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AA17" i="1"/>
  <c r="T17" i="1"/>
  <c r="Y17" i="1" s="1"/>
  <c r="C17" i="1"/>
  <c r="B17" i="1"/>
  <c r="Z16" i="1"/>
  <c r="X16" i="1"/>
  <c r="V16" i="1"/>
  <c r="AB16" i="1" s="1"/>
  <c r="T16" i="1"/>
  <c r="C16" i="1"/>
  <c r="B16" i="1"/>
  <c r="C15" i="1"/>
  <c r="B15" i="1"/>
  <c r="AA14" i="1"/>
  <c r="Y14" i="1"/>
  <c r="T14" i="1"/>
  <c r="W14" i="1" s="1"/>
  <c r="AC14" i="1" s="1"/>
  <c r="C14" i="1"/>
  <c r="B14" i="1"/>
  <c r="Z13" i="1"/>
  <c r="X13" i="1"/>
  <c r="V13" i="1"/>
  <c r="AB13" i="1" s="1"/>
  <c r="T13" i="1"/>
  <c r="C13" i="1"/>
  <c r="B13" i="1"/>
  <c r="C12" i="1"/>
  <c r="B12" i="1"/>
  <c r="AA11" i="1"/>
  <c r="Y11" i="1"/>
  <c r="T11" i="1"/>
  <c r="W11" i="1" s="1"/>
  <c r="AC11" i="1" s="1"/>
  <c r="C11" i="1"/>
  <c r="B11" i="1"/>
  <c r="Z10" i="1"/>
  <c r="X10" i="1"/>
  <c r="V10" i="1"/>
  <c r="AB10" i="1" s="1"/>
  <c r="T10" i="1"/>
  <c r="C10" i="1"/>
  <c r="B10" i="1"/>
  <c r="C9" i="1"/>
  <c r="B9" i="1"/>
  <c r="AA8" i="1"/>
  <c r="Y8" i="1"/>
  <c r="W8" i="1"/>
  <c r="AC8" i="1" s="1"/>
  <c r="C8" i="1"/>
  <c r="B8" i="1"/>
  <c r="Z7" i="1"/>
  <c r="X7" i="1"/>
  <c r="V7" i="1"/>
  <c r="AB7" i="1" s="1"/>
  <c r="C7" i="1"/>
  <c r="B7" i="1"/>
  <c r="C6" i="1"/>
  <c r="B6" i="1"/>
  <c r="W17" i="1" l="1"/>
  <c r="AC17" i="1" s="1"/>
</calcChain>
</file>

<file path=xl/sharedStrings.xml><?xml version="1.0" encoding="utf-8"?>
<sst xmlns="http://schemas.openxmlformats.org/spreadsheetml/2006/main" count="31" uniqueCount="14">
  <si>
    <t>U.S. average electricity prices in the Reference case and Corporate Goal case, 2020–2050</t>
  </si>
  <si>
    <t>Electricity Prices</t>
  </si>
  <si>
    <t>2020 cents/kWh</t>
  </si>
  <si>
    <t xml:space="preserve"> End-Use Prices : All Sectors Average (2020 cents/kWh)</t>
  </si>
  <si>
    <t xml:space="preserve"> Generation Service (2020 cents/kWh)</t>
  </si>
  <si>
    <t>Transmission Service (2020 cents/kWh)</t>
  </si>
  <si>
    <t>Distribution Service (2020 cents/kWh)</t>
  </si>
  <si>
    <t xml:space="preserve">  Year    </t>
  </si>
  <si>
    <t>Reference Case</t>
  </si>
  <si>
    <t>Corporate Goal case</t>
  </si>
  <si>
    <t>generation</t>
  </si>
  <si>
    <t>transmission</t>
  </si>
  <si>
    <t>distribution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</si>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</sst>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6">
    <xf numFmtId="0" fontId="0" fillId="0" borderId="0" xfId="0"/>
    <xf numFmtId="0" fontId="2" fillId="0" borderId="0" xfId="1" applyFont="1">
      <alignment horizontal="left"/>
    </xf>
    <xf numFmtId="0" fontId="3" fillId="2" borderId="0" xfId="0" applyFont="1" applyFill="1"/>
    <xf numFmtId="0" fontId="4" fillId="2" borderId="0" xfId="0" applyFont="1" applyFill="1"/>
    <xf numFmtId="2" fontId="3" fillId="2" borderId="0" xfId="0" applyNumberFormat="1" applyFont="1" applyFill="1"/>
    <xf numFmtId="0" fontId="3" fillId="3" borderId="0" xfId="0" applyFont="1" applyFill="1"/>
  </cellXfs>
  <cellStyles count="2">
    <cellStyle name="Normal" xfId="0" builtinId="0"/>
    <cellStyle name="Table title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36"/>
      <tableStyleElement type="headerRow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49518810148742E-2"/>
          <c:y val="0.14609156533301795"/>
          <c:w val="0.74937270341207352"/>
          <c:h val="0.65166252652164758"/>
        </c:manualLayout>
      </c:layout>
      <c:barChart>
        <c:barDir val="col"/>
        <c:grouping val="stacked"/>
        <c:varyColors val="0"/>
        <c:ser>
          <c:idx val="1"/>
          <c:order val="0"/>
          <c:tx>
            <c:v>Ref_GenPrice</c:v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[1]CorporateGoal_Fig4!$F$45:$F$55</c:f>
              <c:numCache>
                <c:formatCode>General</c:formatCode>
                <c:ptCount val="11"/>
                <c:pt idx="0">
                  <c:v>5.8290300000000004</c:v>
                </c:pt>
                <c:pt idx="3">
                  <c:v>5.4238799999999996</c:v>
                </c:pt>
                <c:pt idx="6">
                  <c:v>4.9942299999999999</c:v>
                </c:pt>
                <c:pt idx="9">
                  <c:v>4.6767899999999996</c:v>
                </c:pt>
              </c:numCache>
            </c:numRef>
          </c:val>
        </c:ser>
        <c:ser>
          <c:idx val="2"/>
          <c:order val="1"/>
          <c:tx>
            <c:v>50CFGC_GenPrice</c:v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[1]CorporateGoal_Fig4!$G$45:$G$55</c:f>
              <c:numCache>
                <c:formatCode>General</c:formatCode>
                <c:ptCount val="11"/>
                <c:pt idx="1">
                  <c:v>5.8292400000000004</c:v>
                </c:pt>
                <c:pt idx="4">
                  <c:v>5.4392800000000001</c:v>
                </c:pt>
                <c:pt idx="7">
                  <c:v>5.1059099999999997</c:v>
                </c:pt>
                <c:pt idx="10">
                  <c:v>4.7199099999999996</c:v>
                </c:pt>
              </c:numCache>
            </c:numRef>
          </c:val>
        </c:ser>
        <c:ser>
          <c:idx val="4"/>
          <c:order val="2"/>
          <c:tx>
            <c:v>Ref_TransPrice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[1]CorporateGoal_Fig4!$H$45:$H$55</c:f>
              <c:numCache>
                <c:formatCode>General</c:formatCode>
                <c:ptCount val="11"/>
                <c:pt idx="0">
                  <c:v>1.35056</c:v>
                </c:pt>
                <c:pt idx="3">
                  <c:v>1.50681</c:v>
                </c:pt>
                <c:pt idx="6">
                  <c:v>1.58205</c:v>
                </c:pt>
                <c:pt idx="9">
                  <c:v>1.54436</c:v>
                </c:pt>
              </c:numCache>
            </c:numRef>
          </c:val>
        </c:ser>
        <c:ser>
          <c:idx val="0"/>
          <c:order val="3"/>
          <c:tx>
            <c:v>Corporate Goal Trans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[1]CorporateGoal_Fig4!$I$45:$I$55</c:f>
              <c:numCache>
                <c:formatCode>General</c:formatCode>
                <c:ptCount val="11"/>
                <c:pt idx="1">
                  <c:v>1.35057</c:v>
                </c:pt>
                <c:pt idx="4">
                  <c:v>1.50356</c:v>
                </c:pt>
                <c:pt idx="7">
                  <c:v>1.59</c:v>
                </c:pt>
                <c:pt idx="10">
                  <c:v>1.5573699999999999</c:v>
                </c:pt>
              </c:numCache>
            </c:numRef>
          </c:val>
        </c:ser>
        <c:ser>
          <c:idx val="7"/>
          <c:order val="4"/>
          <c:tx>
            <c:v>Ref_DistPrice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[1]CorporateGoal_Fig4!$J$45:$J$55</c:f>
              <c:numCache>
                <c:formatCode>General</c:formatCode>
                <c:ptCount val="11"/>
                <c:pt idx="0">
                  <c:v>3.2538299999999998</c:v>
                </c:pt>
                <c:pt idx="3">
                  <c:v>3.3353799999999998</c:v>
                </c:pt>
                <c:pt idx="6">
                  <c:v>3.4803999999999999</c:v>
                </c:pt>
                <c:pt idx="9">
                  <c:v>3.3972199999999999</c:v>
                </c:pt>
              </c:numCache>
            </c:numRef>
          </c:val>
        </c:ser>
        <c:ser>
          <c:idx val="8"/>
          <c:order val="5"/>
          <c:tx>
            <c:v>50CFGC_DistPrice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[1]CorporateGoal_Fig4!$K$45:$K$55</c:f>
              <c:numCache>
                <c:formatCode>General</c:formatCode>
                <c:ptCount val="11"/>
                <c:pt idx="1">
                  <c:v>3.25434</c:v>
                </c:pt>
                <c:pt idx="4">
                  <c:v>3.3366799999999999</c:v>
                </c:pt>
                <c:pt idx="7">
                  <c:v>3.4852400000000001</c:v>
                </c:pt>
                <c:pt idx="10">
                  <c:v>3.4017400000000002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809112288"/>
        <c:axId val="1809115552"/>
      </c:barChart>
      <c:catAx>
        <c:axId val="18091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9115552"/>
        <c:crosses val="autoZero"/>
        <c:auto val="1"/>
        <c:lblAlgn val="ctr"/>
        <c:lblOffset val="100"/>
        <c:noMultiLvlLbl val="0"/>
      </c:catAx>
      <c:valAx>
        <c:axId val="180911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91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422573</xdr:colOff>
      <xdr:row>19</xdr:row>
      <xdr:rowOff>150068</xdr:rowOff>
    </xdr:from>
    <xdr:to>
      <xdr:col>26</xdr:col>
      <xdr:colOff>180526</xdr:colOff>
      <xdr:row>37</xdr:row>
      <xdr:rowOff>150068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465173</xdr:colOff>
      <xdr:row>19</xdr:row>
      <xdr:rowOff>101227</xdr:rowOff>
    </xdr:from>
    <xdr:to>
      <xdr:col>25</xdr:col>
      <xdr:colOff>888815</xdr:colOff>
      <xdr:row>23</xdr:row>
      <xdr:rowOff>38421</xdr:rowOff>
    </xdr:to>
    <xdr:sp macro="" textlink="">
      <xdr:nvSpPr>
        <xdr:cNvPr id="3" name="TextBox 1"/>
        <xdr:cNvSpPr txBox="1"/>
      </xdr:nvSpPr>
      <xdr:spPr bwMode="auto">
        <a:xfrm>
          <a:off x="16797373" y="3041277"/>
          <a:ext cx="5211542" cy="546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U.S. Average Electricity Prices, 2020-2050</a:t>
          </a:r>
          <a:endParaRPr lang="en-US" sz="900" i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>
          <a:pPr eaLnBrk="0" hangingPunct="0"/>
          <a:r>
            <a:rPr lang="en-US" sz="900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2020</a:t>
          </a:r>
          <a:r>
            <a:rPr lang="en-US" sz="900" i="0" baseline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</a:t>
          </a:r>
          <a:r>
            <a:rPr lang="en-US" sz="900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cents per kilowatthour</a:t>
          </a:r>
        </a:p>
      </xdr:txBody>
    </xdr:sp>
    <xdr:clientData/>
  </xdr:twoCellAnchor>
  <xdr:twoCellAnchor editAs="oneCell">
    <xdr:from>
      <xdr:col>20</xdr:col>
      <xdr:colOff>453771</xdr:colOff>
      <xdr:row>35</xdr:row>
      <xdr:rowOff>143435</xdr:rowOff>
    </xdr:from>
    <xdr:to>
      <xdr:col>21</xdr:col>
      <xdr:colOff>89535</xdr:colOff>
      <xdr:row>37</xdr:row>
      <xdr:rowOff>70009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5971" y="5521885"/>
          <a:ext cx="308864" cy="231374"/>
        </a:xfrm>
        <a:prstGeom prst="rect">
          <a:avLst/>
        </a:prstGeom>
      </xdr:spPr>
    </xdr:pic>
    <xdr:clientData/>
  </xdr:twoCellAnchor>
  <xdr:twoCellAnchor>
    <xdr:from>
      <xdr:col>21</xdr:col>
      <xdr:colOff>158248</xdr:colOff>
      <xdr:row>22</xdr:row>
      <xdr:rowOff>116542</xdr:rowOff>
    </xdr:from>
    <xdr:to>
      <xdr:col>22</xdr:col>
      <xdr:colOff>304022</xdr:colOff>
      <xdr:row>23</xdr:row>
      <xdr:rowOff>120186</xdr:rowOff>
    </xdr:to>
    <xdr:sp macro="" textlink="">
      <xdr:nvSpPr>
        <xdr:cNvPr id="5" name="TextBox 4"/>
        <xdr:cNvSpPr txBox="1"/>
      </xdr:nvSpPr>
      <xdr:spPr>
        <a:xfrm>
          <a:off x="17163548" y="3513792"/>
          <a:ext cx="1072874" cy="15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10.43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10.43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344168</xdr:colOff>
      <xdr:row>22</xdr:row>
      <xdr:rowOff>138759</xdr:rowOff>
    </xdr:from>
    <xdr:to>
      <xdr:col>23</xdr:col>
      <xdr:colOff>489942</xdr:colOff>
      <xdr:row>23</xdr:row>
      <xdr:rowOff>132133</xdr:rowOff>
    </xdr:to>
    <xdr:sp macro="" textlink="">
      <xdr:nvSpPr>
        <xdr:cNvPr id="6" name="TextBox 5"/>
        <xdr:cNvSpPr txBox="1"/>
      </xdr:nvSpPr>
      <xdr:spPr>
        <a:xfrm>
          <a:off x="18276568" y="3536009"/>
          <a:ext cx="1276074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10.27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10.28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303243</xdr:colOff>
      <xdr:row>22</xdr:row>
      <xdr:rowOff>134082</xdr:rowOff>
    </xdr:from>
    <xdr:to>
      <xdr:col>24</xdr:col>
      <xdr:colOff>646241</xdr:colOff>
      <xdr:row>23</xdr:row>
      <xdr:rowOff>127456</xdr:rowOff>
    </xdr:to>
    <xdr:sp macro="" textlink="">
      <xdr:nvSpPr>
        <xdr:cNvPr id="7" name="TextBox 6"/>
        <xdr:cNvSpPr txBox="1"/>
      </xdr:nvSpPr>
      <xdr:spPr>
        <a:xfrm>
          <a:off x="19365943" y="3531332"/>
          <a:ext cx="1270098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10.06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10.18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521902</xdr:colOff>
      <xdr:row>23</xdr:row>
      <xdr:rowOff>88477</xdr:rowOff>
    </xdr:from>
    <xdr:to>
      <xdr:col>26</xdr:col>
      <xdr:colOff>58076</xdr:colOff>
      <xdr:row>24</xdr:row>
      <xdr:rowOff>81851</xdr:rowOff>
    </xdr:to>
    <xdr:sp macro="" textlink="">
      <xdr:nvSpPr>
        <xdr:cNvPr id="8" name="TextBox 7"/>
        <xdr:cNvSpPr txBox="1"/>
      </xdr:nvSpPr>
      <xdr:spPr>
        <a:xfrm>
          <a:off x="20511702" y="3638127"/>
          <a:ext cx="1593574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9.62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9.68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122078</xdr:colOff>
      <xdr:row>35</xdr:row>
      <xdr:rowOff>134470</xdr:rowOff>
    </xdr:from>
    <xdr:to>
      <xdr:col>30</xdr:col>
      <xdr:colOff>654588</xdr:colOff>
      <xdr:row>37</xdr:row>
      <xdr:rowOff>117733</xdr:rowOff>
    </xdr:to>
    <xdr:sp macro="" textlink="">
      <xdr:nvSpPr>
        <xdr:cNvPr id="9" name="TextBox 1"/>
        <xdr:cNvSpPr txBox="1"/>
      </xdr:nvSpPr>
      <xdr:spPr bwMode="auto">
        <a:xfrm>
          <a:off x="17127378" y="5512920"/>
          <a:ext cx="9435210" cy="288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0.82491</cdr:x>
      <cdr:y>0.38911</cdr:y>
    </cdr:from>
    <cdr:to>
      <cdr:x>1</cdr:x>
      <cdr:y>0.80917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3771478" y="1082431"/>
          <a:ext cx="800522" cy="116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distribution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transmission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generation</a:t>
          </a:r>
        </a:p>
      </cdr:txBody>
    </cdr:sp>
  </cdr:relSizeAnchor>
  <cdr:relSizeAnchor xmlns:cdr="http://schemas.openxmlformats.org/drawingml/2006/chartDrawing">
    <cdr:from>
      <cdr:x>0.71337</cdr:x>
      <cdr:y>0.05069</cdr:y>
    </cdr:from>
    <cdr:to>
      <cdr:x>0.80724</cdr:x>
      <cdr:y>0.21461</cdr:y>
    </cdr:to>
    <cdr:cxnSp macro="">
      <cdr:nvCxnSpPr>
        <cdr:cNvPr id="3" name="Elbow Connector 2"/>
        <cdr:cNvCxnSpPr/>
      </cdr:nvCxnSpPr>
      <cdr:spPr bwMode="auto">
        <a:xfrm xmlns:a="http://schemas.openxmlformats.org/drawingml/2006/main" rot="10800000" flipV="1">
          <a:off x="3261532" y="115897"/>
          <a:ext cx="429171" cy="374778"/>
        </a:xfrm>
        <a:prstGeom xmlns:a="http://schemas.openxmlformats.org/drawingml/2006/main" prst="bentConnector3">
          <a:avLst>
            <a:gd name="adj1" fmla="val 99406"/>
          </a:avLst>
        </a:prstGeom>
        <a:solidFill xmlns:a="http://schemas.openxmlformats.org/drawingml/2006/main">
          <a:schemeClr val="accent1"/>
        </a:solidFill>
        <a:ln xmlns:a="http://schemas.openxmlformats.org/drawingml/2006/main"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0.77569</cdr:x>
      <cdr:y>0.09073</cdr:y>
    </cdr:from>
    <cdr:to>
      <cdr:x>0.80596</cdr:x>
      <cdr:y>0.20881</cdr:y>
    </cdr:to>
    <cdr:cxnSp macro="">
      <cdr:nvCxnSpPr>
        <cdr:cNvPr id="4" name="Elbow Connector 3"/>
        <cdr:cNvCxnSpPr/>
      </cdr:nvCxnSpPr>
      <cdr:spPr bwMode="auto">
        <a:xfrm xmlns:a="http://schemas.openxmlformats.org/drawingml/2006/main" rot="5400000">
          <a:off x="3480662" y="273235"/>
          <a:ext cx="269979" cy="138396"/>
        </a:xfrm>
        <a:prstGeom xmlns:a="http://schemas.openxmlformats.org/drawingml/2006/main" prst="bentConnector3">
          <a:avLst>
            <a:gd name="adj1" fmla="val 913"/>
          </a:avLst>
        </a:prstGeom>
        <a:solidFill xmlns:a="http://schemas.openxmlformats.org/drawingml/2006/main">
          <a:schemeClr val="accent1"/>
        </a:solidFill>
        <a:ln xmlns:a="http://schemas.openxmlformats.org/drawingml/2006/main"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0.81543</cdr:x>
      <cdr:y>0.00421</cdr:y>
    </cdr:from>
    <cdr:to>
      <cdr:x>1</cdr:x>
      <cdr:y>0.28016</cdr:y>
    </cdr:to>
    <cdr:sp macro="" textlink="">
      <cdr:nvSpPr>
        <cdr:cNvPr id="22" name="TextBox 1"/>
        <cdr:cNvSpPr txBox="1"/>
      </cdr:nvSpPr>
      <cdr:spPr bwMode="auto">
        <a:xfrm xmlns:a="http://schemas.openxmlformats.org/drawingml/2006/main">
          <a:off x="3728138" y="11723"/>
          <a:ext cx="843862" cy="76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45720" rIns="0" b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Corporate Goal 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  <cell r="H45">
            <v>1.35056</v>
          </cell>
          <cell r="J45">
            <v>3.2538299999999998</v>
          </cell>
        </row>
        <row r="46">
          <cell r="E46">
            <v>2020</v>
          </cell>
          <cell r="G46">
            <v>5.8292400000000004</v>
          </cell>
          <cell r="I46">
            <v>1.35057</v>
          </cell>
          <cell r="K46">
            <v>3.25434</v>
          </cell>
        </row>
        <row r="48">
          <cell r="F48">
            <v>5.4238799999999996</v>
          </cell>
          <cell r="H48">
            <v>1.50681</v>
          </cell>
          <cell r="J48">
            <v>3.3353799999999998</v>
          </cell>
        </row>
        <row r="49">
          <cell r="E49">
            <v>2030</v>
          </cell>
          <cell r="G49">
            <v>5.4392800000000001</v>
          </cell>
          <cell r="I49">
            <v>1.50356</v>
          </cell>
          <cell r="K49">
            <v>3.3366799999999999</v>
          </cell>
        </row>
        <row r="51">
          <cell r="F51">
            <v>4.9942299999999999</v>
          </cell>
          <cell r="H51">
            <v>1.58205</v>
          </cell>
          <cell r="J51">
            <v>3.4803999999999999</v>
          </cell>
        </row>
        <row r="52">
          <cell r="E52">
            <v>2040</v>
          </cell>
          <cell r="G52">
            <v>5.1059099999999997</v>
          </cell>
          <cell r="I52">
            <v>1.59</v>
          </cell>
          <cell r="K52">
            <v>3.4852400000000001</v>
          </cell>
        </row>
        <row r="54">
          <cell r="F54">
            <v>4.6767899999999996</v>
          </cell>
          <cell r="H54">
            <v>1.54436</v>
          </cell>
          <cell r="J54">
            <v>3.3972199999999999</v>
          </cell>
        </row>
        <row r="55">
          <cell r="E55">
            <v>2050</v>
          </cell>
          <cell r="G55">
            <v>4.7199099999999996</v>
          </cell>
          <cell r="I55">
            <v>1.5573699999999999</v>
          </cell>
          <cell r="K55">
            <v>3.4017400000000002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12" displayName="Table12" ref="A5:C36" totalsRowShown="0" headerRowDxfId="34" dataDxfId="33">
  <autoFilter ref="A5:C36"/>
  <tableColumns count="3">
    <tableColumn id="1" name="  Year    " dataDxfId="32"/>
    <tableColumn id="2" name="Reference Case" dataDxfId="31">
      <calculatedColumnFormula>G6+L6+Q6</calculatedColumnFormula>
    </tableColumn>
    <tableColumn id="3" name="Corporate Goal case" dataDxfId="30">
      <calculatedColumnFormula>H6+M6+R6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F5:H36" totalsRowShown="0" headerRowDxfId="29" dataDxfId="28">
  <autoFilter ref="F5:H36"/>
  <tableColumns count="3">
    <tableColumn id="1" name="  Year    " dataDxfId="27"/>
    <tableColumn id="2" name="Reference Case" dataDxfId="26"/>
    <tableColumn id="3" name="Corporate Goal case" dataDxfId="2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15" displayName="Table15" ref="K5:M36" totalsRowShown="0" headerRowDxfId="24" dataDxfId="23">
  <autoFilter ref="K5:M36"/>
  <tableColumns count="3">
    <tableColumn id="1" name="  Year    " dataDxfId="22"/>
    <tableColumn id="2" name="Reference Case" dataDxfId="21"/>
    <tableColumn id="3" name="Corporate Goal case" dataDxfId="20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Table16" displayName="Table16" ref="P5:R36" totalsRowShown="0" headerRowDxfId="19" dataDxfId="18">
  <autoFilter ref="P5:R36"/>
  <tableColumns count="3">
    <tableColumn id="1" name="  Year    " dataDxfId="17"/>
    <tableColumn id="2" name="Reference Case" dataDxfId="16"/>
    <tableColumn id="3" name="Corporate Goal case" dataDxfId="15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Table18" displayName="Table18" ref="V6:W17" totalsRowShown="0" headerRowDxfId="14" dataDxfId="13">
  <autoFilter ref="V6:W17"/>
  <tableColumns count="2">
    <tableColumn id="1" name="Reference Case" dataDxfId="12"/>
    <tableColumn id="2" name="Corporate Goal case" dataDxfId="11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Table19" displayName="Table19" ref="X6:Y17" totalsRowShown="0" headerRowDxfId="10" dataDxfId="9">
  <autoFilter ref="X6:Y17"/>
  <tableColumns count="2">
    <tableColumn id="1" name="Reference Case" dataDxfId="8"/>
    <tableColumn id="2" name="Corporate Goal case" dataDxfId="7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Table20" displayName="Table20" ref="Z6:AA17" totalsRowShown="0" headerRowDxfId="6" dataDxfId="5">
  <autoFilter ref="Z6:AA17"/>
  <tableColumns count="2">
    <tableColumn id="1" name="Reference Case" dataDxfId="4"/>
    <tableColumn id="2" name="Corporate Goal case" dataDxfId="3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Table21" displayName="Table21" ref="AB6:AC17" totalsRowShown="0" headerRowDxfId="2">
  <autoFilter ref="AB6:AC17"/>
  <tableColumns count="2">
    <tableColumn id="1" name="Reference Case" dataDxfId="1"/>
    <tableColumn id="2" name="Corporate Goal cas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Normal="100" workbookViewId="0"/>
  </sheetViews>
  <sheetFormatPr defaultColWidth="9.6328125" defaultRowHeight="12" x14ac:dyDescent="0.3"/>
  <cols>
    <col min="1" max="1" width="9.6328125" style="2"/>
    <col min="2" max="2" width="13.26953125" style="2" customWidth="1"/>
    <col min="3" max="3" width="16.26953125" style="2" customWidth="1"/>
    <col min="4" max="6" width="9.6328125" style="2"/>
    <col min="7" max="7" width="13.26953125" style="2" customWidth="1"/>
    <col min="8" max="8" width="16.26953125" style="2" customWidth="1"/>
    <col min="9" max="11" width="9.6328125" style="2"/>
    <col min="12" max="12" width="13.26953125" style="2" customWidth="1"/>
    <col min="13" max="13" width="16.26953125" style="2" customWidth="1"/>
    <col min="14" max="16" width="9.6328125" style="2"/>
    <col min="17" max="17" width="13.26953125" style="2" customWidth="1"/>
    <col min="18" max="18" width="16.26953125" style="2" customWidth="1"/>
    <col min="19" max="21" width="9.6328125" style="2"/>
    <col min="22" max="22" width="13.26953125" style="2" customWidth="1"/>
    <col min="23" max="23" width="16.1796875" style="2" customWidth="1"/>
    <col min="24" max="24" width="13.26953125" style="2" customWidth="1"/>
    <col min="25" max="25" width="16.1796875" style="2" customWidth="1"/>
    <col min="26" max="26" width="13.26953125" style="2" customWidth="1"/>
    <col min="27" max="27" width="16.1796875" style="2" customWidth="1"/>
    <col min="28" max="28" width="13.26953125" style="2" customWidth="1"/>
    <col min="29" max="29" width="16.1796875" style="2" customWidth="1"/>
    <col min="30" max="16384" width="9.6328125" style="2"/>
  </cols>
  <sheetData>
    <row r="1" spans="1:29" ht="15.5" x14ac:dyDescent="0.35">
      <c r="A1" s="1" t="s">
        <v>0</v>
      </c>
    </row>
    <row r="2" spans="1:29" x14ac:dyDescent="0.3">
      <c r="A2" s="3" t="s">
        <v>1</v>
      </c>
    </row>
    <row r="3" spans="1:29" x14ac:dyDescent="0.3">
      <c r="A3" s="2" t="s">
        <v>2</v>
      </c>
    </row>
    <row r="4" spans="1:29" x14ac:dyDescent="0.3">
      <c r="A4" s="2" t="s">
        <v>3</v>
      </c>
      <c r="F4" s="2" t="s">
        <v>4</v>
      </c>
      <c r="K4" s="2" t="s">
        <v>5</v>
      </c>
      <c r="P4" s="2" t="s">
        <v>6</v>
      </c>
    </row>
    <row r="5" spans="1:29" x14ac:dyDescent="0.3">
      <c r="A5" s="2" t="s">
        <v>7</v>
      </c>
      <c r="B5" s="2" t="s">
        <v>8</v>
      </c>
      <c r="C5" s="2" t="s">
        <v>9</v>
      </c>
      <c r="F5" s="2" t="s">
        <v>7</v>
      </c>
      <c r="G5" s="2" t="s">
        <v>8</v>
      </c>
      <c r="H5" s="2" t="s">
        <v>9</v>
      </c>
      <c r="K5" s="2" t="s">
        <v>7</v>
      </c>
      <c r="L5" s="2" t="s">
        <v>8</v>
      </c>
      <c r="M5" s="2" t="s">
        <v>9</v>
      </c>
      <c r="P5" s="2" t="s">
        <v>7</v>
      </c>
      <c r="Q5" s="2" t="s">
        <v>8</v>
      </c>
      <c r="R5" s="2" t="s">
        <v>9</v>
      </c>
      <c r="V5" s="3" t="s">
        <v>10</v>
      </c>
      <c r="W5" s="3"/>
      <c r="X5" s="3" t="s">
        <v>11</v>
      </c>
      <c r="Y5" s="3"/>
      <c r="Z5" s="3" t="s">
        <v>12</v>
      </c>
      <c r="AA5" s="3"/>
      <c r="AB5" s="3" t="s">
        <v>13</v>
      </c>
      <c r="AC5" s="3"/>
    </row>
    <row r="6" spans="1:29" x14ac:dyDescent="0.3">
      <c r="A6" s="2">
        <v>2020</v>
      </c>
      <c r="B6" s="2">
        <f>G6+L6+Q6</f>
        <v>10.43342</v>
      </c>
      <c r="C6" s="2">
        <f>H6+M6+R6</f>
        <v>10.434150000000001</v>
      </c>
      <c r="F6" s="2">
        <v>2020</v>
      </c>
      <c r="G6" s="2">
        <v>5.8290300000000004</v>
      </c>
      <c r="H6" s="2">
        <v>5.8292400000000004</v>
      </c>
      <c r="K6" s="2">
        <v>2020</v>
      </c>
      <c r="L6" s="2">
        <v>1.35056</v>
      </c>
      <c r="M6" s="2">
        <v>1.35057</v>
      </c>
      <c r="P6" s="2">
        <v>2020</v>
      </c>
      <c r="Q6" s="2">
        <v>3.2538299999999998</v>
      </c>
      <c r="R6" s="2">
        <v>3.25434</v>
      </c>
      <c r="V6" s="2" t="s">
        <v>8</v>
      </c>
      <c r="W6" s="2" t="s">
        <v>9</v>
      </c>
      <c r="X6" s="2" t="s">
        <v>8</v>
      </c>
      <c r="Y6" s="2" t="s">
        <v>9</v>
      </c>
      <c r="Z6" s="2" t="s">
        <v>8</v>
      </c>
      <c r="AA6" s="2" t="s">
        <v>9</v>
      </c>
      <c r="AB6" s="2" t="s">
        <v>8</v>
      </c>
      <c r="AC6" s="2" t="s">
        <v>9</v>
      </c>
    </row>
    <row r="7" spans="1:29" x14ac:dyDescent="0.3">
      <c r="A7" s="2">
        <v>2021</v>
      </c>
      <c r="B7" s="2">
        <f t="shared" ref="B7:C35" si="0">G7+L7+Q7</f>
        <v>10.590999999999999</v>
      </c>
      <c r="C7" s="2">
        <f t="shared" si="0"/>
        <v>10.592880000000001</v>
      </c>
      <c r="F7" s="2">
        <v>2021</v>
      </c>
      <c r="G7" s="2">
        <v>6.1711099999999997</v>
      </c>
      <c r="H7" s="2">
        <v>6.1741200000000003</v>
      </c>
      <c r="K7" s="2">
        <v>2021</v>
      </c>
      <c r="L7" s="2">
        <v>1.3705000000000001</v>
      </c>
      <c r="M7" s="2">
        <v>1.3704799999999999</v>
      </c>
      <c r="P7" s="2">
        <v>2021</v>
      </c>
      <c r="Q7" s="2">
        <v>3.0493899999999998</v>
      </c>
      <c r="R7" s="2">
        <v>3.0482800000000001</v>
      </c>
      <c r="T7" s="2">
        <v>2020</v>
      </c>
      <c r="V7" s="4">
        <f>VLOOKUP($T7,$F$5:$H$36,2,FALSE)</f>
        <v>5.8290300000000004</v>
      </c>
      <c r="W7" s="4"/>
      <c r="X7" s="4">
        <f>VLOOKUP($T7,$K$6:$M$36,2,FALSE)</f>
        <v>1.35056</v>
      </c>
      <c r="Y7" s="4"/>
      <c r="Z7" s="4">
        <f>VLOOKUP($T7,$P$6:$R$36,2,FALSE)</f>
        <v>3.2538299999999998</v>
      </c>
      <c r="AA7" s="4"/>
      <c r="AB7" s="4">
        <f>SUM(V7:AA7)</f>
        <v>10.43342</v>
      </c>
    </row>
    <row r="8" spans="1:29" x14ac:dyDescent="0.3">
      <c r="A8" s="2">
        <v>2022</v>
      </c>
      <c r="B8" s="2">
        <f t="shared" si="0"/>
        <v>10.513730000000001</v>
      </c>
      <c r="C8" s="2">
        <f t="shared" si="0"/>
        <v>10.52303</v>
      </c>
      <c r="F8" s="2">
        <v>2022</v>
      </c>
      <c r="G8" s="2">
        <v>6.1420700000000004</v>
      </c>
      <c r="H8" s="2">
        <v>6.1524299999999998</v>
      </c>
      <c r="K8" s="2">
        <v>2022</v>
      </c>
      <c r="L8" s="2">
        <v>1.3922399999999999</v>
      </c>
      <c r="M8" s="2">
        <v>1.3917200000000001</v>
      </c>
      <c r="P8" s="2">
        <v>2022</v>
      </c>
      <c r="Q8" s="2">
        <v>2.9794200000000002</v>
      </c>
      <c r="R8" s="2">
        <v>2.9788800000000002</v>
      </c>
      <c r="T8" s="2">
        <v>2020</v>
      </c>
      <c r="U8" s="2">
        <v>2020</v>
      </c>
      <c r="V8" s="4"/>
      <c r="W8" s="4">
        <f>VLOOKUP($T8,$F$6:$I$36,3,FALSE)</f>
        <v>5.8292400000000004</v>
      </c>
      <c r="X8" s="4"/>
      <c r="Y8" s="4">
        <f>VLOOKUP($T8,$K$6:$M$36,3,FALSE)</f>
        <v>1.35057</v>
      </c>
      <c r="Z8" s="4"/>
      <c r="AA8" s="4">
        <f>VLOOKUP($T8,$P$6:$R$36,3,FALSE)</f>
        <v>3.25434</v>
      </c>
      <c r="AC8" s="4">
        <f>SUM(V8:AA8)</f>
        <v>10.434150000000001</v>
      </c>
    </row>
    <row r="9" spans="1:29" x14ac:dyDescent="0.3">
      <c r="A9" s="2">
        <v>2023</v>
      </c>
      <c r="B9" s="2">
        <f t="shared" si="0"/>
        <v>10.394349999999999</v>
      </c>
      <c r="C9" s="2">
        <f t="shared" si="0"/>
        <v>10.40746</v>
      </c>
      <c r="F9" s="2">
        <v>2023</v>
      </c>
      <c r="G9" s="2">
        <v>5.91709</v>
      </c>
      <c r="H9" s="2">
        <v>5.9317500000000001</v>
      </c>
      <c r="K9" s="2">
        <v>2023</v>
      </c>
      <c r="L9" s="2">
        <v>1.4142999999999999</v>
      </c>
      <c r="M9" s="2">
        <v>1.41347</v>
      </c>
      <c r="P9" s="2">
        <v>2023</v>
      </c>
      <c r="Q9" s="2">
        <v>3.0629599999999999</v>
      </c>
      <c r="R9" s="2">
        <v>3.0622400000000001</v>
      </c>
      <c r="V9" s="4"/>
      <c r="W9" s="4"/>
      <c r="X9" s="4"/>
      <c r="Y9" s="4"/>
      <c r="Z9" s="4"/>
      <c r="AA9" s="4"/>
      <c r="AB9" s="4"/>
    </row>
    <row r="10" spans="1:29" x14ac:dyDescent="0.3">
      <c r="A10" s="2">
        <v>2024</v>
      </c>
      <c r="B10" s="2">
        <f t="shared" si="0"/>
        <v>10.305099999999999</v>
      </c>
      <c r="C10" s="2">
        <f t="shared" si="0"/>
        <v>10.320679999999999</v>
      </c>
      <c r="F10" s="2">
        <v>2024</v>
      </c>
      <c r="G10" s="2">
        <v>5.7705500000000001</v>
      </c>
      <c r="H10" s="2">
        <v>5.7868500000000003</v>
      </c>
      <c r="K10" s="2">
        <v>2024</v>
      </c>
      <c r="L10" s="2">
        <v>1.4336100000000001</v>
      </c>
      <c r="M10" s="2">
        <v>1.4334199999999999</v>
      </c>
      <c r="P10" s="2">
        <v>2024</v>
      </c>
      <c r="Q10" s="2">
        <v>3.10094</v>
      </c>
      <c r="R10" s="2">
        <v>3.1004100000000001</v>
      </c>
      <c r="T10" s="2">
        <f>U11</f>
        <v>2030</v>
      </c>
      <c r="V10" s="4">
        <f>VLOOKUP($T10,$F$5:$H$36,2,FALSE)</f>
        <v>5.4238799999999996</v>
      </c>
      <c r="W10" s="4"/>
      <c r="X10" s="4">
        <f>VLOOKUP($T10,$K$6:$N$36,2,FALSE)</f>
        <v>1.50681</v>
      </c>
      <c r="Y10" s="4"/>
      <c r="Z10" s="4">
        <f>VLOOKUP($T10,$P$6:$S$36,2,FALSE)</f>
        <v>3.3353799999999998</v>
      </c>
      <c r="AA10" s="4"/>
      <c r="AB10" s="4">
        <f t="shared" ref="AB10:AB16" si="1">SUM(V10:AA10)</f>
        <v>10.266069999999999</v>
      </c>
    </row>
    <row r="11" spans="1:29" x14ac:dyDescent="0.3">
      <c r="A11" s="2">
        <v>2025</v>
      </c>
      <c r="B11" s="2">
        <f t="shared" si="0"/>
        <v>10.283339999999999</v>
      </c>
      <c r="C11" s="2">
        <f t="shared" si="0"/>
        <v>10.30147</v>
      </c>
      <c r="F11" s="2">
        <v>2025</v>
      </c>
      <c r="G11" s="2">
        <v>5.6636499999999996</v>
      </c>
      <c r="H11" s="2">
        <v>5.6827899999999998</v>
      </c>
      <c r="K11" s="2">
        <v>2025</v>
      </c>
      <c r="L11" s="2">
        <v>1.44998</v>
      </c>
      <c r="M11" s="2">
        <v>1.44916</v>
      </c>
      <c r="P11" s="2">
        <v>2025</v>
      </c>
      <c r="Q11" s="2">
        <v>3.1697099999999998</v>
      </c>
      <c r="R11" s="2">
        <v>3.1695199999999999</v>
      </c>
      <c r="T11" s="2">
        <f>U11</f>
        <v>2030</v>
      </c>
      <c r="U11" s="2">
        <v>2030</v>
      </c>
      <c r="V11" s="4"/>
      <c r="W11" s="4">
        <f>VLOOKUP($T11,$F$6:$I$36,3,FALSE)</f>
        <v>5.4392800000000001</v>
      </c>
      <c r="X11" s="4"/>
      <c r="Y11" s="4">
        <f>VLOOKUP($T11,$K$6:$M$36,3,FALSE)</f>
        <v>1.50356</v>
      </c>
      <c r="Z11" s="4"/>
      <c r="AA11" s="4">
        <f>VLOOKUP($T11,$P$6:$S$36,3,FALSE)</f>
        <v>3.3366799999999999</v>
      </c>
      <c r="AC11" s="4">
        <f>SUM(V11:AA11)</f>
        <v>10.27952</v>
      </c>
    </row>
    <row r="12" spans="1:29" x14ac:dyDescent="0.3">
      <c r="A12" s="2">
        <v>2026</v>
      </c>
      <c r="B12" s="2">
        <f t="shared" si="0"/>
        <v>10.296610000000001</v>
      </c>
      <c r="C12" s="2">
        <f t="shared" si="0"/>
        <v>10.3123</v>
      </c>
      <c r="F12" s="2">
        <v>2026</v>
      </c>
      <c r="G12" s="2">
        <v>5.6016399999999997</v>
      </c>
      <c r="H12" s="2">
        <v>5.6210100000000001</v>
      </c>
      <c r="K12" s="2">
        <v>2026</v>
      </c>
      <c r="L12" s="2">
        <v>1.46672</v>
      </c>
      <c r="M12" s="2">
        <v>1.46411</v>
      </c>
      <c r="P12" s="2">
        <v>2026</v>
      </c>
      <c r="Q12" s="2">
        <v>3.2282500000000001</v>
      </c>
      <c r="R12" s="2">
        <v>3.2271800000000002</v>
      </c>
      <c r="V12" s="4"/>
      <c r="W12" s="4"/>
      <c r="X12" s="4"/>
      <c r="Y12" s="4"/>
      <c r="Z12" s="4"/>
      <c r="AA12" s="4"/>
      <c r="AB12" s="4"/>
    </row>
    <row r="13" spans="1:29" x14ac:dyDescent="0.3">
      <c r="A13" s="2">
        <v>2027</v>
      </c>
      <c r="B13" s="2">
        <f t="shared" si="0"/>
        <v>10.302770000000001</v>
      </c>
      <c r="C13" s="2">
        <f t="shared" si="0"/>
        <v>10.30115</v>
      </c>
      <c r="F13" s="2">
        <v>2027</v>
      </c>
      <c r="G13" s="2">
        <v>5.56318</v>
      </c>
      <c r="H13" s="2">
        <v>5.5664899999999999</v>
      </c>
      <c r="K13" s="2">
        <v>2027</v>
      </c>
      <c r="L13" s="2">
        <v>1.48278</v>
      </c>
      <c r="M13" s="2">
        <v>1.47864</v>
      </c>
      <c r="P13" s="2">
        <v>2027</v>
      </c>
      <c r="Q13" s="2">
        <v>3.2568100000000002</v>
      </c>
      <c r="R13" s="2">
        <v>3.2560199999999999</v>
      </c>
      <c r="T13" s="2">
        <f>U14</f>
        <v>2040</v>
      </c>
      <c r="V13" s="4">
        <f>VLOOKUP($T13,$F$5:$H$36,2,FALSE)</f>
        <v>4.9942299999999999</v>
      </c>
      <c r="W13" s="4"/>
      <c r="X13" s="4">
        <f>VLOOKUP($T13,$K$6:$N$36,2,FALSE)</f>
        <v>1.58205</v>
      </c>
      <c r="Y13" s="4"/>
      <c r="Z13" s="4">
        <f>VLOOKUP($T13,$P$6:$S$36,2,FALSE)</f>
        <v>3.4803999999999999</v>
      </c>
      <c r="AA13" s="4"/>
      <c r="AB13" s="4">
        <f t="shared" si="1"/>
        <v>10.05668</v>
      </c>
    </row>
    <row r="14" spans="1:29" x14ac:dyDescent="0.3">
      <c r="A14" s="2">
        <v>2028</v>
      </c>
      <c r="B14" s="2">
        <f t="shared" si="0"/>
        <v>10.293650000000001</v>
      </c>
      <c r="C14" s="2">
        <f t="shared" si="0"/>
        <v>10.312439999999999</v>
      </c>
      <c r="F14" s="2">
        <v>2028</v>
      </c>
      <c r="G14" s="2">
        <v>5.5149100000000004</v>
      </c>
      <c r="H14" s="2">
        <v>5.5365599999999997</v>
      </c>
      <c r="K14" s="2">
        <v>2028</v>
      </c>
      <c r="L14" s="2">
        <v>1.4943599999999999</v>
      </c>
      <c r="M14" s="2">
        <v>1.4903</v>
      </c>
      <c r="P14" s="2">
        <v>2028</v>
      </c>
      <c r="Q14" s="2">
        <v>3.2843800000000001</v>
      </c>
      <c r="R14" s="2">
        <v>3.2855799999999999</v>
      </c>
      <c r="T14" s="2">
        <f>U14</f>
        <v>2040</v>
      </c>
      <c r="U14" s="2">
        <v>2040</v>
      </c>
      <c r="V14" s="4"/>
      <c r="W14" s="4">
        <f>VLOOKUP($T14,$F$6:$I$36,3,FALSE)</f>
        <v>5.1059099999999997</v>
      </c>
      <c r="X14" s="4"/>
      <c r="Y14" s="4">
        <f>VLOOKUP($T14,$K$6:$M$36,3,FALSE)</f>
        <v>1.59</v>
      </c>
      <c r="Z14" s="4"/>
      <c r="AA14" s="4">
        <f>VLOOKUP($T14,$P$6:$S$36,3,FALSE)</f>
        <v>3.4852400000000001</v>
      </c>
      <c r="AC14" s="4">
        <f>SUM(V14:AA14)</f>
        <v>10.181149999999999</v>
      </c>
    </row>
    <row r="15" spans="1:29" x14ac:dyDescent="0.3">
      <c r="A15" s="2">
        <v>2029</v>
      </c>
      <c r="B15" s="2">
        <f t="shared" si="0"/>
        <v>10.301</v>
      </c>
      <c r="C15" s="2">
        <f t="shared" si="0"/>
        <v>10.31597</v>
      </c>
      <c r="F15" s="2">
        <v>2029</v>
      </c>
      <c r="G15" s="2">
        <v>5.4995500000000002</v>
      </c>
      <c r="H15" s="2">
        <v>5.5166599999999999</v>
      </c>
      <c r="K15" s="2">
        <v>2029</v>
      </c>
      <c r="L15" s="2">
        <v>1.5015099999999999</v>
      </c>
      <c r="M15" s="2">
        <v>1.4979800000000001</v>
      </c>
      <c r="P15" s="2">
        <v>2029</v>
      </c>
      <c r="Q15" s="2">
        <v>3.2999399999999999</v>
      </c>
      <c r="R15" s="2">
        <v>3.3013300000000001</v>
      </c>
      <c r="V15" s="4"/>
      <c r="W15" s="4"/>
      <c r="X15" s="4"/>
      <c r="Y15" s="4"/>
      <c r="Z15" s="4"/>
      <c r="AA15" s="4"/>
      <c r="AB15" s="4"/>
    </row>
    <row r="16" spans="1:29" x14ac:dyDescent="0.3">
      <c r="A16" s="2">
        <v>2030</v>
      </c>
      <c r="B16" s="2">
        <f t="shared" si="0"/>
        <v>10.266069999999999</v>
      </c>
      <c r="C16" s="2">
        <f t="shared" si="0"/>
        <v>10.27952</v>
      </c>
      <c r="F16" s="2">
        <v>2030</v>
      </c>
      <c r="G16" s="2">
        <v>5.4238799999999996</v>
      </c>
      <c r="H16" s="2">
        <v>5.4392800000000001</v>
      </c>
      <c r="K16" s="2">
        <v>2030</v>
      </c>
      <c r="L16" s="2">
        <v>1.50681</v>
      </c>
      <c r="M16" s="2">
        <v>1.50356</v>
      </c>
      <c r="P16" s="2">
        <v>2030</v>
      </c>
      <c r="Q16" s="2">
        <v>3.3353799999999998</v>
      </c>
      <c r="R16" s="2">
        <v>3.3366799999999999</v>
      </c>
      <c r="T16" s="2">
        <f>U17</f>
        <v>2050</v>
      </c>
      <c r="V16" s="4">
        <f>VLOOKUP($T16,$F$5:$H$36,2,FALSE)</f>
        <v>4.6767899999999996</v>
      </c>
      <c r="W16" s="4"/>
      <c r="X16" s="4">
        <f>VLOOKUP($T16,$K$6:$N$36,2,FALSE)</f>
        <v>1.54436</v>
      </c>
      <c r="Y16" s="4"/>
      <c r="Z16" s="4">
        <f>VLOOKUP($T16,$P$6:$S$36,2,FALSE)</f>
        <v>3.3972199999999999</v>
      </c>
      <c r="AA16" s="4"/>
      <c r="AB16" s="4">
        <f t="shared" si="1"/>
        <v>9.6183699999999988</v>
      </c>
    </row>
    <row r="17" spans="1:29" x14ac:dyDescent="0.3">
      <c r="A17" s="2">
        <v>2031</v>
      </c>
      <c r="B17" s="2">
        <f t="shared" si="0"/>
        <v>10.26614</v>
      </c>
      <c r="C17" s="2">
        <f t="shared" si="0"/>
        <v>10.3063</v>
      </c>
      <c r="F17" s="2">
        <v>2031</v>
      </c>
      <c r="G17" s="2">
        <v>5.38985</v>
      </c>
      <c r="H17" s="2">
        <v>5.4302200000000003</v>
      </c>
      <c r="K17" s="2">
        <v>2031</v>
      </c>
      <c r="L17" s="2">
        <v>1.51057</v>
      </c>
      <c r="M17" s="2">
        <v>1.50851</v>
      </c>
      <c r="P17" s="2">
        <v>2031</v>
      </c>
      <c r="Q17" s="2">
        <v>3.36572</v>
      </c>
      <c r="R17" s="2">
        <v>3.3675700000000002</v>
      </c>
      <c r="T17" s="2">
        <f>U17</f>
        <v>2050</v>
      </c>
      <c r="U17" s="2">
        <v>2050</v>
      </c>
      <c r="V17" s="4"/>
      <c r="W17" s="4">
        <f>VLOOKUP($T17,$F$6:$I$36,3,FALSE)</f>
        <v>4.7199099999999996</v>
      </c>
      <c r="X17" s="4"/>
      <c r="Y17" s="4">
        <f>VLOOKUP($T17,$K$6:$M$36,3,FALSE)</f>
        <v>1.5573699999999999</v>
      </c>
      <c r="Z17" s="4"/>
      <c r="AA17" s="4">
        <f>VLOOKUP($T17,$P$6:$S$36,3,FALSE)</f>
        <v>3.4017400000000002</v>
      </c>
      <c r="AC17" s="4">
        <f>SUM(V17:AA17)</f>
        <v>9.6790199999999995</v>
      </c>
    </row>
    <row r="18" spans="1:29" x14ac:dyDescent="0.3">
      <c r="A18" s="2">
        <v>2032</v>
      </c>
      <c r="B18" s="2">
        <f t="shared" si="0"/>
        <v>10.223750000000001</v>
      </c>
      <c r="C18" s="2">
        <f t="shared" si="0"/>
        <v>10.335889999999999</v>
      </c>
      <c r="F18" s="2">
        <v>2032</v>
      </c>
      <c r="G18" s="2">
        <v>5.3184800000000001</v>
      </c>
      <c r="H18" s="2">
        <v>5.4294099999999998</v>
      </c>
      <c r="K18" s="2">
        <v>2032</v>
      </c>
      <c r="L18" s="2">
        <v>1.5139</v>
      </c>
      <c r="M18" s="2">
        <v>1.5127600000000001</v>
      </c>
      <c r="P18" s="2">
        <v>2032</v>
      </c>
      <c r="Q18" s="2">
        <v>3.3913700000000002</v>
      </c>
      <c r="R18" s="2">
        <v>3.3937200000000001</v>
      </c>
    </row>
    <row r="19" spans="1:29" x14ac:dyDescent="0.3">
      <c r="A19" s="2">
        <v>2033</v>
      </c>
      <c r="B19" s="2">
        <f t="shared" si="0"/>
        <v>10.268050000000001</v>
      </c>
      <c r="C19" s="2">
        <f t="shared" si="0"/>
        <v>10.352600000000001</v>
      </c>
      <c r="F19" s="2">
        <v>2033</v>
      </c>
      <c r="G19" s="2">
        <v>5.3299099999999999</v>
      </c>
      <c r="H19" s="2">
        <v>5.4124100000000004</v>
      </c>
      <c r="K19" s="2">
        <v>2033</v>
      </c>
      <c r="L19" s="2">
        <v>1.52092</v>
      </c>
      <c r="M19" s="2">
        <v>1.52016</v>
      </c>
      <c r="P19" s="2">
        <v>2033</v>
      </c>
      <c r="Q19" s="2">
        <v>3.4172199999999999</v>
      </c>
      <c r="R19" s="2">
        <v>3.4200300000000001</v>
      </c>
    </row>
    <row r="20" spans="1:29" x14ac:dyDescent="0.3">
      <c r="A20" s="2">
        <v>2034</v>
      </c>
      <c r="B20" s="2">
        <f t="shared" si="0"/>
        <v>10.254390000000001</v>
      </c>
      <c r="C20" s="2">
        <f t="shared" si="0"/>
        <v>10.345549999999999</v>
      </c>
      <c r="F20" s="2">
        <v>2034</v>
      </c>
      <c r="G20" s="2">
        <v>5.2854299999999999</v>
      </c>
      <c r="H20" s="2">
        <v>5.3735499999999998</v>
      </c>
      <c r="K20" s="2">
        <v>2034</v>
      </c>
      <c r="L20" s="2">
        <v>1.5302800000000001</v>
      </c>
      <c r="M20" s="2">
        <v>1.53026</v>
      </c>
      <c r="P20" s="2">
        <v>2034</v>
      </c>
      <c r="Q20" s="2">
        <v>3.4386800000000002</v>
      </c>
      <c r="R20" s="2">
        <v>3.4417399999999998</v>
      </c>
      <c r="U20" s="5"/>
      <c r="V20" s="5"/>
      <c r="W20" s="5"/>
      <c r="X20" s="5"/>
      <c r="Y20" s="5"/>
      <c r="Z20" s="5"/>
      <c r="AA20" s="5"/>
    </row>
    <row r="21" spans="1:29" x14ac:dyDescent="0.3">
      <c r="A21" s="2">
        <v>2035</v>
      </c>
      <c r="B21" s="2">
        <f t="shared" si="0"/>
        <v>10.251239999999999</v>
      </c>
      <c r="C21" s="2">
        <f t="shared" si="0"/>
        <v>10.33113</v>
      </c>
      <c r="F21" s="2">
        <v>2035</v>
      </c>
      <c r="G21" s="2">
        <v>5.2579200000000004</v>
      </c>
      <c r="H21" s="2">
        <v>5.3346400000000003</v>
      </c>
      <c r="K21" s="2">
        <v>2035</v>
      </c>
      <c r="L21" s="2">
        <v>1.5420499999999999</v>
      </c>
      <c r="M21" s="2">
        <v>1.5419099999999999</v>
      </c>
      <c r="P21" s="2">
        <v>2035</v>
      </c>
      <c r="Q21" s="2">
        <v>3.4512700000000001</v>
      </c>
      <c r="R21" s="2">
        <v>3.45458</v>
      </c>
      <c r="U21" s="5"/>
      <c r="V21" s="5"/>
      <c r="W21" s="5"/>
      <c r="X21" s="5"/>
      <c r="Y21" s="5"/>
      <c r="Z21" s="5"/>
      <c r="AA21" s="5"/>
    </row>
    <row r="22" spans="1:29" x14ac:dyDescent="0.3">
      <c r="A22" s="2">
        <v>2036</v>
      </c>
      <c r="B22" s="2">
        <f t="shared" si="0"/>
        <v>10.202250000000001</v>
      </c>
      <c r="C22" s="2">
        <f t="shared" si="0"/>
        <v>10.304029999999999</v>
      </c>
      <c r="F22" s="2">
        <v>2036</v>
      </c>
      <c r="G22" s="2">
        <v>5.1928900000000002</v>
      </c>
      <c r="H22" s="2">
        <v>5.2900799999999997</v>
      </c>
      <c r="K22" s="2">
        <v>2036</v>
      </c>
      <c r="L22" s="2">
        <v>1.5509500000000001</v>
      </c>
      <c r="M22" s="2">
        <v>1.5517300000000001</v>
      </c>
      <c r="P22" s="2">
        <v>2036</v>
      </c>
      <c r="Q22" s="2">
        <v>3.4584100000000002</v>
      </c>
      <c r="R22" s="2">
        <v>3.4622199999999999</v>
      </c>
      <c r="U22" s="5"/>
      <c r="V22" s="5"/>
      <c r="W22" s="5"/>
      <c r="X22" s="5"/>
      <c r="Y22" s="5"/>
      <c r="Z22" s="5"/>
      <c r="AA22" s="5"/>
    </row>
    <row r="23" spans="1:29" x14ac:dyDescent="0.3">
      <c r="A23" s="2">
        <v>2037</v>
      </c>
      <c r="B23" s="2">
        <f t="shared" si="0"/>
        <v>10.161160000000001</v>
      </c>
      <c r="C23" s="2">
        <f t="shared" si="0"/>
        <v>10.26797</v>
      </c>
      <c r="F23" s="2">
        <v>2037</v>
      </c>
      <c r="G23" s="2">
        <v>5.1370500000000003</v>
      </c>
      <c r="H23" s="2">
        <v>5.2382600000000004</v>
      </c>
      <c r="K23" s="2">
        <v>2037</v>
      </c>
      <c r="L23" s="2">
        <v>1.55924</v>
      </c>
      <c r="M23" s="2">
        <v>1.5610900000000001</v>
      </c>
      <c r="P23" s="2">
        <v>2037</v>
      </c>
      <c r="Q23" s="2">
        <v>3.4648699999999999</v>
      </c>
      <c r="R23" s="2">
        <v>3.46862</v>
      </c>
      <c r="U23" s="5"/>
      <c r="V23" s="5"/>
      <c r="W23" s="5"/>
      <c r="X23" s="5"/>
      <c r="Y23" s="5"/>
      <c r="Z23" s="5"/>
      <c r="AA23" s="5"/>
    </row>
    <row r="24" spans="1:29" x14ac:dyDescent="0.3">
      <c r="A24" s="2">
        <v>2038</v>
      </c>
      <c r="B24" s="2">
        <f t="shared" si="0"/>
        <v>10.117529999999999</v>
      </c>
      <c r="C24" s="2">
        <f t="shared" si="0"/>
        <v>10.24192</v>
      </c>
      <c r="F24" s="2">
        <v>2038</v>
      </c>
      <c r="G24" s="2">
        <v>5.0801499999999997</v>
      </c>
      <c r="H24" s="2">
        <v>5.1971699999999998</v>
      </c>
      <c r="K24" s="2">
        <v>2038</v>
      </c>
      <c r="L24" s="2">
        <v>1.5670599999999999</v>
      </c>
      <c r="M24" s="2">
        <v>1.5705100000000001</v>
      </c>
      <c r="P24" s="2">
        <v>2038</v>
      </c>
      <c r="Q24" s="2">
        <v>3.4703200000000001</v>
      </c>
      <c r="R24" s="2">
        <v>3.47424</v>
      </c>
      <c r="U24" s="5"/>
      <c r="V24" s="5"/>
      <c r="W24" s="5"/>
      <c r="X24" s="5"/>
      <c r="Y24" s="5"/>
      <c r="Z24" s="5"/>
      <c r="AA24" s="5"/>
    </row>
    <row r="25" spans="1:29" x14ac:dyDescent="0.3">
      <c r="A25" s="2">
        <v>2039</v>
      </c>
      <c r="B25" s="2">
        <f t="shared" si="0"/>
        <v>10.07959</v>
      </c>
      <c r="C25" s="2">
        <f t="shared" si="0"/>
        <v>10.208830000000001</v>
      </c>
      <c r="F25" s="2">
        <v>2039</v>
      </c>
      <c r="G25" s="2">
        <v>5.0334000000000003</v>
      </c>
      <c r="H25" s="2">
        <v>5.1522600000000001</v>
      </c>
      <c r="K25" s="2">
        <v>2039</v>
      </c>
      <c r="L25" s="2">
        <v>1.5733200000000001</v>
      </c>
      <c r="M25" s="2">
        <v>1.57908</v>
      </c>
      <c r="P25" s="2">
        <v>2039</v>
      </c>
      <c r="Q25" s="2">
        <v>3.4728699999999999</v>
      </c>
      <c r="R25" s="2">
        <v>3.47749</v>
      </c>
      <c r="U25" s="5"/>
      <c r="V25" s="5"/>
      <c r="W25" s="5"/>
      <c r="X25" s="5"/>
      <c r="Y25" s="5"/>
      <c r="Z25" s="5"/>
      <c r="AA25" s="5"/>
    </row>
    <row r="26" spans="1:29" x14ac:dyDescent="0.3">
      <c r="A26" s="2">
        <v>2040</v>
      </c>
      <c r="B26" s="2">
        <f t="shared" si="0"/>
        <v>10.05668</v>
      </c>
      <c r="C26" s="2">
        <f t="shared" si="0"/>
        <v>10.181149999999999</v>
      </c>
      <c r="F26" s="2">
        <v>2040</v>
      </c>
      <c r="G26" s="2">
        <v>4.9942299999999999</v>
      </c>
      <c r="H26" s="2">
        <v>5.1059099999999997</v>
      </c>
      <c r="K26" s="2">
        <v>2040</v>
      </c>
      <c r="L26" s="2">
        <v>1.58205</v>
      </c>
      <c r="M26" s="2">
        <v>1.59</v>
      </c>
      <c r="P26" s="2">
        <v>2040</v>
      </c>
      <c r="Q26" s="2">
        <v>3.4803999999999999</v>
      </c>
      <c r="R26" s="2">
        <v>3.4852400000000001</v>
      </c>
      <c r="U26" s="5"/>
      <c r="V26" s="5"/>
      <c r="W26" s="5"/>
      <c r="X26" s="5"/>
      <c r="Y26" s="5"/>
      <c r="Z26" s="5"/>
      <c r="AA26" s="5"/>
    </row>
    <row r="27" spans="1:29" x14ac:dyDescent="0.3">
      <c r="A27" s="2">
        <v>2041</v>
      </c>
      <c r="B27" s="2">
        <f t="shared" si="0"/>
        <v>10.0322</v>
      </c>
      <c r="C27" s="2">
        <f t="shared" si="0"/>
        <v>10.144780000000001</v>
      </c>
      <c r="F27" s="2">
        <v>2041</v>
      </c>
      <c r="G27" s="2">
        <v>4.9510199999999998</v>
      </c>
      <c r="H27" s="2">
        <v>5.0506200000000003</v>
      </c>
      <c r="K27" s="2">
        <v>2041</v>
      </c>
      <c r="L27" s="2">
        <v>1.5924499999999999</v>
      </c>
      <c r="M27" s="2">
        <v>1.60118</v>
      </c>
      <c r="P27" s="2">
        <v>2041</v>
      </c>
      <c r="Q27" s="2">
        <v>3.4887299999999999</v>
      </c>
      <c r="R27" s="2">
        <v>3.4929800000000002</v>
      </c>
      <c r="U27" s="5"/>
      <c r="V27" s="5"/>
      <c r="W27" s="5"/>
      <c r="X27" s="5"/>
      <c r="Y27" s="5"/>
      <c r="Z27" s="5"/>
      <c r="AA27" s="5"/>
    </row>
    <row r="28" spans="1:29" x14ac:dyDescent="0.3">
      <c r="A28" s="2">
        <v>2042</v>
      </c>
      <c r="B28" s="2">
        <f t="shared" si="0"/>
        <v>10.019069999999999</v>
      </c>
      <c r="C28" s="2">
        <f t="shared" si="0"/>
        <v>10.085739999999999</v>
      </c>
      <c r="F28" s="2">
        <v>2042</v>
      </c>
      <c r="G28" s="2">
        <v>4.9334199999999999</v>
      </c>
      <c r="H28" s="2">
        <v>4.9878499999999999</v>
      </c>
      <c r="K28" s="2">
        <v>2042</v>
      </c>
      <c r="L28" s="2">
        <v>1.5926</v>
      </c>
      <c r="M28" s="2">
        <v>1.60128</v>
      </c>
      <c r="P28" s="2">
        <v>2042</v>
      </c>
      <c r="Q28" s="2">
        <v>3.4930500000000002</v>
      </c>
      <c r="R28" s="2">
        <v>3.49661</v>
      </c>
      <c r="U28" s="5"/>
      <c r="V28" s="5"/>
      <c r="W28" s="5"/>
      <c r="X28" s="5"/>
      <c r="Y28" s="5"/>
      <c r="Z28" s="5"/>
      <c r="AA28" s="5"/>
    </row>
    <row r="29" spans="1:29" x14ac:dyDescent="0.3">
      <c r="A29" s="2">
        <v>2043</v>
      </c>
      <c r="B29" s="2">
        <f t="shared" si="0"/>
        <v>9.9290500000000002</v>
      </c>
      <c r="C29" s="2">
        <f t="shared" si="0"/>
        <v>10.033530000000001</v>
      </c>
      <c r="F29" s="2">
        <v>2043</v>
      </c>
      <c r="G29" s="2">
        <v>4.8487200000000001</v>
      </c>
      <c r="H29" s="2">
        <v>4.94109</v>
      </c>
      <c r="K29" s="2">
        <v>2043</v>
      </c>
      <c r="L29" s="2">
        <v>1.5869</v>
      </c>
      <c r="M29" s="2">
        <v>1.59545</v>
      </c>
      <c r="P29" s="2">
        <v>2043</v>
      </c>
      <c r="Q29" s="2">
        <v>3.49343</v>
      </c>
      <c r="R29" s="2">
        <v>3.4969899999999998</v>
      </c>
      <c r="U29" s="5"/>
      <c r="V29" s="5"/>
      <c r="W29" s="5"/>
      <c r="X29" s="5"/>
      <c r="Y29" s="5"/>
      <c r="Z29" s="5"/>
      <c r="AA29" s="5"/>
    </row>
    <row r="30" spans="1:29" x14ac:dyDescent="0.3">
      <c r="A30" s="2">
        <v>2044</v>
      </c>
      <c r="B30" s="2">
        <f t="shared" si="0"/>
        <v>9.9081899999999994</v>
      </c>
      <c r="C30" s="2">
        <f t="shared" si="0"/>
        <v>9.98386</v>
      </c>
      <c r="F30" s="2">
        <v>2044</v>
      </c>
      <c r="G30" s="2">
        <v>4.8331499999999998</v>
      </c>
      <c r="H30" s="2">
        <v>4.8971299999999998</v>
      </c>
      <c r="K30" s="2">
        <v>2044</v>
      </c>
      <c r="L30" s="2">
        <v>1.5823199999999999</v>
      </c>
      <c r="M30" s="2">
        <v>1.5904</v>
      </c>
      <c r="P30" s="2">
        <v>2044</v>
      </c>
      <c r="Q30" s="2">
        <v>3.4927199999999998</v>
      </c>
      <c r="R30" s="2">
        <v>3.4963299999999999</v>
      </c>
      <c r="U30" s="5"/>
      <c r="V30" s="5"/>
      <c r="W30" s="5"/>
      <c r="X30" s="5"/>
      <c r="Y30" s="5"/>
      <c r="Z30" s="5"/>
      <c r="AA30" s="5"/>
    </row>
    <row r="31" spans="1:29" x14ac:dyDescent="0.3">
      <c r="A31" s="2">
        <v>2045</v>
      </c>
      <c r="B31" s="2">
        <f t="shared" si="0"/>
        <v>9.8766300000000005</v>
      </c>
      <c r="C31" s="2">
        <f t="shared" si="0"/>
        <v>9.9613300000000002</v>
      </c>
      <c r="F31" s="2">
        <v>2045</v>
      </c>
      <c r="G31" s="2">
        <v>4.8052799999999998</v>
      </c>
      <c r="H31" s="2">
        <v>4.8778899999999998</v>
      </c>
      <c r="K31" s="2">
        <v>2045</v>
      </c>
      <c r="L31" s="2">
        <v>1.5783799999999999</v>
      </c>
      <c r="M31" s="2">
        <v>1.58673</v>
      </c>
      <c r="P31" s="2">
        <v>2045</v>
      </c>
      <c r="Q31" s="2">
        <v>3.4929700000000001</v>
      </c>
      <c r="R31" s="2">
        <v>3.4967100000000002</v>
      </c>
      <c r="U31" s="5"/>
      <c r="V31" s="5"/>
      <c r="W31" s="5"/>
      <c r="X31" s="5"/>
      <c r="Y31" s="5"/>
      <c r="Z31" s="5"/>
      <c r="AA31" s="5"/>
    </row>
    <row r="32" spans="1:29" x14ac:dyDescent="0.3">
      <c r="A32" s="2">
        <v>2046</v>
      </c>
      <c r="B32" s="2">
        <f t="shared" si="0"/>
        <v>9.8195499999999996</v>
      </c>
      <c r="C32" s="2">
        <f t="shared" si="0"/>
        <v>9.9071899999999999</v>
      </c>
      <c r="F32" s="2">
        <v>2046</v>
      </c>
      <c r="G32" s="2">
        <v>4.7573100000000004</v>
      </c>
      <c r="H32" s="2">
        <v>4.8330500000000001</v>
      </c>
      <c r="K32" s="2">
        <v>2046</v>
      </c>
      <c r="L32" s="2">
        <v>1.5741799999999999</v>
      </c>
      <c r="M32" s="2">
        <v>1.5822700000000001</v>
      </c>
      <c r="P32" s="2">
        <v>2046</v>
      </c>
      <c r="Q32" s="2">
        <v>3.4880599999999999</v>
      </c>
      <c r="R32" s="2">
        <v>3.49187</v>
      </c>
      <c r="U32" s="5"/>
      <c r="V32" s="5"/>
      <c r="W32" s="5"/>
      <c r="X32" s="5"/>
      <c r="Y32" s="5"/>
      <c r="Z32" s="5"/>
      <c r="AA32" s="5"/>
    </row>
    <row r="33" spans="1:27" x14ac:dyDescent="0.3">
      <c r="A33" s="2">
        <v>2047</v>
      </c>
      <c r="B33" s="2">
        <f t="shared" si="0"/>
        <v>9.8069799999999994</v>
      </c>
      <c r="C33" s="2">
        <f t="shared" si="0"/>
        <v>9.8667200000000008</v>
      </c>
      <c r="F33" s="2">
        <v>2047</v>
      </c>
      <c r="G33" s="2">
        <v>4.75962</v>
      </c>
      <c r="H33" s="2">
        <v>4.8087</v>
      </c>
      <c r="K33" s="2">
        <v>2047</v>
      </c>
      <c r="L33" s="2">
        <v>1.5689599999999999</v>
      </c>
      <c r="M33" s="2">
        <v>1.57664</v>
      </c>
      <c r="P33" s="2">
        <v>2047</v>
      </c>
      <c r="Q33" s="2">
        <v>3.4784000000000002</v>
      </c>
      <c r="R33" s="2">
        <v>3.4813800000000001</v>
      </c>
      <c r="U33" s="5"/>
      <c r="V33" s="5"/>
      <c r="W33" s="5"/>
      <c r="X33" s="5"/>
      <c r="Y33" s="5"/>
      <c r="Z33" s="5"/>
      <c r="AA33" s="5"/>
    </row>
    <row r="34" spans="1:27" x14ac:dyDescent="0.3">
      <c r="A34" s="2">
        <v>2048</v>
      </c>
      <c r="B34" s="2">
        <f t="shared" si="0"/>
        <v>9.7694600000000005</v>
      </c>
      <c r="C34" s="2">
        <f t="shared" si="0"/>
        <v>9.8089600000000008</v>
      </c>
      <c r="F34" s="2">
        <v>2048</v>
      </c>
      <c r="G34" s="2">
        <v>4.7427900000000003</v>
      </c>
      <c r="H34" s="2">
        <v>4.7704300000000002</v>
      </c>
      <c r="K34" s="2">
        <v>2048</v>
      </c>
      <c r="L34" s="2">
        <v>1.5625599999999999</v>
      </c>
      <c r="M34" s="2">
        <v>1.5713900000000001</v>
      </c>
      <c r="P34" s="2">
        <v>2048</v>
      </c>
      <c r="Q34" s="2">
        <v>3.4641099999999998</v>
      </c>
      <c r="R34" s="2">
        <v>3.4671400000000001</v>
      </c>
      <c r="U34" s="5"/>
      <c r="V34" s="5"/>
      <c r="W34" s="5"/>
      <c r="X34" s="5"/>
      <c r="Y34" s="5"/>
      <c r="Z34" s="5"/>
      <c r="AA34" s="5"/>
    </row>
    <row r="35" spans="1:27" x14ac:dyDescent="0.3">
      <c r="A35" s="2">
        <v>2049</v>
      </c>
      <c r="B35" s="2">
        <f t="shared" si="0"/>
        <v>9.6933999999999987</v>
      </c>
      <c r="C35" s="2">
        <f t="shared" si="0"/>
        <v>9.744489999999999</v>
      </c>
      <c r="F35" s="2">
        <v>2049</v>
      </c>
      <c r="G35" s="2">
        <v>4.7043799999999996</v>
      </c>
      <c r="H35" s="2">
        <v>4.7412999999999998</v>
      </c>
      <c r="K35" s="2">
        <v>2049</v>
      </c>
      <c r="L35" s="2">
        <v>1.5546</v>
      </c>
      <c r="M35" s="2">
        <v>1.56524</v>
      </c>
      <c r="P35" s="2">
        <v>2049</v>
      </c>
      <c r="Q35" s="2">
        <v>3.4344199999999998</v>
      </c>
      <c r="R35" s="2">
        <v>3.4379499999999998</v>
      </c>
      <c r="U35" s="5"/>
      <c r="V35" s="5"/>
      <c r="W35" s="5"/>
      <c r="X35" s="5"/>
      <c r="Y35" s="5"/>
      <c r="Z35" s="5"/>
      <c r="AA35" s="5"/>
    </row>
    <row r="36" spans="1:27" x14ac:dyDescent="0.3">
      <c r="A36" s="2">
        <v>2050</v>
      </c>
      <c r="B36" s="2">
        <f>G36+L36+Q36</f>
        <v>9.6183699999999988</v>
      </c>
      <c r="C36" s="2">
        <f>H36+M36+R36</f>
        <v>9.6790199999999995</v>
      </c>
      <c r="F36" s="2">
        <v>2050</v>
      </c>
      <c r="G36" s="2">
        <v>4.6767899999999996</v>
      </c>
      <c r="H36" s="2">
        <v>4.7199099999999996</v>
      </c>
      <c r="K36" s="2">
        <v>2050</v>
      </c>
      <c r="L36" s="2">
        <v>1.54436</v>
      </c>
      <c r="M36" s="2">
        <v>1.5573699999999999</v>
      </c>
      <c r="P36" s="2">
        <v>2050</v>
      </c>
      <c r="Q36" s="2">
        <v>3.3972199999999999</v>
      </c>
      <c r="R36" s="2">
        <v>3.4017400000000002</v>
      </c>
      <c r="U36" s="5"/>
      <c r="V36" s="5"/>
      <c r="W36" s="5"/>
      <c r="X36" s="5"/>
      <c r="Y36" s="5"/>
      <c r="Z36" s="5"/>
      <c r="AA36" s="5"/>
    </row>
    <row r="37" spans="1:27" x14ac:dyDescent="0.3">
      <c r="U37" s="5"/>
      <c r="V37" s="5"/>
      <c r="W37" s="5"/>
      <c r="X37" s="5"/>
      <c r="Y37" s="5"/>
      <c r="Z37" s="5"/>
      <c r="AA37" s="5"/>
    </row>
    <row r="38" spans="1:27" x14ac:dyDescent="0.3">
      <c r="U38" s="5"/>
      <c r="V38" s="5"/>
      <c r="W38" s="5"/>
      <c r="X38" s="5"/>
      <c r="Y38" s="5"/>
      <c r="Z38" s="5"/>
      <c r="AA38" s="5"/>
    </row>
    <row r="39" spans="1:27" x14ac:dyDescent="0.3">
      <c r="U39" s="5"/>
      <c r="V39" s="5"/>
      <c r="W39" s="5"/>
      <c r="X39" s="5"/>
      <c r="Y39" s="5"/>
      <c r="Z39" s="5"/>
      <c r="AA39" s="5"/>
    </row>
  </sheetData>
  <pageMargins left="0.7" right="0.7" top="0.75" bottom="0.75" header="0.3" footer="0.3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2022-01-31T20:02:39Z</dcterms:created>
  <dcterms:modified xsi:type="dcterms:W3CDTF">2022-01-31T20:03:07Z</dcterms:modified>
</cp:coreProperties>
</file>