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defaultThemeVersion="124226"/>
  <mc:AlternateContent xmlns:mc="http://schemas.openxmlformats.org/markup-compatibility/2006">
    <mc:Choice Requires="x15">
      <x15ac:absPath xmlns:x15ac="http://schemas.microsoft.com/office/spreadsheetml/2010/11/ac" url="\\fs-f3\Public\OEA_OES_collaboration\NaturalGas\NaturalGasPipelineData\Published\Oct 2025\"/>
    </mc:Choice>
  </mc:AlternateContent>
  <xr:revisionPtr revIDLastSave="0" documentId="13_ncr:1_{0515B786-B541-48FD-9B17-5C6857C31A1E}" xr6:coauthVersionLast="47" xr6:coauthVersionMax="47" xr10:uidLastSave="{00000000-0000-0000-0000-000000000000}"/>
  <bookViews>
    <workbookView xWindow="-120" yWindow="-120" windowWidth="38640" windowHeight="21120" tabRatio="599" xr2:uid="{00000000-000D-0000-FFFF-FFFF00000000}"/>
  </bookViews>
  <sheets>
    <sheet name="Contents" sheetId="6" r:id="rId1"/>
    <sheet name="Natural Gas Pipeline Projects" sheetId="9" r:id="rId2"/>
    <sheet name="Historical Projects (1996-2024)" sheetId="4" r:id="rId3"/>
    <sheet name="Definitions" sheetId="3" r:id="rId4"/>
    <sheet name="Regions" sheetId="7" r:id="rId5"/>
    <sheet name="Regions_OLD" sheetId="11" state="hidden" r:id="rId6"/>
    <sheet name="State " sheetId="10" state="hidden" r:id="rId7"/>
  </sheets>
  <externalReferences>
    <externalReference r:id="rId8"/>
  </externalReferences>
  <definedNames>
    <definedName name="_xlnm._FilterDatabase" localSheetId="2" hidden="1">'Historical Projects (1996-2024)'!$A$2:$Y$1174</definedName>
    <definedName name="_xlnm._FilterDatabase" localSheetId="1" hidden="1">'Natural Gas Pipeline Projects'!$A$2:$Y$143</definedName>
    <definedName name="AddedCapacity" localSheetId="1">'Natural Gas Pipeline Projects'!$Q$6:$Q$56</definedName>
    <definedName name="AddedCapacity">'Historical Projects (1996-2024)'!$Q$113:$Q$325</definedName>
    <definedName name="AddedCapacityColumn" localSheetId="1">'Natural Gas Pipeline Projects'!$Q$2</definedName>
    <definedName name="AddedCapacityColumn">'Historical Projects (1996-2024)'!$Q$2</definedName>
    <definedName name="Historical_Projects">'Historical Projects (1996-2024)'!$A$2:$Y$1054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'Historical Projects (1996-2024)'!$B$47:$G$1054</definedName>
    <definedName name="_xlnm.Print_Area" localSheetId="1">'Natural Gas Pipeline Projects'!$B$2:$G$56</definedName>
    <definedName name="_xlnm.Print_Area" localSheetId="4">Regions!$E$12:$R$52</definedName>
    <definedName name="_xlnm.Print_Area" localSheetId="5">Regions_OLD!$D$10:$R$47</definedName>
    <definedName name="_xlnm.Print_Titles" localSheetId="2">'Historical Projects (1996-2024)'!$1:$2</definedName>
    <definedName name="_xlnm.Print_Titles" localSheetId="1">'Natural Gas Pipeline Projects'!$1:$2</definedName>
    <definedName name="Project" localSheetId="1">'Natural Gas Pipeline Projects'!$B$6:$B$56</definedName>
    <definedName name="Project">'Historical Projects (1996-2024)'!$B$47:$B$1054</definedName>
    <definedName name="ProvinceName" localSheetId="1">Table7[State Name]</definedName>
    <definedName name="ProvinceName" localSheetId="5">Table75[State Name]</definedName>
    <definedName name="ProvinceName" localSheetId="6">[1]!Table7[State Name]</definedName>
    <definedName name="ProvinceName">Table7[State Name]</definedName>
    <definedName name="region" localSheetId="1">#REF!</definedName>
    <definedName name="region" localSheetId="5">#REF!</definedName>
    <definedName name="region" localSheetId="6">#REF!</definedName>
    <definedName name="region">#REF!</definedName>
    <definedName name="Regions" localSheetId="1">#REF!</definedName>
    <definedName name="Regions" localSheetId="5">#REF!</definedName>
    <definedName name="Regions" localSheetId="6">#REF!</definedName>
    <definedName name="Regions">#REF!</definedName>
    <definedName name="StateAbbrev" localSheetId="1">Table13[State]</definedName>
    <definedName name="StateAbbrev" localSheetId="5">Table132[State]</definedName>
    <definedName name="StateAbbrev" localSheetId="6">[1]!Table13[State]</definedName>
    <definedName name="StateAbbrev">Table13[State]</definedName>
    <definedName name="StateName" localSheetId="1">Table13[State Name]</definedName>
    <definedName name="StateName" localSheetId="5">Table132[State Name]</definedName>
    <definedName name="StateName" localSheetId="6">[1]!Table13[State Name]</definedName>
    <definedName name="StateName">Table13[State Name]</definedName>
    <definedName name="Status" localSheetId="1">'Natural Gas Pipeline Projects'!$E$6:$E$56</definedName>
    <definedName name="Status">'Historical Projects (1996-2024)'!$E$47:$E$1054</definedName>
    <definedName name="StatusColumn" localSheetId="1">'Natural Gas Pipeline Projects'!$E$2</definedName>
    <definedName name="StatusColumn">'Historical Projects (1996-2024)'!$E$2</definedName>
    <definedName name="ThroughStates" localSheetId="1">'Natural Gas Pipeline Projects'!$H$6:$H$56</definedName>
    <definedName name="ThroughStates">'Historical Projects (1996-2024)'!$H$47:$H$1054</definedName>
    <definedName name="ThroughStatesColumn" localSheetId="1">'Natural Gas Pipeline Projects'!$H$2</definedName>
    <definedName name="ThroughStatesColumn">'Historical Projects (1996-2024)'!$H$2</definedName>
    <definedName name="YearInService" localSheetId="1">'Natural Gas Pipeline Projects'!$G$6:$G$56</definedName>
    <definedName name="YearInService">'Historical Projects (1996-2024)'!$G$47:$G$1054</definedName>
    <definedName name="YearInServiceColumn" localSheetId="1">'Natural Gas Pipeline Projects'!$G$2</definedName>
    <definedName name="YearInServiceColumn">'Historical Projects (1996-2024)'!$G$2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4" i="9" l="1"/>
  <c r="I24" i="9"/>
  <c r="M99" i="9"/>
  <c r="L99" i="9"/>
  <c r="M22" i="9"/>
  <c r="L22" i="9"/>
  <c r="M23" i="9"/>
  <c r="L23" i="9"/>
  <c r="M57" i="9"/>
  <c r="L57" i="9"/>
  <c r="K99" i="9" l="1"/>
  <c r="K22" i="9"/>
  <c r="K23" i="9"/>
  <c r="K57" i="9"/>
  <c r="I1174" i="4" l="1"/>
  <c r="L1174" i="4" s="1"/>
  <c r="J1174" i="4"/>
  <c r="M1174" i="4" s="1"/>
  <c r="I1173" i="4"/>
  <c r="L1173" i="4" s="1"/>
  <c r="J1173" i="4"/>
  <c r="M1173" i="4" s="1"/>
  <c r="P1173" i="4"/>
  <c r="I1172" i="4"/>
  <c r="L1172" i="4" s="1"/>
  <c r="J1172" i="4"/>
  <c r="M1172" i="4" s="1"/>
  <c r="M112" i="9"/>
  <c r="L112" i="9"/>
  <c r="M31" i="9"/>
  <c r="L31" i="9"/>
  <c r="M11" i="9"/>
  <c r="L11" i="9"/>
  <c r="M143" i="9"/>
  <c r="L143" i="9"/>
  <c r="I60" i="9"/>
  <c r="J60" i="9"/>
  <c r="M48" i="9"/>
  <c r="L48" i="9"/>
  <c r="L6" i="9"/>
  <c r="M6" i="9"/>
  <c r="M52" i="9"/>
  <c r="L52" i="9"/>
  <c r="M49" i="9"/>
  <c r="L49" i="9"/>
  <c r="M64" i="9"/>
  <c r="L64" i="9"/>
  <c r="M84" i="9"/>
  <c r="L84" i="9"/>
  <c r="M122" i="9"/>
  <c r="L122" i="9"/>
  <c r="M138" i="9"/>
  <c r="L138" i="9"/>
  <c r="M132" i="9"/>
  <c r="L132" i="9"/>
  <c r="M125" i="9"/>
  <c r="L125" i="9"/>
  <c r="M21" i="9"/>
  <c r="L21" i="9"/>
  <c r="M87" i="9"/>
  <c r="L87" i="9"/>
  <c r="M82" i="9"/>
  <c r="L82" i="9"/>
  <c r="M14" i="9"/>
  <c r="L14" i="9"/>
  <c r="I131" i="9"/>
  <c r="L131" i="9" s="1"/>
  <c r="J131" i="9"/>
  <c r="M131" i="9" s="1"/>
  <c r="I81" i="9"/>
  <c r="L81" i="9" s="1"/>
  <c r="J81" i="9"/>
  <c r="M81" i="9" s="1"/>
  <c r="J88" i="9"/>
  <c r="M88" i="9" s="1"/>
  <c r="I88" i="9"/>
  <c r="L88" i="9" s="1"/>
  <c r="J10" i="9"/>
  <c r="M10" i="9" s="1"/>
  <c r="I10" i="9"/>
  <c r="L10" i="9" s="1"/>
  <c r="J36" i="9"/>
  <c r="M36" i="9" s="1"/>
  <c r="I36" i="9"/>
  <c r="L36" i="9" s="1"/>
  <c r="M74" i="9"/>
  <c r="L74" i="9"/>
  <c r="M67" i="9"/>
  <c r="L67" i="9"/>
  <c r="I94" i="9"/>
  <c r="L94" i="9" s="1"/>
  <c r="J94" i="9"/>
  <c r="M94" i="9" s="1"/>
  <c r="I117" i="9"/>
  <c r="L117" i="9" s="1"/>
  <c r="J117" i="9"/>
  <c r="M117" i="9" s="1"/>
  <c r="I33" i="9"/>
  <c r="L33" i="9" s="1"/>
  <c r="J33" i="9"/>
  <c r="M33" i="9" s="1"/>
  <c r="J7" i="9"/>
  <c r="M7" i="9" s="1"/>
  <c r="I7" i="9"/>
  <c r="L7" i="9" s="1"/>
  <c r="K1172" i="4" l="1"/>
  <c r="K1173" i="4"/>
  <c r="K1174" i="4"/>
  <c r="K112" i="9"/>
  <c r="K31" i="9"/>
  <c r="K11" i="9"/>
  <c r="K143" i="9"/>
  <c r="K48" i="9"/>
  <c r="K49" i="9"/>
  <c r="K122" i="9"/>
  <c r="K84" i="9"/>
  <c r="K6" i="9"/>
  <c r="K64" i="9"/>
  <c r="K52" i="9"/>
  <c r="K138" i="9"/>
  <c r="K125" i="9"/>
  <c r="K132" i="9"/>
  <c r="K87" i="9"/>
  <c r="K21" i="9"/>
  <c r="K82" i="9"/>
  <c r="K88" i="9"/>
  <c r="K131" i="9"/>
  <c r="K81" i="9"/>
  <c r="K14" i="9"/>
  <c r="K74" i="9"/>
  <c r="K67" i="9"/>
  <c r="K10" i="9"/>
  <c r="K7" i="9"/>
  <c r="K36" i="9"/>
  <c r="K94" i="9"/>
  <c r="K117" i="9"/>
  <c r="K33" i="9"/>
  <c r="I136" i="9"/>
  <c r="L136" i="9" s="1"/>
  <c r="J136" i="9"/>
  <c r="M136" i="9" s="1"/>
  <c r="K136" i="9" l="1"/>
  <c r="I16" i="9"/>
  <c r="L16" i="9" s="1"/>
  <c r="J16" i="9"/>
  <c r="M16" i="9" s="1"/>
  <c r="I12" i="9"/>
  <c r="L12" i="9" s="1"/>
  <c r="J12" i="9"/>
  <c r="M12" i="9" s="1"/>
  <c r="I141" i="9"/>
  <c r="L141" i="9" s="1"/>
  <c r="J141" i="9"/>
  <c r="M141" i="9" s="1"/>
  <c r="I100" i="9"/>
  <c r="L100" i="9" s="1"/>
  <c r="J100" i="9"/>
  <c r="M100" i="9" s="1"/>
  <c r="I65" i="9"/>
  <c r="L65" i="9" s="1"/>
  <c r="J65" i="9"/>
  <c r="M65" i="9" s="1"/>
  <c r="I68" i="9"/>
  <c r="L68" i="9" s="1"/>
  <c r="J68" i="9"/>
  <c r="M68" i="9" s="1"/>
  <c r="I1099" i="4"/>
  <c r="L1099" i="4" s="1"/>
  <c r="J1099" i="4"/>
  <c r="M1099" i="4" s="1"/>
  <c r="K68" i="9" l="1"/>
  <c r="K141" i="9"/>
  <c r="K16" i="9"/>
  <c r="K65" i="9"/>
  <c r="K12" i="9"/>
  <c r="K1099" i="4"/>
  <c r="K100" i="9"/>
  <c r="J50" i="9"/>
  <c r="M50" i="9" s="1"/>
  <c r="I50" i="9"/>
  <c r="L50" i="9" s="1"/>
  <c r="I133" i="9"/>
  <c r="L133" i="9" s="1"/>
  <c r="J133" i="9"/>
  <c r="M133" i="9" s="1"/>
  <c r="I20" i="9"/>
  <c r="L20" i="9" s="1"/>
  <c r="M20" i="9"/>
  <c r="I1117" i="4"/>
  <c r="L1117" i="4" s="1"/>
  <c r="J1117" i="4"/>
  <c r="M1117" i="4" s="1"/>
  <c r="I1167" i="4"/>
  <c r="L1167" i="4" s="1"/>
  <c r="J1167" i="4"/>
  <c r="M1167" i="4" s="1"/>
  <c r="I1119" i="4"/>
  <c r="L1119" i="4" s="1"/>
  <c r="J1119" i="4"/>
  <c r="M1119" i="4" s="1"/>
  <c r="I1123" i="4"/>
  <c r="L1123" i="4" s="1"/>
  <c r="J1123" i="4"/>
  <c r="M1123" i="4" s="1"/>
  <c r="I1102" i="4"/>
  <c r="L1102" i="4" s="1"/>
  <c r="J1102" i="4"/>
  <c r="M1102" i="4" s="1"/>
  <c r="I1125" i="4"/>
  <c r="L1125" i="4" s="1"/>
  <c r="J1125" i="4"/>
  <c r="M1125" i="4" s="1"/>
  <c r="I1118" i="4"/>
  <c r="J1118" i="4"/>
  <c r="I1124" i="4"/>
  <c r="L1124" i="4" s="1"/>
  <c r="J1124" i="4"/>
  <c r="M1124" i="4" s="1"/>
  <c r="I1115" i="4"/>
  <c r="L1115" i="4" s="1"/>
  <c r="J1115" i="4"/>
  <c r="M1115" i="4" s="1"/>
  <c r="I1114" i="4"/>
  <c r="J1114" i="4"/>
  <c r="P1114" i="4"/>
  <c r="I1120" i="4"/>
  <c r="L1120" i="4" s="1"/>
  <c r="J1120" i="4"/>
  <c r="M1120" i="4" s="1"/>
  <c r="I1111" i="4"/>
  <c r="L1111" i="4" s="1"/>
  <c r="J1111" i="4"/>
  <c r="M1111" i="4" s="1"/>
  <c r="I1116" i="4"/>
  <c r="L1116" i="4" s="1"/>
  <c r="J1116" i="4"/>
  <c r="M1116" i="4" s="1"/>
  <c r="I1110" i="4"/>
  <c r="L1110" i="4" s="1"/>
  <c r="J1110" i="4"/>
  <c r="M1110" i="4" s="1"/>
  <c r="I1100" i="4"/>
  <c r="L1100" i="4" s="1"/>
  <c r="J1100" i="4"/>
  <c r="M1100" i="4" s="1"/>
  <c r="I1109" i="4"/>
  <c r="L1109" i="4" s="1"/>
  <c r="J1109" i="4"/>
  <c r="M1109" i="4" s="1"/>
  <c r="I1122" i="4"/>
  <c r="L1122" i="4" s="1"/>
  <c r="J1122" i="4"/>
  <c r="M1122" i="4" s="1"/>
  <c r="I1112" i="4"/>
  <c r="L1112" i="4" s="1"/>
  <c r="J1112" i="4"/>
  <c r="M1112" i="4" s="1"/>
  <c r="I1103" i="4"/>
  <c r="L1103" i="4" s="1"/>
  <c r="J1103" i="4"/>
  <c r="M1103" i="4" s="1"/>
  <c r="I1121" i="4"/>
  <c r="L1121" i="4" s="1"/>
  <c r="J1121" i="4"/>
  <c r="M1121" i="4" s="1"/>
  <c r="I1106" i="4"/>
  <c r="L1106" i="4" s="1"/>
  <c r="J1106" i="4"/>
  <c r="M1106" i="4" s="1"/>
  <c r="I1108" i="4"/>
  <c r="L1108" i="4" s="1"/>
  <c r="J1108" i="4"/>
  <c r="M1108" i="4" s="1"/>
  <c r="I1104" i="4"/>
  <c r="L1104" i="4" s="1"/>
  <c r="J1104" i="4"/>
  <c r="M1104" i="4" s="1"/>
  <c r="I1113" i="4"/>
  <c r="L1113" i="4" s="1"/>
  <c r="J1113" i="4"/>
  <c r="M1113" i="4" s="1"/>
  <c r="I1105" i="4"/>
  <c r="L1105" i="4" s="1"/>
  <c r="J1105" i="4"/>
  <c r="M1105" i="4" s="1"/>
  <c r="I1107" i="4"/>
  <c r="L1107" i="4" s="1"/>
  <c r="J1107" i="4"/>
  <c r="M1107" i="4" s="1"/>
  <c r="K20" i="9" l="1"/>
  <c r="K50" i="9"/>
  <c r="K133" i="9"/>
  <c r="K1117" i="4"/>
  <c r="K1167" i="4"/>
  <c r="K1123" i="4"/>
  <c r="K1119" i="4"/>
  <c r="K1102" i="4"/>
  <c r="K1125" i="4"/>
  <c r="K1124" i="4"/>
  <c r="K1115" i="4"/>
  <c r="K1114" i="4"/>
  <c r="K1120" i="4"/>
  <c r="K1111" i="4"/>
  <c r="K1116" i="4"/>
  <c r="K1110" i="4"/>
  <c r="K1100" i="4"/>
  <c r="K1103" i="4"/>
  <c r="K1112" i="4"/>
  <c r="K1122" i="4"/>
  <c r="K1121" i="4"/>
  <c r="K1106" i="4"/>
  <c r="K1107" i="4"/>
  <c r="K1108" i="4"/>
  <c r="K1104" i="4"/>
  <c r="K1113" i="4"/>
  <c r="K1105" i="4"/>
  <c r="J134" i="9" l="1"/>
  <c r="M134" i="9" s="1"/>
  <c r="I134" i="9"/>
  <c r="L134" i="9" s="1"/>
  <c r="J113" i="9"/>
  <c r="M113" i="9" s="1"/>
  <c r="I113" i="9"/>
  <c r="L113" i="9" s="1"/>
  <c r="J107" i="9"/>
  <c r="M107" i="9" s="1"/>
  <c r="I107" i="9"/>
  <c r="L107" i="9" s="1"/>
  <c r="J102" i="9"/>
  <c r="M102" i="9" s="1"/>
  <c r="I102" i="9"/>
  <c r="L102" i="9" s="1"/>
  <c r="J96" i="9"/>
  <c r="M96" i="9" s="1"/>
  <c r="I96" i="9"/>
  <c r="L96" i="9" s="1"/>
  <c r="J124" i="9"/>
  <c r="M124" i="9" s="1"/>
  <c r="I124" i="9"/>
  <c r="L124" i="9" s="1"/>
  <c r="J80" i="9"/>
  <c r="M80" i="9" s="1"/>
  <c r="I80" i="9"/>
  <c r="L80" i="9" s="1"/>
  <c r="K107" i="9" l="1"/>
  <c r="K113" i="9"/>
  <c r="K102" i="9"/>
  <c r="K134" i="9"/>
  <c r="K96" i="9"/>
  <c r="K124" i="9"/>
  <c r="K80" i="9"/>
  <c r="I78" i="9" l="1"/>
  <c r="L78" i="9" s="1"/>
  <c r="J78" i="9"/>
  <c r="M78" i="9" s="1"/>
  <c r="I76" i="9"/>
  <c r="L76" i="9" s="1"/>
  <c r="J76" i="9"/>
  <c r="M76" i="9" s="1"/>
  <c r="I72" i="9"/>
  <c r="L72" i="9" s="1"/>
  <c r="J72" i="9"/>
  <c r="M72" i="9" s="1"/>
  <c r="J63" i="9"/>
  <c r="M63" i="9" s="1"/>
  <c r="I63" i="9"/>
  <c r="L63" i="9" s="1"/>
  <c r="I26" i="9"/>
  <c r="L26" i="9" s="1"/>
  <c r="J26" i="9"/>
  <c r="M26" i="9" s="1"/>
  <c r="I25" i="9"/>
  <c r="L25" i="9" s="1"/>
  <c r="J25" i="9"/>
  <c r="M25" i="9" s="1"/>
  <c r="J1079" i="4"/>
  <c r="M1079" i="4" s="1"/>
  <c r="I1079" i="4"/>
  <c r="L1079" i="4" s="1"/>
  <c r="J1083" i="4"/>
  <c r="M1083" i="4" s="1"/>
  <c r="I1083" i="4"/>
  <c r="L1083" i="4" s="1"/>
  <c r="J129" i="9"/>
  <c r="M129" i="9" s="1"/>
  <c r="I129" i="9"/>
  <c r="L129" i="9" s="1"/>
  <c r="J120" i="9"/>
  <c r="M120" i="9" s="1"/>
  <c r="I120" i="9"/>
  <c r="L120" i="9" s="1"/>
  <c r="J115" i="9"/>
  <c r="M115" i="9" s="1"/>
  <c r="I115" i="9"/>
  <c r="L115" i="9" s="1"/>
  <c r="J54" i="9"/>
  <c r="M54" i="9" s="1"/>
  <c r="I54" i="9"/>
  <c r="L54" i="9" s="1"/>
  <c r="K1079" i="4" l="1"/>
  <c r="K120" i="9"/>
  <c r="K78" i="9"/>
  <c r="K63" i="9"/>
  <c r="K76" i="9"/>
  <c r="K72" i="9"/>
  <c r="K25" i="9"/>
  <c r="K26" i="9"/>
  <c r="K129" i="9"/>
  <c r="K1083" i="4"/>
  <c r="K54" i="9"/>
  <c r="K115" i="9"/>
  <c r="J35" i="9" l="1"/>
  <c r="M35" i="9" s="1"/>
  <c r="I35" i="9"/>
  <c r="L35" i="9" s="1"/>
  <c r="I17" i="9"/>
  <c r="L17" i="9" s="1"/>
  <c r="J17" i="9"/>
  <c r="M17" i="9" s="1"/>
  <c r="I13" i="9"/>
  <c r="L13" i="9" s="1"/>
  <c r="J13" i="9"/>
  <c r="M13" i="9" s="1"/>
  <c r="J139" i="9"/>
  <c r="M139" i="9" s="1"/>
  <c r="I139" i="9"/>
  <c r="L139" i="9" s="1"/>
  <c r="K35" i="9" l="1"/>
  <c r="K17" i="9"/>
  <c r="K13" i="9"/>
  <c r="K139" i="9"/>
  <c r="J128" i="9"/>
  <c r="M128" i="9" s="1"/>
  <c r="I128" i="9"/>
  <c r="L128" i="9" s="1"/>
  <c r="P123" i="9"/>
  <c r="J123" i="9"/>
  <c r="M123" i="9" s="1"/>
  <c r="I123" i="9"/>
  <c r="L123" i="9" s="1"/>
  <c r="P119" i="9"/>
  <c r="J119" i="9"/>
  <c r="M119" i="9" s="1"/>
  <c r="I119" i="9"/>
  <c r="L119" i="9" s="1"/>
  <c r="J110" i="9"/>
  <c r="M110" i="9" s="1"/>
  <c r="I110" i="9"/>
  <c r="L110" i="9" s="1"/>
  <c r="J101" i="9"/>
  <c r="M101" i="9" s="1"/>
  <c r="I101" i="9"/>
  <c r="L101" i="9" s="1"/>
  <c r="J91" i="9"/>
  <c r="M91" i="9" s="1"/>
  <c r="I91" i="9"/>
  <c r="L91" i="9" s="1"/>
  <c r="M60" i="9"/>
  <c r="L60" i="9"/>
  <c r="J51" i="9"/>
  <c r="M51" i="9" s="1"/>
  <c r="I51" i="9"/>
  <c r="L51" i="9" s="1"/>
  <c r="J37" i="9"/>
  <c r="M37" i="9" s="1"/>
  <c r="I37" i="9"/>
  <c r="L37" i="9" s="1"/>
  <c r="J18" i="9"/>
  <c r="M18" i="9" s="1"/>
  <c r="I18" i="9"/>
  <c r="L18" i="9" s="1"/>
  <c r="J8" i="9"/>
  <c r="M8" i="9" s="1"/>
  <c r="I8" i="9"/>
  <c r="L8" i="9" s="1"/>
  <c r="I1090" i="4"/>
  <c r="L1090" i="4" s="1"/>
  <c r="J1090" i="4"/>
  <c r="M1090" i="4" s="1"/>
  <c r="I1095" i="4"/>
  <c r="J1095" i="4"/>
  <c r="I1097" i="4"/>
  <c r="L1097" i="4" s="1"/>
  <c r="J1097" i="4"/>
  <c r="M1097" i="4" s="1"/>
  <c r="I1081" i="4"/>
  <c r="L1081" i="4" s="1"/>
  <c r="J1081" i="4"/>
  <c r="M1081" i="4" s="1"/>
  <c r="I1085" i="4"/>
  <c r="L1085" i="4" s="1"/>
  <c r="J1085" i="4"/>
  <c r="M1085" i="4" s="1"/>
  <c r="I1101" i="4"/>
  <c r="L1101" i="4" s="1"/>
  <c r="J1101" i="4"/>
  <c r="M1101" i="4" s="1"/>
  <c r="I1089" i="4"/>
  <c r="L1089" i="4" s="1"/>
  <c r="J1089" i="4"/>
  <c r="M1089" i="4" s="1"/>
  <c r="I1091" i="4"/>
  <c r="L1091" i="4" s="1"/>
  <c r="J1091" i="4"/>
  <c r="M1091" i="4" s="1"/>
  <c r="I1078" i="4"/>
  <c r="L1078" i="4" s="1"/>
  <c r="J1078" i="4"/>
  <c r="M1078" i="4" s="1"/>
  <c r="I1088" i="4"/>
  <c r="L1088" i="4" s="1"/>
  <c r="J1088" i="4"/>
  <c r="M1088" i="4" s="1"/>
  <c r="J1067" i="4"/>
  <c r="M1067" i="4" s="1"/>
  <c r="I1067" i="4"/>
  <c r="L1067" i="4" s="1"/>
  <c r="I1098" i="4"/>
  <c r="L1098" i="4" s="1"/>
  <c r="J1098" i="4"/>
  <c r="M1098" i="4" s="1"/>
  <c r="I1070" i="4"/>
  <c r="J1070" i="4"/>
  <c r="I1096" i="4"/>
  <c r="L1096" i="4" s="1"/>
  <c r="J1096" i="4"/>
  <c r="M1096" i="4" s="1"/>
  <c r="I1094" i="4"/>
  <c r="L1094" i="4" s="1"/>
  <c r="J1094" i="4"/>
  <c r="M1094" i="4" s="1"/>
  <c r="I1080" i="4"/>
  <c r="L1080" i="4" s="1"/>
  <c r="J1080" i="4"/>
  <c r="M1080" i="4" s="1"/>
  <c r="I1087" i="4"/>
  <c r="L1087" i="4" s="1"/>
  <c r="J1087" i="4"/>
  <c r="M1087" i="4" s="1"/>
  <c r="I1084" i="4"/>
  <c r="L1084" i="4" s="1"/>
  <c r="J1084" i="4"/>
  <c r="M1084" i="4" s="1"/>
  <c r="I1093" i="4"/>
  <c r="L1093" i="4" s="1"/>
  <c r="J1093" i="4"/>
  <c r="M1093" i="4" s="1"/>
  <c r="I1092" i="4"/>
  <c r="L1092" i="4" s="1"/>
  <c r="J1092" i="4"/>
  <c r="M1092" i="4" s="1"/>
  <c r="I1082" i="4"/>
  <c r="L1082" i="4" s="1"/>
  <c r="J1082" i="4"/>
  <c r="M1082" i="4" s="1"/>
  <c r="I1076" i="4"/>
  <c r="L1076" i="4" s="1"/>
  <c r="J1076" i="4"/>
  <c r="M1076" i="4" s="1"/>
  <c r="I1086" i="4"/>
  <c r="L1086" i="4" s="1"/>
  <c r="J1086" i="4"/>
  <c r="M1086" i="4" s="1"/>
  <c r="J116" i="9"/>
  <c r="M116" i="9" s="1"/>
  <c r="I116" i="9"/>
  <c r="L116" i="9" s="1"/>
  <c r="I15" i="9"/>
  <c r="L15" i="9" s="1"/>
  <c r="J15" i="9"/>
  <c r="M15" i="9" s="1"/>
  <c r="J98" i="9"/>
  <c r="M98" i="9" s="1"/>
  <c r="I98" i="9"/>
  <c r="L98" i="9" s="1"/>
  <c r="J109" i="9"/>
  <c r="M109" i="9" s="1"/>
  <c r="I109" i="9"/>
  <c r="L109" i="9" s="1"/>
  <c r="J62" i="9"/>
  <c r="M62" i="9" s="1"/>
  <c r="I62" i="9"/>
  <c r="L62" i="9" s="1"/>
  <c r="J3" i="9"/>
  <c r="M3" i="9" s="1"/>
  <c r="I3" i="9"/>
  <c r="L3" i="9" s="1"/>
  <c r="I85" i="9"/>
  <c r="L85" i="9" s="1"/>
  <c r="J85" i="9"/>
  <c r="M85" i="9" s="1"/>
  <c r="I53" i="9"/>
  <c r="L53" i="9" s="1"/>
  <c r="J53" i="9"/>
  <c r="M53" i="9" s="1"/>
  <c r="I9" i="9"/>
  <c r="L9" i="9" s="1"/>
  <c r="J9" i="9"/>
  <c r="M9" i="9" s="1"/>
  <c r="K128" i="9" l="1"/>
  <c r="K123" i="9"/>
  <c r="K119" i="9"/>
  <c r="K110" i="9"/>
  <c r="K101" i="9"/>
  <c r="K91" i="9"/>
  <c r="K60" i="9"/>
  <c r="K51" i="9"/>
  <c r="K37" i="9"/>
  <c r="K18" i="9"/>
  <c r="K8" i="9"/>
  <c r="K1090" i="4"/>
  <c r="K1097" i="4"/>
  <c r="K1081" i="4"/>
  <c r="K1085" i="4"/>
  <c r="K1101" i="4"/>
  <c r="K1089" i="4"/>
  <c r="K1091" i="4"/>
  <c r="K1078" i="4"/>
  <c r="K1088" i="4"/>
  <c r="K1098" i="4"/>
  <c r="K1094" i="4"/>
  <c r="K1096" i="4"/>
  <c r="K1080" i="4"/>
  <c r="K1087" i="4"/>
  <c r="K1084" i="4"/>
  <c r="K1093" i="4"/>
  <c r="K1086" i="4"/>
  <c r="K1076" i="4"/>
  <c r="K1082" i="4"/>
  <c r="K1092" i="4"/>
  <c r="K116" i="9"/>
  <c r="K15" i="9"/>
  <c r="K98" i="9"/>
  <c r="K109" i="9"/>
  <c r="K62" i="9"/>
  <c r="K53" i="9"/>
  <c r="K85" i="9"/>
  <c r="K9" i="9"/>
  <c r="I1144" i="4" l="1"/>
  <c r="L1144" i="4" s="1"/>
  <c r="J1144" i="4"/>
  <c r="M1144" i="4" s="1"/>
  <c r="I1143" i="4"/>
  <c r="L1143" i="4" s="1"/>
  <c r="J1143" i="4"/>
  <c r="M1143" i="4" s="1"/>
  <c r="I1142" i="4"/>
  <c r="L1142" i="4" s="1"/>
  <c r="J1142" i="4"/>
  <c r="M1142" i="4" s="1"/>
  <c r="I95" i="9"/>
  <c r="L95" i="9" s="1"/>
  <c r="J95" i="9"/>
  <c r="M95" i="9" s="1"/>
  <c r="I1139" i="4"/>
  <c r="L1139" i="4" s="1"/>
  <c r="J1139" i="4"/>
  <c r="M1139" i="4" s="1"/>
  <c r="I1138" i="4"/>
  <c r="L1138" i="4" s="1"/>
  <c r="J1138" i="4"/>
  <c r="M1138" i="4" s="1"/>
  <c r="I1136" i="4"/>
  <c r="L1136" i="4" s="1"/>
  <c r="J1136" i="4"/>
  <c r="M1136" i="4" s="1"/>
  <c r="I1134" i="4"/>
  <c r="J1134" i="4"/>
  <c r="I1133" i="4"/>
  <c r="L1133" i="4" s="1"/>
  <c r="J1133" i="4"/>
  <c r="M1133" i="4" s="1"/>
  <c r="I1131" i="4"/>
  <c r="L1131" i="4" s="1"/>
  <c r="J1131" i="4"/>
  <c r="M1131" i="4" s="1"/>
  <c r="I1128" i="4"/>
  <c r="L1128" i="4" s="1"/>
  <c r="J1128" i="4"/>
  <c r="M1128" i="4" s="1"/>
  <c r="I1135" i="4"/>
  <c r="J1135" i="4"/>
  <c r="K95" i="9" l="1"/>
  <c r="K1138" i="4"/>
  <c r="K1131" i="4"/>
  <c r="K1143" i="4"/>
  <c r="K1136" i="4"/>
  <c r="K1133" i="4"/>
  <c r="K1144" i="4"/>
  <c r="K1142" i="4"/>
  <c r="K1139" i="4"/>
  <c r="I1071" i="4" l="1"/>
  <c r="J1071" i="4"/>
  <c r="I1065" i="4"/>
  <c r="L1065" i="4" s="1"/>
  <c r="J1065" i="4"/>
  <c r="M1065" i="4" s="1"/>
  <c r="I1056" i="4"/>
  <c r="L1056" i="4" s="1"/>
  <c r="J1056" i="4"/>
  <c r="M1056" i="4" s="1"/>
  <c r="I1058" i="4"/>
  <c r="L1058" i="4" s="1"/>
  <c r="J1058" i="4"/>
  <c r="M1058" i="4" s="1"/>
  <c r="I1062" i="4"/>
  <c r="L1062" i="4" s="1"/>
  <c r="J1062" i="4"/>
  <c r="M1062" i="4" s="1"/>
  <c r="I999" i="4"/>
  <c r="L999" i="4" s="1"/>
  <c r="J999" i="4"/>
  <c r="M999" i="4" s="1"/>
  <c r="K1065" i="4" l="1"/>
  <c r="K1056" i="4"/>
  <c r="K999" i="4"/>
  <c r="K1058" i="4"/>
  <c r="K1062" i="4"/>
  <c r="I1074" i="4" l="1"/>
  <c r="L1074" i="4" s="1"/>
  <c r="J1074" i="4"/>
  <c r="M1074" i="4" s="1"/>
  <c r="P1074" i="4"/>
  <c r="I1024" i="4"/>
  <c r="L1024" i="4" s="1"/>
  <c r="J1024" i="4"/>
  <c r="M1024" i="4" s="1"/>
  <c r="I1032" i="4"/>
  <c r="L1032" i="4" s="1"/>
  <c r="J1032" i="4"/>
  <c r="M1032" i="4" s="1"/>
  <c r="I1034" i="4"/>
  <c r="J1034" i="4"/>
  <c r="I1040" i="4"/>
  <c r="L1040" i="4" s="1"/>
  <c r="J1040" i="4"/>
  <c r="M1040" i="4" s="1"/>
  <c r="I1069" i="4"/>
  <c r="J1069" i="4"/>
  <c r="I1060" i="4"/>
  <c r="L1060" i="4" s="1"/>
  <c r="J1060" i="4"/>
  <c r="M1060" i="4" s="1"/>
  <c r="I1068" i="4"/>
  <c r="L1068" i="4" s="1"/>
  <c r="J1068" i="4"/>
  <c r="M1068" i="4" s="1"/>
  <c r="I1077" i="4"/>
  <c r="L1077" i="4" s="1"/>
  <c r="J1077" i="4"/>
  <c r="M1077" i="4" s="1"/>
  <c r="I1059" i="4"/>
  <c r="L1059" i="4" s="1"/>
  <c r="J1059" i="4"/>
  <c r="M1059" i="4" s="1"/>
  <c r="P1059" i="4"/>
  <c r="I1057" i="4"/>
  <c r="L1057" i="4" s="1"/>
  <c r="J1057" i="4"/>
  <c r="M1057" i="4" s="1"/>
  <c r="I1063" i="4"/>
  <c r="L1063" i="4" s="1"/>
  <c r="J1063" i="4"/>
  <c r="M1063" i="4" s="1"/>
  <c r="I1066" i="4"/>
  <c r="L1066" i="4" s="1"/>
  <c r="J1066" i="4"/>
  <c r="M1066" i="4" s="1"/>
  <c r="I1064" i="4"/>
  <c r="L1064" i="4" s="1"/>
  <c r="J1064" i="4"/>
  <c r="M1064" i="4" s="1"/>
  <c r="I1072" i="4"/>
  <c r="L1072" i="4" s="1"/>
  <c r="J1072" i="4"/>
  <c r="M1072" i="4" s="1"/>
  <c r="I1075" i="4"/>
  <c r="L1075" i="4" s="1"/>
  <c r="J1075" i="4"/>
  <c r="M1075" i="4" s="1"/>
  <c r="I1061" i="4"/>
  <c r="L1061" i="4" s="1"/>
  <c r="J1061" i="4"/>
  <c r="M1061" i="4" s="1"/>
  <c r="I1073" i="4"/>
  <c r="L1073" i="4" s="1"/>
  <c r="J1073" i="4"/>
  <c r="M1073" i="4" s="1"/>
  <c r="I1038" i="4"/>
  <c r="L1038" i="4" s="1"/>
  <c r="J1038" i="4"/>
  <c r="M1038" i="4" s="1"/>
  <c r="K1074" i="4" l="1"/>
  <c r="K1024" i="4"/>
  <c r="K1032" i="4"/>
  <c r="K1040" i="4"/>
  <c r="K1060" i="4"/>
  <c r="K1068" i="4"/>
  <c r="K1059" i="4"/>
  <c r="K1077" i="4"/>
  <c r="K1057" i="4"/>
  <c r="K1063" i="4"/>
  <c r="K1066" i="4"/>
  <c r="K1064" i="4"/>
  <c r="K1072" i="4"/>
  <c r="K1075" i="4"/>
  <c r="K1061" i="4"/>
  <c r="K1038" i="4"/>
  <c r="I103" i="9" l="1"/>
  <c r="L103" i="9" s="1"/>
  <c r="J103" i="9"/>
  <c r="M103" i="9" s="1"/>
  <c r="I111" i="9"/>
  <c r="L111" i="9" s="1"/>
  <c r="J111" i="9"/>
  <c r="M111" i="9" s="1"/>
  <c r="K103" i="9" l="1"/>
  <c r="K111" i="9"/>
  <c r="I104" i="9"/>
  <c r="L104" i="9" s="1"/>
  <c r="J104" i="9"/>
  <c r="M104" i="9" s="1"/>
  <c r="K104" i="9" l="1"/>
  <c r="I118" i="9" l="1"/>
  <c r="L118" i="9" s="1"/>
  <c r="J118" i="9"/>
  <c r="M118" i="9" s="1"/>
  <c r="K118" i="9" l="1"/>
  <c r="I34" i="9" l="1"/>
  <c r="L34" i="9" s="1"/>
  <c r="J34" i="9"/>
  <c r="M34" i="9" s="1"/>
  <c r="I137" i="9"/>
  <c r="L137" i="9" s="1"/>
  <c r="J137" i="9"/>
  <c r="M137" i="9" s="1"/>
  <c r="I27" i="9"/>
  <c r="L27" i="9" s="1"/>
  <c r="J27" i="9"/>
  <c r="M27" i="9" s="1"/>
  <c r="K34" i="9" l="1"/>
  <c r="K137" i="9"/>
  <c r="K27" i="9"/>
  <c r="I4" i="9" l="1"/>
  <c r="J4" i="9"/>
  <c r="I5" i="9"/>
  <c r="J5" i="9"/>
  <c r="I19" i="9"/>
  <c r="J19" i="9"/>
  <c r="I28" i="9"/>
  <c r="J28" i="9"/>
  <c r="I29" i="9"/>
  <c r="J29" i="9"/>
  <c r="I30" i="9"/>
  <c r="J30" i="9"/>
  <c r="I32" i="9"/>
  <c r="J32" i="9"/>
  <c r="I38" i="9"/>
  <c r="J38" i="9"/>
  <c r="I39" i="9"/>
  <c r="J39" i="9"/>
  <c r="I40" i="9"/>
  <c r="J40" i="9"/>
  <c r="I41" i="9"/>
  <c r="J41" i="9"/>
  <c r="I42" i="9"/>
  <c r="L42" i="9" s="1"/>
  <c r="J42" i="9"/>
  <c r="M42" i="9" s="1"/>
  <c r="I43" i="9"/>
  <c r="L43" i="9" s="1"/>
  <c r="J43" i="9"/>
  <c r="M43" i="9" s="1"/>
  <c r="I44" i="9"/>
  <c r="L44" i="9" s="1"/>
  <c r="J44" i="9"/>
  <c r="M44" i="9" s="1"/>
  <c r="I45" i="9"/>
  <c r="J45" i="9"/>
  <c r="I46" i="9"/>
  <c r="L46" i="9" s="1"/>
  <c r="J46" i="9"/>
  <c r="M46" i="9" s="1"/>
  <c r="I47" i="9"/>
  <c r="J47" i="9"/>
  <c r="I55" i="9"/>
  <c r="J55" i="9"/>
  <c r="I56" i="9"/>
  <c r="J56" i="9"/>
  <c r="I58" i="9"/>
  <c r="J58" i="9"/>
  <c r="I59" i="9"/>
  <c r="J59" i="9"/>
  <c r="I61" i="9"/>
  <c r="J61" i="9"/>
  <c r="I66" i="9"/>
  <c r="J66" i="9"/>
  <c r="I69" i="9"/>
  <c r="J69" i="9"/>
  <c r="I70" i="9"/>
  <c r="J70" i="9"/>
  <c r="I71" i="9"/>
  <c r="J71" i="9"/>
  <c r="I73" i="9"/>
  <c r="J73" i="9"/>
  <c r="I75" i="9"/>
  <c r="L75" i="9" s="1"/>
  <c r="J75" i="9"/>
  <c r="M75" i="9" s="1"/>
  <c r="I77" i="9"/>
  <c r="J77" i="9"/>
  <c r="I79" i="9"/>
  <c r="J79" i="9"/>
  <c r="I83" i="9"/>
  <c r="J83" i="9"/>
  <c r="I86" i="9"/>
  <c r="J86" i="9"/>
  <c r="I89" i="9"/>
  <c r="J89" i="9"/>
  <c r="I90" i="9"/>
  <c r="J90" i="9"/>
  <c r="I92" i="9"/>
  <c r="J92" i="9"/>
  <c r="I93" i="9"/>
  <c r="J93" i="9"/>
  <c r="I97" i="9"/>
  <c r="J97" i="9"/>
  <c r="I105" i="9"/>
  <c r="J105" i="9"/>
  <c r="I106" i="9"/>
  <c r="J106" i="9"/>
  <c r="I108" i="9"/>
  <c r="J108" i="9"/>
  <c r="I114" i="9"/>
  <c r="J114" i="9"/>
  <c r="I121" i="9"/>
  <c r="J121" i="9"/>
  <c r="I126" i="9"/>
  <c r="J126" i="9"/>
  <c r="I127" i="9"/>
  <c r="J127" i="9"/>
  <c r="I130" i="9"/>
  <c r="J130" i="9"/>
  <c r="I135" i="9"/>
  <c r="J135" i="9"/>
  <c r="I140" i="9"/>
  <c r="J140" i="9"/>
  <c r="I142" i="9"/>
  <c r="J142" i="9"/>
  <c r="K44" i="9" l="1"/>
  <c r="K43" i="9"/>
  <c r="K42" i="9"/>
  <c r="K46" i="9"/>
  <c r="K75" i="9"/>
  <c r="M30" i="9"/>
  <c r="L30" i="9"/>
  <c r="L29" i="9"/>
  <c r="M29" i="9"/>
  <c r="K30" i="9" l="1"/>
  <c r="K29" i="9"/>
  <c r="L73" i="9" l="1"/>
  <c r="M73" i="9"/>
  <c r="L127" i="9"/>
  <c r="M127" i="9"/>
  <c r="L58" i="9"/>
  <c r="M58" i="9"/>
  <c r="K127" i="9" l="1"/>
  <c r="K73" i="9"/>
  <c r="K58" i="9"/>
  <c r="I1049" i="4" l="1"/>
  <c r="L1049" i="4" s="1"/>
  <c r="J1049" i="4"/>
  <c r="M1049" i="4" s="1"/>
  <c r="K1049" i="4" l="1"/>
  <c r="L142" i="9"/>
  <c r="M142" i="9"/>
  <c r="K142" i="9" l="1"/>
  <c r="I1054" i="4" l="1"/>
  <c r="J1054" i="4"/>
  <c r="I1030" i="4" l="1"/>
  <c r="L1030" i="4" s="1"/>
  <c r="J1030" i="4"/>
  <c r="M1030" i="4" s="1"/>
  <c r="K1030" i="4" l="1"/>
  <c r="I1021" i="4"/>
  <c r="L1021" i="4" s="1"/>
  <c r="J1021" i="4"/>
  <c r="M1021" i="4" s="1"/>
  <c r="I1015" i="4"/>
  <c r="L1015" i="4" s="1"/>
  <c r="J1015" i="4"/>
  <c r="M1015" i="4" s="1"/>
  <c r="I1014" i="4"/>
  <c r="L1014" i="4" s="1"/>
  <c r="J1014" i="4"/>
  <c r="M1014" i="4" s="1"/>
  <c r="I1036" i="4"/>
  <c r="L1036" i="4" s="1"/>
  <c r="J1036" i="4"/>
  <c r="M1036" i="4" s="1"/>
  <c r="P1036" i="4"/>
  <c r="Q1036" i="4"/>
  <c r="I1022" i="4"/>
  <c r="L1022" i="4" s="1"/>
  <c r="J1022" i="4"/>
  <c r="M1022" i="4" s="1"/>
  <c r="I1053" i="4"/>
  <c r="L1053" i="4" s="1"/>
  <c r="J1053" i="4"/>
  <c r="M1053" i="4" s="1"/>
  <c r="I1042" i="4"/>
  <c r="L1042" i="4" s="1"/>
  <c r="J1042" i="4"/>
  <c r="M1042" i="4" s="1"/>
  <c r="I1041" i="4"/>
  <c r="L1041" i="4" s="1"/>
  <c r="J1041" i="4"/>
  <c r="M1041" i="4" s="1"/>
  <c r="I1045" i="4"/>
  <c r="L1045" i="4" s="1"/>
  <c r="J1045" i="4"/>
  <c r="M1045" i="4" s="1"/>
  <c r="K1053" i="4" l="1"/>
  <c r="K1021" i="4"/>
  <c r="K1015" i="4"/>
  <c r="K1014" i="4"/>
  <c r="K1036" i="4"/>
  <c r="K1022" i="4"/>
  <c r="K1041" i="4"/>
  <c r="K1042" i="4"/>
  <c r="K1045" i="4"/>
  <c r="I1026" i="4" l="1"/>
  <c r="L1026" i="4" s="1"/>
  <c r="J1026" i="4"/>
  <c r="M1026" i="4" s="1"/>
  <c r="I1047" i="4"/>
  <c r="J1047" i="4"/>
  <c r="I1019" i="4"/>
  <c r="L1019" i="4" s="1"/>
  <c r="J1019" i="4"/>
  <c r="M1019" i="4" s="1"/>
  <c r="I1046" i="4"/>
  <c r="L1046" i="4" s="1"/>
  <c r="J1046" i="4"/>
  <c r="M1046" i="4" s="1"/>
  <c r="P1046" i="4"/>
  <c r="I1027" i="4"/>
  <c r="L1027" i="4" s="1"/>
  <c r="J1027" i="4"/>
  <c r="M1027" i="4" s="1"/>
  <c r="I1028" i="4"/>
  <c r="L1028" i="4" s="1"/>
  <c r="J1028" i="4"/>
  <c r="M1028" i="4" s="1"/>
  <c r="I1025" i="4"/>
  <c r="L1025" i="4" s="1"/>
  <c r="J1025" i="4"/>
  <c r="M1025" i="4" s="1"/>
  <c r="I1018" i="4"/>
  <c r="L1018" i="4" s="1"/>
  <c r="J1018" i="4"/>
  <c r="M1018" i="4" s="1"/>
  <c r="I1013" i="4"/>
  <c r="L1013" i="4" s="1"/>
  <c r="J1013" i="4"/>
  <c r="M1013" i="4" s="1"/>
  <c r="I1037" i="4"/>
  <c r="L1037" i="4" s="1"/>
  <c r="J1037" i="4"/>
  <c r="M1037" i="4" s="1"/>
  <c r="P1037" i="4"/>
  <c r="I1020" i="4"/>
  <c r="L1020" i="4" s="1"/>
  <c r="J1020" i="4"/>
  <c r="M1020" i="4" s="1"/>
  <c r="I1035" i="4"/>
  <c r="L1035" i="4" s="1"/>
  <c r="J1035" i="4"/>
  <c r="M1035" i="4" s="1"/>
  <c r="I1052" i="4"/>
  <c r="L1052" i="4" s="1"/>
  <c r="J1052" i="4"/>
  <c r="M1052" i="4" s="1"/>
  <c r="O1052" i="4"/>
  <c r="I1055" i="4"/>
  <c r="L1055" i="4" s="1"/>
  <c r="J1055" i="4"/>
  <c r="M1055" i="4" s="1"/>
  <c r="I1048" i="4"/>
  <c r="L1048" i="4" s="1"/>
  <c r="J1048" i="4"/>
  <c r="M1048" i="4" s="1"/>
  <c r="P1048" i="4"/>
  <c r="I1023" i="4"/>
  <c r="L1023" i="4" s="1"/>
  <c r="J1023" i="4"/>
  <c r="M1023" i="4" s="1"/>
  <c r="I1050" i="4"/>
  <c r="L1050" i="4" s="1"/>
  <c r="J1050" i="4"/>
  <c r="M1050" i="4" s="1"/>
  <c r="I1051" i="4"/>
  <c r="L1051" i="4" s="1"/>
  <c r="J1051" i="4"/>
  <c r="M1051" i="4" s="1"/>
  <c r="I1044" i="4"/>
  <c r="L1044" i="4" s="1"/>
  <c r="J1044" i="4"/>
  <c r="M1044" i="4" s="1"/>
  <c r="I1043" i="4"/>
  <c r="L1043" i="4" s="1"/>
  <c r="J1043" i="4"/>
  <c r="M1043" i="4" s="1"/>
  <c r="I1016" i="4"/>
  <c r="L1016" i="4" s="1"/>
  <c r="J1016" i="4"/>
  <c r="M1016" i="4" s="1"/>
  <c r="I1039" i="4"/>
  <c r="L1039" i="4" s="1"/>
  <c r="J1039" i="4"/>
  <c r="M1039" i="4" s="1"/>
  <c r="K1026" i="4" l="1"/>
  <c r="K1019" i="4"/>
  <c r="K1046" i="4"/>
  <c r="K1027" i="4"/>
  <c r="K1018" i="4"/>
  <c r="K1025" i="4"/>
  <c r="K1035" i="4"/>
  <c r="K1013" i="4"/>
  <c r="K1037" i="4"/>
  <c r="K1020" i="4"/>
  <c r="K1055" i="4"/>
  <c r="K1052" i="4"/>
  <c r="K1023" i="4"/>
  <c r="K1048" i="4"/>
  <c r="K1050" i="4"/>
  <c r="K1044" i="4"/>
  <c r="K1051" i="4"/>
  <c r="K1043" i="4"/>
  <c r="K1039" i="4"/>
  <c r="K1016" i="4"/>
  <c r="L140" i="9" l="1"/>
  <c r="M140" i="9"/>
  <c r="K140" i="9" l="1"/>
  <c r="L92" i="9"/>
  <c r="M92" i="9"/>
  <c r="K92" i="9" l="1"/>
  <c r="I1132" i="4" l="1"/>
  <c r="L1132" i="4" s="1"/>
  <c r="J1132" i="4"/>
  <c r="M1132" i="4" s="1"/>
  <c r="I1126" i="4"/>
  <c r="L1126" i="4" s="1"/>
  <c r="J1126" i="4"/>
  <c r="M1126" i="4" s="1"/>
  <c r="I1146" i="4"/>
  <c r="L1146" i="4" s="1"/>
  <c r="J1146" i="4"/>
  <c r="M1146" i="4" s="1"/>
  <c r="I1129" i="4"/>
  <c r="L1129" i="4" s="1"/>
  <c r="J1129" i="4"/>
  <c r="M1129" i="4" s="1"/>
  <c r="I1127" i="4"/>
  <c r="L1127" i="4" s="1"/>
  <c r="J1127" i="4"/>
  <c r="M1127" i="4" s="1"/>
  <c r="K1127" i="4" l="1"/>
  <c r="K1132" i="4"/>
  <c r="K1126" i="4"/>
  <c r="K1129" i="4"/>
  <c r="K1146" i="4"/>
  <c r="I998" i="4" l="1"/>
  <c r="L998" i="4" s="1"/>
  <c r="J998" i="4"/>
  <c r="M998" i="4" s="1"/>
  <c r="I997" i="4"/>
  <c r="L997" i="4" s="1"/>
  <c r="J997" i="4"/>
  <c r="M997" i="4" s="1"/>
  <c r="I1006" i="4"/>
  <c r="L1006" i="4" s="1"/>
  <c r="J1006" i="4"/>
  <c r="M1006" i="4" s="1"/>
  <c r="I988" i="4"/>
  <c r="L988" i="4" s="1"/>
  <c r="J988" i="4"/>
  <c r="M988" i="4" s="1"/>
  <c r="I1002" i="4"/>
  <c r="L1002" i="4" s="1"/>
  <c r="J1002" i="4"/>
  <c r="M1002" i="4" s="1"/>
  <c r="I996" i="4"/>
  <c r="L996" i="4" s="1"/>
  <c r="J996" i="4"/>
  <c r="M996" i="4" s="1"/>
  <c r="I1004" i="4"/>
  <c r="L1004" i="4" s="1"/>
  <c r="J1004" i="4"/>
  <c r="M1004" i="4" s="1"/>
  <c r="K998" i="4" l="1"/>
  <c r="K997" i="4"/>
  <c r="K1006" i="4"/>
  <c r="K996" i="4"/>
  <c r="K1002" i="4"/>
  <c r="K988" i="4"/>
  <c r="K1004" i="4"/>
  <c r="I1011" i="4" l="1"/>
  <c r="L1011" i="4" s="1"/>
  <c r="J1011" i="4"/>
  <c r="M1011" i="4" s="1"/>
  <c r="M93" i="9"/>
  <c r="L93" i="9"/>
  <c r="M77" i="9"/>
  <c r="L77" i="9"/>
  <c r="M55" i="9"/>
  <c r="L55" i="9"/>
  <c r="M32" i="9"/>
  <c r="L32" i="9"/>
  <c r="P121" i="9"/>
  <c r="M121" i="9"/>
  <c r="L121" i="9"/>
  <c r="M135" i="9"/>
  <c r="L135" i="9"/>
  <c r="M47" i="9"/>
  <c r="L47" i="9"/>
  <c r="M59" i="9"/>
  <c r="L59" i="9"/>
  <c r="M38" i="9"/>
  <c r="L38" i="9"/>
  <c r="M83" i="9"/>
  <c r="L83" i="9"/>
  <c r="M70" i="9"/>
  <c r="L70" i="9"/>
  <c r="M19" i="9"/>
  <c r="L19" i="9"/>
  <c r="M86" i="9"/>
  <c r="L86" i="9"/>
  <c r="M28" i="9"/>
  <c r="L28" i="9"/>
  <c r="K1011" i="4" l="1"/>
  <c r="K93" i="9"/>
  <c r="K77" i="9"/>
  <c r="K55" i="9"/>
  <c r="K32" i="9"/>
  <c r="K121" i="9"/>
  <c r="K38" i="9"/>
  <c r="K59" i="9"/>
  <c r="K47" i="9"/>
  <c r="K135" i="9"/>
  <c r="K83" i="9"/>
  <c r="K19" i="9"/>
  <c r="K70" i="9"/>
  <c r="K86" i="9"/>
  <c r="K28" i="9"/>
  <c r="I982" i="4"/>
  <c r="L982" i="4" s="1"/>
  <c r="J982" i="4"/>
  <c r="M982" i="4" s="1"/>
  <c r="I983" i="4"/>
  <c r="L983" i="4" s="1"/>
  <c r="J983" i="4"/>
  <c r="M983" i="4" s="1"/>
  <c r="I1140" i="4"/>
  <c r="L1140" i="4" s="1"/>
  <c r="J1140" i="4"/>
  <c r="M1140" i="4" s="1"/>
  <c r="I984" i="4"/>
  <c r="L984" i="4" s="1"/>
  <c r="J984" i="4"/>
  <c r="M984" i="4" s="1"/>
  <c r="I986" i="4"/>
  <c r="L986" i="4" s="1"/>
  <c r="J986" i="4"/>
  <c r="M986" i="4" s="1"/>
  <c r="I987" i="4"/>
  <c r="L987" i="4" s="1"/>
  <c r="J987" i="4"/>
  <c r="M987" i="4" s="1"/>
  <c r="I989" i="4"/>
  <c r="L989" i="4" s="1"/>
  <c r="J989" i="4"/>
  <c r="M989" i="4" s="1"/>
  <c r="I990" i="4"/>
  <c r="L990" i="4" s="1"/>
  <c r="J990" i="4"/>
  <c r="M990" i="4" s="1"/>
  <c r="I991" i="4"/>
  <c r="L991" i="4" s="1"/>
  <c r="J991" i="4"/>
  <c r="M991" i="4" s="1"/>
  <c r="I992" i="4"/>
  <c r="L992" i="4" s="1"/>
  <c r="J992" i="4"/>
  <c r="M992" i="4" s="1"/>
  <c r="I1145" i="4"/>
  <c r="L1145" i="4" s="1"/>
  <c r="J1145" i="4"/>
  <c r="M1145" i="4" s="1"/>
  <c r="I993" i="4"/>
  <c r="L993" i="4" s="1"/>
  <c r="J993" i="4"/>
  <c r="M993" i="4" s="1"/>
  <c r="I994" i="4"/>
  <c r="L994" i="4" s="1"/>
  <c r="J994" i="4"/>
  <c r="M994" i="4" s="1"/>
  <c r="I995" i="4"/>
  <c r="L995" i="4" s="1"/>
  <c r="J995" i="4"/>
  <c r="M995" i="4" s="1"/>
  <c r="I1001" i="4"/>
  <c r="L1001" i="4" s="1"/>
  <c r="J1001" i="4"/>
  <c r="M1001" i="4" s="1"/>
  <c r="I1003" i="4"/>
  <c r="L1003" i="4" s="1"/>
  <c r="J1003" i="4"/>
  <c r="M1003" i="4" s="1"/>
  <c r="I1141" i="4"/>
  <c r="L1141" i="4" s="1"/>
  <c r="J1141" i="4"/>
  <c r="M1141" i="4" s="1"/>
  <c r="I1130" i="4"/>
  <c r="L1130" i="4" s="1"/>
  <c r="J1130" i="4"/>
  <c r="M1130" i="4" s="1"/>
  <c r="I1005" i="4"/>
  <c r="L1005" i="4" s="1"/>
  <c r="J1005" i="4"/>
  <c r="M1005" i="4" s="1"/>
  <c r="I1007" i="4"/>
  <c r="L1007" i="4" s="1"/>
  <c r="J1007" i="4"/>
  <c r="M1007" i="4" s="1"/>
  <c r="I1008" i="4"/>
  <c r="L1008" i="4" s="1"/>
  <c r="J1008" i="4"/>
  <c r="M1008" i="4" s="1"/>
  <c r="I1010" i="4"/>
  <c r="J1010" i="4"/>
  <c r="I1012" i="4"/>
  <c r="L1012" i="4" s="1"/>
  <c r="J1012" i="4"/>
  <c r="M1012" i="4" s="1"/>
  <c r="I985" i="4"/>
  <c r="L985" i="4" s="1"/>
  <c r="J985" i="4"/>
  <c r="M985" i="4" s="1"/>
  <c r="I981" i="4"/>
  <c r="L981" i="4" s="1"/>
  <c r="J981" i="4"/>
  <c r="M981" i="4" s="1"/>
  <c r="K1008" i="4" l="1"/>
  <c r="K1007" i="4"/>
  <c r="K1003" i="4"/>
  <c r="K993" i="4"/>
  <c r="K1001" i="4"/>
  <c r="K984" i="4"/>
  <c r="K983" i="4"/>
  <c r="K987" i="4"/>
  <c r="K995" i="4"/>
  <c r="K992" i="4"/>
  <c r="K991" i="4"/>
  <c r="K1005" i="4"/>
  <c r="K989" i="4"/>
  <c r="K994" i="4"/>
  <c r="K1145" i="4"/>
  <c r="K1140" i="4"/>
  <c r="K1130" i="4"/>
  <c r="K1141" i="4"/>
  <c r="K990" i="4"/>
  <c r="K986" i="4"/>
  <c r="K982" i="4"/>
  <c r="K1012" i="4"/>
  <c r="K985" i="4"/>
  <c r="K981" i="4"/>
  <c r="J979" i="4" l="1"/>
  <c r="M979" i="4" s="1"/>
  <c r="I979" i="4"/>
  <c r="L979" i="4" s="1"/>
  <c r="J978" i="4"/>
  <c r="M978" i="4" s="1"/>
  <c r="I978" i="4"/>
  <c r="L978" i="4" s="1"/>
  <c r="P971" i="4"/>
  <c r="J971" i="4"/>
  <c r="M971" i="4" s="1"/>
  <c r="I971" i="4"/>
  <c r="L971" i="4" s="1"/>
  <c r="K971" i="4" l="1"/>
  <c r="K978" i="4"/>
  <c r="K979" i="4"/>
  <c r="L97" i="9" l="1"/>
  <c r="M97" i="9"/>
  <c r="K97" i="9" l="1"/>
  <c r="L66" i="9" l="1"/>
  <c r="M66" i="9"/>
  <c r="K66" i="9" l="1"/>
  <c r="L41" i="9"/>
  <c r="M41" i="9"/>
  <c r="L130" i="9"/>
  <c r="M130" i="9"/>
  <c r="K41" i="9" l="1"/>
  <c r="K130" i="9"/>
  <c r="J964" i="4"/>
  <c r="M964" i="4" s="1"/>
  <c r="I964" i="4"/>
  <c r="L964" i="4" s="1"/>
  <c r="J960" i="4"/>
  <c r="M960" i="4" s="1"/>
  <c r="I960" i="4"/>
  <c r="L960" i="4" s="1"/>
  <c r="J947" i="4"/>
  <c r="M947" i="4" s="1"/>
  <c r="I947" i="4"/>
  <c r="L947" i="4" s="1"/>
  <c r="J956" i="4"/>
  <c r="M956" i="4" s="1"/>
  <c r="I956" i="4"/>
  <c r="L956" i="4" s="1"/>
  <c r="J958" i="4"/>
  <c r="M958" i="4" s="1"/>
  <c r="I958" i="4"/>
  <c r="L958" i="4" s="1"/>
  <c r="J953" i="4"/>
  <c r="M953" i="4" s="1"/>
  <c r="I953" i="4"/>
  <c r="L953" i="4" s="1"/>
  <c r="J955" i="4"/>
  <c r="M955" i="4" s="1"/>
  <c r="I955" i="4"/>
  <c r="L955" i="4" s="1"/>
  <c r="J976" i="4"/>
  <c r="M976" i="4" s="1"/>
  <c r="I976" i="4"/>
  <c r="L976" i="4" s="1"/>
  <c r="J951" i="4"/>
  <c r="M951" i="4" s="1"/>
  <c r="I951" i="4"/>
  <c r="L951" i="4" s="1"/>
  <c r="M963" i="4"/>
  <c r="I963" i="4"/>
  <c r="L963" i="4" s="1"/>
  <c r="J946" i="4"/>
  <c r="M946" i="4" s="1"/>
  <c r="I946" i="4"/>
  <c r="L946" i="4" s="1"/>
  <c r="J967" i="4"/>
  <c r="M967" i="4" s="1"/>
  <c r="I967" i="4"/>
  <c r="L967" i="4" s="1"/>
  <c r="J977" i="4"/>
  <c r="M977" i="4" s="1"/>
  <c r="I977" i="4"/>
  <c r="L977" i="4" s="1"/>
  <c r="J966" i="4"/>
  <c r="M966" i="4" s="1"/>
  <c r="I966" i="4"/>
  <c r="L966" i="4" s="1"/>
  <c r="J948" i="4"/>
  <c r="M948" i="4" s="1"/>
  <c r="I948" i="4"/>
  <c r="L948" i="4" s="1"/>
  <c r="J945" i="4"/>
  <c r="M945" i="4" s="1"/>
  <c r="I945" i="4"/>
  <c r="L945" i="4" s="1"/>
  <c r="J944" i="4"/>
  <c r="M944" i="4" s="1"/>
  <c r="I944" i="4"/>
  <c r="L944" i="4" s="1"/>
  <c r="J943" i="4"/>
  <c r="M943" i="4" s="1"/>
  <c r="I943" i="4"/>
  <c r="L943" i="4" s="1"/>
  <c r="J941" i="4"/>
  <c r="M941" i="4" s="1"/>
  <c r="I941" i="4"/>
  <c r="L941" i="4" s="1"/>
  <c r="J975" i="4"/>
  <c r="M975" i="4" s="1"/>
  <c r="I975" i="4"/>
  <c r="L975" i="4" s="1"/>
  <c r="J957" i="4"/>
  <c r="M957" i="4" s="1"/>
  <c r="I957" i="4"/>
  <c r="L957" i="4" s="1"/>
  <c r="J950" i="4"/>
  <c r="M950" i="4" s="1"/>
  <c r="I950" i="4"/>
  <c r="L950" i="4" s="1"/>
  <c r="J949" i="4"/>
  <c r="M949" i="4" s="1"/>
  <c r="I949" i="4"/>
  <c r="L949" i="4" s="1"/>
  <c r="J970" i="4"/>
  <c r="M970" i="4" s="1"/>
  <c r="I970" i="4"/>
  <c r="L970" i="4" s="1"/>
  <c r="J974" i="4"/>
  <c r="M974" i="4" s="1"/>
  <c r="I974" i="4"/>
  <c r="L974" i="4" s="1"/>
  <c r="J980" i="4"/>
  <c r="M980" i="4" s="1"/>
  <c r="I980" i="4"/>
  <c r="L980" i="4" s="1"/>
  <c r="J973" i="4"/>
  <c r="M973" i="4" s="1"/>
  <c r="I973" i="4"/>
  <c r="L973" i="4" s="1"/>
  <c r="J961" i="4"/>
  <c r="M961" i="4" s="1"/>
  <c r="I961" i="4"/>
  <c r="L961" i="4" s="1"/>
  <c r="J959" i="4"/>
  <c r="M959" i="4" s="1"/>
  <c r="I959" i="4"/>
  <c r="L959" i="4" s="1"/>
  <c r="J940" i="4"/>
  <c r="M940" i="4" s="1"/>
  <c r="I940" i="4"/>
  <c r="L940" i="4" s="1"/>
  <c r="J968" i="4"/>
  <c r="M968" i="4" s="1"/>
  <c r="I968" i="4"/>
  <c r="L968" i="4" s="1"/>
  <c r="J962" i="4"/>
  <c r="M962" i="4" s="1"/>
  <c r="I962" i="4"/>
  <c r="L962" i="4" s="1"/>
  <c r="J942" i="4"/>
  <c r="M942" i="4" s="1"/>
  <c r="I942" i="4"/>
  <c r="L942" i="4" s="1"/>
  <c r="J952" i="4"/>
  <c r="M952" i="4" s="1"/>
  <c r="I952" i="4"/>
  <c r="L952" i="4" s="1"/>
  <c r="J969" i="4"/>
  <c r="M969" i="4" s="1"/>
  <c r="I969" i="4"/>
  <c r="L969" i="4" s="1"/>
  <c r="J965" i="4"/>
  <c r="M965" i="4" s="1"/>
  <c r="I965" i="4"/>
  <c r="L965" i="4" s="1"/>
  <c r="J972" i="4"/>
  <c r="M972" i="4" s="1"/>
  <c r="I972" i="4"/>
  <c r="L972" i="4" s="1"/>
  <c r="Q954" i="4"/>
  <c r="J954" i="4"/>
  <c r="M954" i="4" s="1"/>
  <c r="I954" i="4"/>
  <c r="L954" i="4" s="1"/>
  <c r="I1153" i="4"/>
  <c r="L1153" i="4" s="1"/>
  <c r="J1153" i="4"/>
  <c r="M1153" i="4" s="1"/>
  <c r="I1156" i="4"/>
  <c r="L1156" i="4" s="1"/>
  <c r="J1156" i="4"/>
  <c r="M1156" i="4" s="1"/>
  <c r="I1150" i="4"/>
  <c r="L1150" i="4" s="1"/>
  <c r="J1150" i="4"/>
  <c r="M1150" i="4" s="1"/>
  <c r="I1154" i="4"/>
  <c r="L1154" i="4" s="1"/>
  <c r="J1154" i="4"/>
  <c r="M1154" i="4" s="1"/>
  <c r="I1155" i="4"/>
  <c r="L1155" i="4" s="1"/>
  <c r="J1155" i="4"/>
  <c r="M1155" i="4" s="1"/>
  <c r="I1168" i="4"/>
  <c r="L1168" i="4" s="1"/>
  <c r="J1168" i="4"/>
  <c r="M1168" i="4" s="1"/>
  <c r="P1168" i="4"/>
  <c r="I1169" i="4"/>
  <c r="L1169" i="4" s="1"/>
  <c r="J1169" i="4"/>
  <c r="M1169" i="4" s="1"/>
  <c r="P1169" i="4"/>
  <c r="I1149" i="4"/>
  <c r="L1149" i="4" s="1"/>
  <c r="J1149" i="4"/>
  <c r="M1149" i="4" s="1"/>
  <c r="I1162" i="4"/>
  <c r="L1162" i="4" s="1"/>
  <c r="J1162" i="4"/>
  <c r="M1162" i="4" s="1"/>
  <c r="P1162" i="4"/>
  <c r="I1152" i="4"/>
  <c r="L1152" i="4" s="1"/>
  <c r="J1152" i="4"/>
  <c r="M1152" i="4" s="1"/>
  <c r="P1152" i="4"/>
  <c r="I1157" i="4"/>
  <c r="L1157" i="4" s="1"/>
  <c r="J1157" i="4"/>
  <c r="M1157" i="4" s="1"/>
  <c r="I1159" i="4"/>
  <c r="L1159" i="4" s="1"/>
  <c r="J1159" i="4"/>
  <c r="M1159" i="4" s="1"/>
  <c r="I1170" i="4"/>
  <c r="L1170" i="4" s="1"/>
  <c r="J1170" i="4"/>
  <c r="M1170" i="4" s="1"/>
  <c r="I1147" i="4"/>
  <c r="L1147" i="4" s="1"/>
  <c r="J1147" i="4"/>
  <c r="M1147" i="4" s="1"/>
  <c r="I1148" i="4"/>
  <c r="L1148" i="4" s="1"/>
  <c r="J1148" i="4"/>
  <c r="M1148" i="4" s="1"/>
  <c r="I1164" i="4"/>
  <c r="L1164" i="4" s="1"/>
  <c r="J1164" i="4"/>
  <c r="M1164" i="4" s="1"/>
  <c r="I1163" i="4"/>
  <c r="L1163" i="4" s="1"/>
  <c r="J1163" i="4"/>
  <c r="M1163" i="4" s="1"/>
  <c r="I1158" i="4"/>
  <c r="L1158" i="4" s="1"/>
  <c r="J1158" i="4"/>
  <c r="M1158" i="4" s="1"/>
  <c r="I1161" i="4"/>
  <c r="L1161" i="4" s="1"/>
  <c r="J1161" i="4"/>
  <c r="M1161" i="4" s="1"/>
  <c r="I1160" i="4"/>
  <c r="L1160" i="4" s="1"/>
  <c r="J1160" i="4"/>
  <c r="M1160" i="4" s="1"/>
  <c r="I1166" i="4"/>
  <c r="L1166" i="4" s="1"/>
  <c r="K1166" i="4" s="1"/>
  <c r="J1166" i="4"/>
  <c r="I1171" i="4"/>
  <c r="L1171" i="4" s="1"/>
  <c r="J1171" i="4"/>
  <c r="M1171" i="4" s="1"/>
  <c r="I1151" i="4"/>
  <c r="L1151" i="4" s="1"/>
  <c r="J1151" i="4"/>
  <c r="M1151" i="4" s="1"/>
  <c r="I1165" i="4"/>
  <c r="L1165" i="4" s="1"/>
  <c r="J1165" i="4"/>
  <c r="M1165" i="4" s="1"/>
  <c r="I939" i="4"/>
  <c r="L939" i="4" s="1"/>
  <c r="J939" i="4"/>
  <c r="M939" i="4" s="1"/>
  <c r="I932" i="4"/>
  <c r="L932" i="4" s="1"/>
  <c r="J932" i="4"/>
  <c r="M932" i="4" s="1"/>
  <c r="I906" i="4"/>
  <c r="L906" i="4" s="1"/>
  <c r="J906" i="4"/>
  <c r="M906" i="4" s="1"/>
  <c r="I908" i="4"/>
  <c r="L908" i="4" s="1"/>
  <c r="J908" i="4"/>
  <c r="M908" i="4" s="1"/>
  <c r="I910" i="4"/>
  <c r="L910" i="4" s="1"/>
  <c r="J910" i="4"/>
  <c r="M910" i="4" s="1"/>
  <c r="I895" i="4"/>
  <c r="L895" i="4" s="1"/>
  <c r="J895" i="4"/>
  <c r="M895" i="4" s="1"/>
  <c r="I935" i="4"/>
  <c r="J935" i="4"/>
  <c r="K935" i="4"/>
  <c r="I937" i="4"/>
  <c r="L937" i="4" s="1"/>
  <c r="J937" i="4"/>
  <c r="M937" i="4" s="1"/>
  <c r="P937" i="4"/>
  <c r="I931" i="4"/>
  <c r="L931" i="4" s="1"/>
  <c r="J931" i="4"/>
  <c r="M931" i="4" s="1"/>
  <c r="I926" i="4"/>
  <c r="L926" i="4" s="1"/>
  <c r="J926" i="4"/>
  <c r="M926" i="4" s="1"/>
  <c r="I936" i="4"/>
  <c r="L936" i="4" s="1"/>
  <c r="J936" i="4"/>
  <c r="M936" i="4" s="1"/>
  <c r="I930" i="4"/>
  <c r="L930" i="4" s="1"/>
  <c r="J930" i="4"/>
  <c r="M930" i="4" s="1"/>
  <c r="K1154" i="4" l="1"/>
  <c r="K963" i="4"/>
  <c r="K1155" i="4"/>
  <c r="K1153" i="4"/>
  <c r="K947" i="4"/>
  <c r="K954" i="4"/>
  <c r="K980" i="4"/>
  <c r="K962" i="4"/>
  <c r="K948" i="4"/>
  <c r="K961" i="4"/>
  <c r="K943" i="4"/>
  <c r="K952" i="4"/>
  <c r="K970" i="4"/>
  <c r="K944" i="4"/>
  <c r="K949" i="4"/>
  <c r="K953" i="4"/>
  <c r="K972" i="4"/>
  <c r="K946" i="4"/>
  <c r="K959" i="4"/>
  <c r="K1162" i="4"/>
  <c r="K965" i="4"/>
  <c r="K957" i="4"/>
  <c r="K976" i="4"/>
  <c r="K958" i="4"/>
  <c r="K1152" i="4"/>
  <c r="K941" i="4"/>
  <c r="K977" i="4"/>
  <c r="K936" i="4"/>
  <c r="K968" i="4"/>
  <c r="K975" i="4"/>
  <c r="K955" i="4"/>
  <c r="K969" i="4"/>
  <c r="K942" i="4"/>
  <c r="K967" i="4"/>
  <c r="K956" i="4"/>
  <c r="K973" i="4"/>
  <c r="K940" i="4"/>
  <c r="K950" i="4"/>
  <c r="K951" i="4"/>
  <c r="K945" i="4"/>
  <c r="K966" i="4"/>
  <c r="K960" i="4"/>
  <c r="K974" i="4"/>
  <c r="K964" i="4"/>
  <c r="K937" i="4"/>
  <c r="K1148" i="4"/>
  <c r="K932" i="4"/>
  <c r="K1151" i="4"/>
  <c r="K1158" i="4"/>
  <c r="K1169" i="4"/>
  <c r="K939" i="4"/>
  <c r="K908" i="4"/>
  <c r="K1171" i="4"/>
  <c r="K1150" i="4"/>
  <c r="K906" i="4"/>
  <c r="K1165" i="4"/>
  <c r="K1168" i="4"/>
  <c r="K1163" i="4"/>
  <c r="K895" i="4"/>
  <c r="K1159" i="4"/>
  <c r="K1156" i="4"/>
  <c r="K931" i="4"/>
  <c r="K1157" i="4"/>
  <c r="K1161" i="4"/>
  <c r="K1164" i="4"/>
  <c r="K1170" i="4"/>
  <c r="K1149" i="4"/>
  <c r="K1147" i="4"/>
  <c r="K910" i="4"/>
  <c r="K930" i="4"/>
  <c r="K926" i="4"/>
  <c r="K1160" i="4"/>
  <c r="L79" i="9" l="1"/>
  <c r="M79" i="9"/>
  <c r="K79" i="9" l="1"/>
  <c r="I938" i="4" l="1"/>
  <c r="L938" i="4" s="1"/>
  <c r="J938" i="4"/>
  <c r="M938" i="4" s="1"/>
  <c r="K938" i="4" l="1"/>
  <c r="L39" i="9" l="1"/>
  <c r="M39" i="9"/>
  <c r="K39" i="9" l="1"/>
  <c r="L114" i="9" l="1"/>
  <c r="M114" i="9"/>
  <c r="I892" i="4"/>
  <c r="L892" i="4" s="1"/>
  <c r="J892" i="4"/>
  <c r="M892" i="4" s="1"/>
  <c r="I909" i="4"/>
  <c r="L909" i="4" s="1"/>
  <c r="J909" i="4"/>
  <c r="M909" i="4" s="1"/>
  <c r="I921" i="4"/>
  <c r="L921" i="4" s="1"/>
  <c r="J921" i="4"/>
  <c r="M921" i="4" s="1"/>
  <c r="I899" i="4"/>
  <c r="L899" i="4" s="1"/>
  <c r="J899" i="4"/>
  <c r="M899" i="4" s="1"/>
  <c r="I911" i="4"/>
  <c r="L911" i="4" s="1"/>
  <c r="J911" i="4"/>
  <c r="M911" i="4" s="1"/>
  <c r="I885" i="4"/>
  <c r="L885" i="4" s="1"/>
  <c r="J885" i="4"/>
  <c r="M885" i="4" s="1"/>
  <c r="I933" i="4"/>
  <c r="L933" i="4" s="1"/>
  <c r="J933" i="4"/>
  <c r="M933" i="4" s="1"/>
  <c r="I902" i="4"/>
  <c r="L902" i="4" s="1"/>
  <c r="J902" i="4"/>
  <c r="M902" i="4" s="1"/>
  <c r="I900" i="4"/>
  <c r="L900" i="4" s="1"/>
  <c r="J900" i="4"/>
  <c r="M900" i="4" s="1"/>
  <c r="I890" i="4"/>
  <c r="L890" i="4" s="1"/>
  <c r="J890" i="4"/>
  <c r="M890" i="4" s="1"/>
  <c r="I878" i="4"/>
  <c r="L878" i="4" s="1"/>
  <c r="J878" i="4"/>
  <c r="M878" i="4" s="1"/>
  <c r="I924" i="4"/>
  <c r="L924" i="4" s="1"/>
  <c r="J924" i="4"/>
  <c r="M924" i="4" s="1"/>
  <c r="I907" i="4"/>
  <c r="L907" i="4" s="1"/>
  <c r="J907" i="4"/>
  <c r="M907" i="4" s="1"/>
  <c r="I896" i="4"/>
  <c r="L896" i="4" s="1"/>
  <c r="J896" i="4"/>
  <c r="M896" i="4" s="1"/>
  <c r="I897" i="4"/>
  <c r="L897" i="4" s="1"/>
  <c r="J897" i="4"/>
  <c r="M897" i="4" s="1"/>
  <c r="I893" i="4"/>
  <c r="L893" i="4" s="1"/>
  <c r="J893" i="4"/>
  <c r="M893" i="4" s="1"/>
  <c r="I904" i="4"/>
  <c r="L904" i="4" s="1"/>
  <c r="J904" i="4"/>
  <c r="M904" i="4" s="1"/>
  <c r="I923" i="4"/>
  <c r="L923" i="4" s="1"/>
  <c r="J923" i="4"/>
  <c r="M923" i="4" s="1"/>
  <c r="I915" i="4"/>
  <c r="L915" i="4" s="1"/>
  <c r="J915" i="4"/>
  <c r="M915" i="4" s="1"/>
  <c r="I916" i="4"/>
  <c r="L916" i="4" s="1"/>
  <c r="J916" i="4"/>
  <c r="M916" i="4" s="1"/>
  <c r="I891" i="4"/>
  <c r="L891" i="4" s="1"/>
  <c r="J891" i="4"/>
  <c r="M891" i="4" s="1"/>
  <c r="I898" i="4"/>
  <c r="L898" i="4" s="1"/>
  <c r="J898" i="4"/>
  <c r="M898" i="4" s="1"/>
  <c r="I886" i="4"/>
  <c r="L886" i="4" s="1"/>
  <c r="J886" i="4"/>
  <c r="M886" i="4" s="1"/>
  <c r="I884" i="4"/>
  <c r="L884" i="4" s="1"/>
  <c r="J884" i="4"/>
  <c r="M884" i="4" s="1"/>
  <c r="I927" i="4"/>
  <c r="L927" i="4" s="1"/>
  <c r="J927" i="4"/>
  <c r="M927" i="4" s="1"/>
  <c r="I914" i="4"/>
  <c r="L914" i="4" s="1"/>
  <c r="J914" i="4"/>
  <c r="M914" i="4" s="1"/>
  <c r="I912" i="4"/>
  <c r="L912" i="4" s="1"/>
  <c r="J912" i="4"/>
  <c r="M912" i="4" s="1"/>
  <c r="I863" i="4"/>
  <c r="L863" i="4" s="1"/>
  <c r="J863" i="4"/>
  <c r="M863" i="4" s="1"/>
  <c r="I928" i="4"/>
  <c r="L928" i="4" s="1"/>
  <c r="J928" i="4"/>
  <c r="M928" i="4" s="1"/>
  <c r="I919" i="4"/>
  <c r="L919" i="4" s="1"/>
  <c r="J919" i="4"/>
  <c r="M919" i="4" s="1"/>
  <c r="I920" i="4"/>
  <c r="L920" i="4" s="1"/>
  <c r="J920" i="4"/>
  <c r="M920" i="4" s="1"/>
  <c r="I905" i="4"/>
  <c r="L905" i="4" s="1"/>
  <c r="J905" i="4"/>
  <c r="M905" i="4" s="1"/>
  <c r="I894" i="4"/>
  <c r="L894" i="4" s="1"/>
  <c r="J894" i="4"/>
  <c r="M894" i="4" s="1"/>
  <c r="I888" i="4"/>
  <c r="L888" i="4" s="1"/>
  <c r="J888" i="4"/>
  <c r="M888" i="4" s="1"/>
  <c r="I901" i="4"/>
  <c r="L901" i="4" s="1"/>
  <c r="J901" i="4"/>
  <c r="M901" i="4" s="1"/>
  <c r="I934" i="4"/>
  <c r="L934" i="4" s="1"/>
  <c r="J934" i="4"/>
  <c r="M934" i="4" s="1"/>
  <c r="I929" i="4"/>
  <c r="L929" i="4" s="1"/>
  <c r="J929" i="4"/>
  <c r="M929" i="4" s="1"/>
  <c r="I889" i="4"/>
  <c r="L889" i="4" s="1"/>
  <c r="J889" i="4"/>
  <c r="M889" i="4" s="1"/>
  <c r="I917" i="4"/>
  <c r="L917" i="4" s="1"/>
  <c r="J917" i="4"/>
  <c r="M917" i="4" s="1"/>
  <c r="I903" i="4"/>
  <c r="L903" i="4" s="1"/>
  <c r="J903" i="4"/>
  <c r="M903" i="4" s="1"/>
  <c r="P903" i="4"/>
  <c r="I887" i="4"/>
  <c r="L887" i="4" s="1"/>
  <c r="J887" i="4"/>
  <c r="M887" i="4" s="1"/>
  <c r="I918" i="4"/>
  <c r="L918" i="4" s="1"/>
  <c r="J918" i="4"/>
  <c r="M918" i="4" s="1"/>
  <c r="I925" i="4"/>
  <c r="L925" i="4" s="1"/>
  <c r="J925" i="4"/>
  <c r="M925" i="4" s="1"/>
  <c r="I913" i="4"/>
  <c r="L913" i="4" s="1"/>
  <c r="J913" i="4"/>
  <c r="M913" i="4" s="1"/>
  <c r="I922" i="4"/>
  <c r="L922" i="4" s="1"/>
  <c r="J922" i="4"/>
  <c r="M922" i="4" s="1"/>
  <c r="K114" i="9" l="1"/>
  <c r="K884" i="4"/>
  <c r="K878" i="4"/>
  <c r="K927" i="4"/>
  <c r="K888" i="4"/>
  <c r="K919" i="4"/>
  <c r="K904" i="4"/>
  <c r="K899" i="4"/>
  <c r="K922" i="4"/>
  <c r="K903" i="4"/>
  <c r="K920" i="4"/>
  <c r="K929" i="4"/>
  <c r="K918" i="4"/>
  <c r="K911" i="4"/>
  <c r="K898" i="4"/>
  <c r="K909" i="4"/>
  <c r="K928" i="4"/>
  <c r="K907" i="4"/>
  <c r="K885" i="4"/>
  <c r="K891" i="4"/>
  <c r="K901" i="4"/>
  <c r="K863" i="4"/>
  <c r="K916" i="4"/>
  <c r="K925" i="4"/>
  <c r="K923" i="4"/>
  <c r="K889" i="4"/>
  <c r="K905" i="4"/>
  <c r="K914" i="4"/>
  <c r="K900" i="4"/>
  <c r="K887" i="4"/>
  <c r="K934" i="4"/>
  <c r="K924" i="4"/>
  <c r="K896" i="4"/>
  <c r="K933" i="4"/>
  <c r="K913" i="4"/>
  <c r="K897" i="4"/>
  <c r="K902" i="4"/>
  <c r="K892" i="4"/>
  <c r="K915" i="4"/>
  <c r="K886" i="4"/>
  <c r="K917" i="4"/>
  <c r="K894" i="4"/>
  <c r="K912" i="4"/>
  <c r="K893" i="4"/>
  <c r="K890" i="4"/>
  <c r="K921" i="4"/>
  <c r="P105" i="9" l="1"/>
  <c r="L105" i="9"/>
  <c r="M105" i="9"/>
  <c r="K105" i="9" l="1"/>
  <c r="L56" i="9" l="1"/>
  <c r="M56" i="9"/>
  <c r="K56" i="9" l="1"/>
  <c r="I869" i="4" l="1"/>
  <c r="L869" i="4" s="1"/>
  <c r="J869" i="4"/>
  <c r="M869" i="4" s="1"/>
  <c r="I870" i="4"/>
  <c r="L870" i="4" s="1"/>
  <c r="J870" i="4"/>
  <c r="M870" i="4" s="1"/>
  <c r="I877" i="4"/>
  <c r="L877" i="4" s="1"/>
  <c r="J877" i="4"/>
  <c r="M877" i="4" s="1"/>
  <c r="I871" i="4"/>
  <c r="L871" i="4" s="1"/>
  <c r="J871" i="4"/>
  <c r="M871" i="4" s="1"/>
  <c r="I883" i="4"/>
  <c r="L883" i="4" s="1"/>
  <c r="J883" i="4"/>
  <c r="M883" i="4" s="1"/>
  <c r="I849" i="4"/>
  <c r="L849" i="4" s="1"/>
  <c r="J849" i="4"/>
  <c r="M849" i="4" s="1"/>
  <c r="I844" i="4"/>
  <c r="L844" i="4" s="1"/>
  <c r="J844" i="4"/>
  <c r="M844" i="4" s="1"/>
  <c r="I872" i="4"/>
  <c r="L872" i="4" s="1"/>
  <c r="J872" i="4"/>
  <c r="M872" i="4" s="1"/>
  <c r="I845" i="4"/>
  <c r="L845" i="4" s="1"/>
  <c r="J845" i="4"/>
  <c r="M845" i="4" s="1"/>
  <c r="I858" i="4"/>
  <c r="L858" i="4" s="1"/>
  <c r="J858" i="4"/>
  <c r="M858" i="4" s="1"/>
  <c r="I853" i="4"/>
  <c r="L853" i="4" s="1"/>
  <c r="J853" i="4"/>
  <c r="M853" i="4" s="1"/>
  <c r="I866" i="4"/>
  <c r="L866" i="4" s="1"/>
  <c r="J866" i="4"/>
  <c r="M866" i="4" s="1"/>
  <c r="I861" i="4"/>
  <c r="L861" i="4" s="1"/>
  <c r="J861" i="4"/>
  <c r="M861" i="4" s="1"/>
  <c r="I842" i="4"/>
  <c r="L842" i="4" s="1"/>
  <c r="J842" i="4"/>
  <c r="M842" i="4" s="1"/>
  <c r="I856" i="4"/>
  <c r="L856" i="4" s="1"/>
  <c r="J856" i="4"/>
  <c r="M856" i="4" s="1"/>
  <c r="I879" i="4"/>
  <c r="L879" i="4" s="1"/>
  <c r="J879" i="4"/>
  <c r="M879" i="4" s="1"/>
  <c r="I854" i="4"/>
  <c r="L854" i="4" s="1"/>
  <c r="J854" i="4"/>
  <c r="M854" i="4" s="1"/>
  <c r="I848" i="4"/>
  <c r="L848" i="4" s="1"/>
  <c r="J848" i="4"/>
  <c r="M848" i="4" s="1"/>
  <c r="I860" i="4"/>
  <c r="L860" i="4" s="1"/>
  <c r="J860" i="4"/>
  <c r="M860" i="4" s="1"/>
  <c r="I867" i="4"/>
  <c r="L867" i="4" s="1"/>
  <c r="J867" i="4"/>
  <c r="M867" i="4" s="1"/>
  <c r="I850" i="4"/>
  <c r="L850" i="4" s="1"/>
  <c r="J850" i="4"/>
  <c r="M850" i="4" s="1"/>
  <c r="I855" i="4"/>
  <c r="L855" i="4" s="1"/>
  <c r="J855" i="4"/>
  <c r="M855" i="4" s="1"/>
  <c r="I873" i="4"/>
  <c r="L873" i="4" s="1"/>
  <c r="J873" i="4"/>
  <c r="M873" i="4" s="1"/>
  <c r="I868" i="4"/>
  <c r="L868" i="4" s="1"/>
  <c r="J868" i="4"/>
  <c r="M868" i="4" s="1"/>
  <c r="I874" i="4"/>
  <c r="L874" i="4" s="1"/>
  <c r="J874" i="4"/>
  <c r="M874" i="4" s="1"/>
  <c r="I846" i="4"/>
  <c r="L846" i="4" s="1"/>
  <c r="J846" i="4"/>
  <c r="M846" i="4" s="1"/>
  <c r="I875" i="4"/>
  <c r="L875" i="4" s="1"/>
  <c r="J875" i="4"/>
  <c r="M875" i="4" s="1"/>
  <c r="I880" i="4"/>
  <c r="L880" i="4" s="1"/>
  <c r="J880" i="4"/>
  <c r="M880" i="4" s="1"/>
  <c r="I881" i="4"/>
  <c r="L881" i="4" s="1"/>
  <c r="J881" i="4"/>
  <c r="M881" i="4" s="1"/>
  <c r="I865" i="4"/>
  <c r="L865" i="4" s="1"/>
  <c r="J865" i="4"/>
  <c r="M865" i="4" s="1"/>
  <c r="I857" i="4"/>
  <c r="L857" i="4" s="1"/>
  <c r="J857" i="4"/>
  <c r="M857" i="4" s="1"/>
  <c r="I862" i="4"/>
  <c r="L862" i="4" s="1"/>
  <c r="J862" i="4"/>
  <c r="M862" i="4" s="1"/>
  <c r="I859" i="4"/>
  <c r="L859" i="4" s="1"/>
  <c r="J859" i="4"/>
  <c r="M859" i="4" s="1"/>
  <c r="I852" i="4"/>
  <c r="L852" i="4" s="1"/>
  <c r="J852" i="4"/>
  <c r="M852" i="4" s="1"/>
  <c r="I851" i="4"/>
  <c r="L851" i="4" s="1"/>
  <c r="J851" i="4"/>
  <c r="M851" i="4" s="1"/>
  <c r="I876" i="4"/>
  <c r="L876" i="4" s="1"/>
  <c r="J876" i="4"/>
  <c r="M876" i="4" s="1"/>
  <c r="I864" i="4"/>
  <c r="L864" i="4" s="1"/>
  <c r="J864" i="4"/>
  <c r="M864" i="4" s="1"/>
  <c r="I843" i="4"/>
  <c r="L843" i="4" s="1"/>
  <c r="J843" i="4"/>
  <c r="M843" i="4" s="1"/>
  <c r="I882" i="4"/>
  <c r="L882" i="4" s="1"/>
  <c r="J882" i="4"/>
  <c r="M882" i="4" s="1"/>
  <c r="I847" i="4"/>
  <c r="L847" i="4" s="1"/>
  <c r="J847" i="4"/>
  <c r="M847" i="4" s="1"/>
  <c r="K876" i="4" l="1"/>
  <c r="K867" i="4"/>
  <c r="K852" i="4"/>
  <c r="K883" i="4"/>
  <c r="K862" i="4"/>
  <c r="K880" i="4"/>
  <c r="K846" i="4"/>
  <c r="K857" i="4"/>
  <c r="K866" i="4"/>
  <c r="K850" i="4"/>
  <c r="K881" i="4"/>
  <c r="K877" i="4"/>
  <c r="K872" i="4"/>
  <c r="K868" i="4"/>
  <c r="K882" i="4"/>
  <c r="K847" i="4"/>
  <c r="K873" i="4"/>
  <c r="K860" i="4"/>
  <c r="K848" i="4"/>
  <c r="K842" i="4"/>
  <c r="K845" i="4"/>
  <c r="K853" i="4"/>
  <c r="K871" i="4"/>
  <c r="K864" i="4"/>
  <c r="K851" i="4"/>
  <c r="K879" i="4"/>
  <c r="K849" i="4"/>
  <c r="K869" i="4"/>
  <c r="K875" i="4"/>
  <c r="K855" i="4"/>
  <c r="K854" i="4"/>
  <c r="K858" i="4"/>
  <c r="K859" i="4"/>
  <c r="K870" i="4"/>
  <c r="K874" i="4"/>
  <c r="K844" i="4"/>
  <c r="K865" i="4"/>
  <c r="K861" i="4"/>
  <c r="K856" i="4"/>
  <c r="K843" i="4"/>
  <c r="L5" i="9" l="1"/>
  <c r="M5" i="9"/>
  <c r="K5" i="9" l="1"/>
  <c r="L71" i="9" l="1"/>
  <c r="M71" i="9"/>
  <c r="K71" i="9" l="1"/>
  <c r="I833" i="4" l="1"/>
  <c r="L833" i="4" s="1"/>
  <c r="J833" i="4"/>
  <c r="M833" i="4" s="1"/>
  <c r="I821" i="4"/>
  <c r="L821" i="4" s="1"/>
  <c r="M821" i="4"/>
  <c r="I26" i="4"/>
  <c r="L26" i="4" s="1"/>
  <c r="J26" i="4"/>
  <c r="M26" i="4" s="1"/>
  <c r="K833" i="4" l="1"/>
  <c r="K821" i="4"/>
  <c r="K26" i="4"/>
  <c r="J790" i="4" l="1"/>
  <c r="M790" i="4" s="1"/>
  <c r="I790" i="4"/>
  <c r="L790" i="4" s="1"/>
  <c r="J805" i="4"/>
  <c r="M805" i="4" s="1"/>
  <c r="I805" i="4"/>
  <c r="L805" i="4" s="1"/>
  <c r="J796" i="4"/>
  <c r="M796" i="4" s="1"/>
  <c r="I796" i="4"/>
  <c r="L796" i="4" s="1"/>
  <c r="J797" i="4"/>
  <c r="M797" i="4" s="1"/>
  <c r="I797" i="4"/>
  <c r="L797" i="4" s="1"/>
  <c r="J808" i="4"/>
  <c r="M808" i="4" s="1"/>
  <c r="I808" i="4"/>
  <c r="L808" i="4" s="1"/>
  <c r="J794" i="4"/>
  <c r="M794" i="4" s="1"/>
  <c r="I794" i="4"/>
  <c r="L794" i="4" s="1"/>
  <c r="J803" i="4"/>
  <c r="M803" i="4" s="1"/>
  <c r="I803" i="4"/>
  <c r="L803" i="4" s="1"/>
  <c r="J809" i="4"/>
  <c r="M809" i="4" s="1"/>
  <c r="I809" i="4"/>
  <c r="L809" i="4" s="1"/>
  <c r="J812" i="4"/>
  <c r="M812" i="4" s="1"/>
  <c r="I812" i="4"/>
  <c r="L812" i="4" s="1"/>
  <c r="J813" i="4"/>
  <c r="M813" i="4" s="1"/>
  <c r="I813" i="4"/>
  <c r="L813" i="4" s="1"/>
  <c r="J801" i="4"/>
  <c r="M801" i="4" s="1"/>
  <c r="I801" i="4"/>
  <c r="L801" i="4" s="1"/>
  <c r="J791" i="4"/>
  <c r="M791" i="4" s="1"/>
  <c r="I791" i="4"/>
  <c r="L791" i="4" s="1"/>
  <c r="J799" i="4"/>
  <c r="M799" i="4" s="1"/>
  <c r="I799" i="4"/>
  <c r="L799" i="4" s="1"/>
  <c r="J814" i="4"/>
  <c r="M814" i="4" s="1"/>
  <c r="I814" i="4"/>
  <c r="L814" i="4" s="1"/>
  <c r="J793" i="4"/>
  <c r="M793" i="4" s="1"/>
  <c r="I793" i="4"/>
  <c r="L793" i="4" s="1"/>
  <c r="J788" i="4"/>
  <c r="M788" i="4" s="1"/>
  <c r="I788" i="4"/>
  <c r="L788" i="4" s="1"/>
  <c r="J789" i="4"/>
  <c r="M789" i="4" s="1"/>
  <c r="I789" i="4"/>
  <c r="L789" i="4" s="1"/>
  <c r="J795" i="4"/>
  <c r="M795" i="4" s="1"/>
  <c r="I795" i="4"/>
  <c r="L795" i="4" s="1"/>
  <c r="J811" i="4"/>
  <c r="M811" i="4" s="1"/>
  <c r="I811" i="4"/>
  <c r="L811" i="4" s="1"/>
  <c r="J800" i="4"/>
  <c r="M800" i="4" s="1"/>
  <c r="I800" i="4"/>
  <c r="L800" i="4" s="1"/>
  <c r="J804" i="4"/>
  <c r="M804" i="4" s="1"/>
  <c r="I804" i="4"/>
  <c r="L804" i="4" s="1"/>
  <c r="J792" i="4"/>
  <c r="M792" i="4" s="1"/>
  <c r="I792" i="4"/>
  <c r="L792" i="4" s="1"/>
  <c r="J807" i="4"/>
  <c r="M807" i="4" s="1"/>
  <c r="I807" i="4"/>
  <c r="L807" i="4" s="1"/>
  <c r="J806" i="4"/>
  <c r="M806" i="4" s="1"/>
  <c r="I806" i="4"/>
  <c r="L806" i="4" s="1"/>
  <c r="J802" i="4"/>
  <c r="M802" i="4" s="1"/>
  <c r="I802" i="4"/>
  <c r="L802" i="4" s="1"/>
  <c r="J810" i="4"/>
  <c r="M810" i="4" s="1"/>
  <c r="I810" i="4"/>
  <c r="L810" i="4" s="1"/>
  <c r="K802" i="4" l="1"/>
  <c r="K804" i="4"/>
  <c r="K789" i="4"/>
  <c r="K799" i="4"/>
  <c r="K812" i="4"/>
  <c r="K808" i="4"/>
  <c r="K790" i="4"/>
  <c r="K807" i="4"/>
  <c r="K811" i="4"/>
  <c r="K793" i="4"/>
  <c r="K803" i="4"/>
  <c r="K796" i="4"/>
  <c r="K801" i="4"/>
  <c r="K806" i="4"/>
  <c r="K800" i="4"/>
  <c r="K788" i="4"/>
  <c r="K791" i="4"/>
  <c r="K809" i="4"/>
  <c r="K797" i="4"/>
  <c r="K810" i="4"/>
  <c r="K792" i="4"/>
  <c r="K795" i="4"/>
  <c r="K814" i="4"/>
  <c r="K813" i="4"/>
  <c r="K794" i="4"/>
  <c r="K805" i="4"/>
  <c r="M108" i="9"/>
  <c r="L108" i="9"/>
  <c r="M61" i="9"/>
  <c r="L61" i="9"/>
  <c r="M69" i="9"/>
  <c r="L69" i="9"/>
  <c r="M4" i="9"/>
  <c r="L4" i="9"/>
  <c r="M126" i="9"/>
  <c r="L126" i="9"/>
  <c r="M45" i="9"/>
  <c r="L45" i="9"/>
  <c r="M106" i="9"/>
  <c r="L106" i="9"/>
  <c r="M89" i="9"/>
  <c r="L89" i="9"/>
  <c r="M90" i="9"/>
  <c r="L90" i="9"/>
  <c r="M40" i="9"/>
  <c r="L40" i="9"/>
  <c r="K90" i="9" l="1"/>
  <c r="K126" i="9"/>
  <c r="K69" i="9"/>
  <c r="K61" i="9"/>
  <c r="K89" i="9"/>
  <c r="K45" i="9"/>
  <c r="K4" i="9"/>
  <c r="K108" i="9"/>
  <c r="K40" i="9"/>
  <c r="K106" i="9"/>
  <c r="J547" i="4"/>
  <c r="M547" i="4" s="1"/>
  <c r="J548" i="4"/>
  <c r="M548" i="4" s="1"/>
  <c r="J529" i="4"/>
  <c r="M529" i="4" s="1"/>
  <c r="J28" i="4"/>
  <c r="M28" i="4" s="1"/>
  <c r="J798" i="4"/>
  <c r="M798" i="4" s="1"/>
  <c r="J825" i="4"/>
  <c r="M825" i="4" s="1"/>
  <c r="I547" i="4"/>
  <c r="L547" i="4" s="1"/>
  <c r="I548" i="4"/>
  <c r="L548" i="4" s="1"/>
  <c r="I529" i="4"/>
  <c r="L529" i="4" s="1"/>
  <c r="I28" i="4"/>
  <c r="L28" i="4" s="1"/>
  <c r="I798" i="4"/>
  <c r="L798" i="4" s="1"/>
  <c r="I825" i="4"/>
  <c r="L825" i="4" s="1"/>
  <c r="K825" i="4" l="1"/>
  <c r="K798" i="4"/>
  <c r="K529" i="4"/>
  <c r="K547" i="4"/>
  <c r="K548" i="4"/>
  <c r="K28" i="4"/>
  <c r="J3" i="4"/>
  <c r="M3" i="4" s="1"/>
  <c r="I3" i="4"/>
  <c r="L3" i="4" s="1"/>
  <c r="J4" i="4"/>
  <c r="M4" i="4" s="1"/>
  <c r="I4" i="4"/>
  <c r="L4" i="4" s="1"/>
  <c r="J5" i="4"/>
  <c r="M5" i="4" s="1"/>
  <c r="I5" i="4"/>
  <c r="L5" i="4" s="1"/>
  <c r="J6" i="4"/>
  <c r="M6" i="4" s="1"/>
  <c r="I6" i="4"/>
  <c r="L6" i="4" s="1"/>
  <c r="J7" i="4"/>
  <c r="M7" i="4" s="1"/>
  <c r="I7" i="4"/>
  <c r="L7" i="4" s="1"/>
  <c r="J8" i="4"/>
  <c r="M8" i="4" s="1"/>
  <c r="I8" i="4"/>
  <c r="L8" i="4" s="1"/>
  <c r="J14" i="4"/>
  <c r="M14" i="4" s="1"/>
  <c r="I14" i="4"/>
  <c r="L14" i="4" s="1"/>
  <c r="J20" i="4"/>
  <c r="M20" i="4" s="1"/>
  <c r="I20" i="4"/>
  <c r="L20" i="4" s="1"/>
  <c r="J22" i="4"/>
  <c r="M22" i="4" s="1"/>
  <c r="I22" i="4"/>
  <c r="L22" i="4" s="1"/>
  <c r="J21" i="4"/>
  <c r="M21" i="4" s="1"/>
  <c r="I21" i="4"/>
  <c r="L21" i="4" s="1"/>
  <c r="J13" i="4"/>
  <c r="M13" i="4" s="1"/>
  <c r="I13" i="4"/>
  <c r="L13" i="4" s="1"/>
  <c r="J15" i="4"/>
  <c r="M15" i="4" s="1"/>
  <c r="I15" i="4"/>
  <c r="L15" i="4" s="1"/>
  <c r="J9" i="4"/>
  <c r="M9" i="4" s="1"/>
  <c r="I9" i="4"/>
  <c r="L9" i="4" s="1"/>
  <c r="J17" i="4"/>
  <c r="M17" i="4" s="1"/>
  <c r="I17" i="4"/>
  <c r="L17" i="4" s="1"/>
  <c r="J10" i="4"/>
  <c r="M10" i="4" s="1"/>
  <c r="I10" i="4"/>
  <c r="L10" i="4" s="1"/>
  <c r="J12" i="4"/>
  <c r="M12" i="4" s="1"/>
  <c r="I12" i="4"/>
  <c r="L12" i="4" s="1"/>
  <c r="J23" i="4"/>
  <c r="M23" i="4" s="1"/>
  <c r="I23" i="4"/>
  <c r="L23" i="4" s="1"/>
  <c r="J18" i="4"/>
  <c r="M18" i="4" s="1"/>
  <c r="I18" i="4"/>
  <c r="L18" i="4" s="1"/>
  <c r="J16" i="4"/>
  <c r="M16" i="4" s="1"/>
  <c r="I16" i="4"/>
  <c r="L16" i="4" s="1"/>
  <c r="J19" i="4"/>
  <c r="M19" i="4" s="1"/>
  <c r="I19" i="4"/>
  <c r="L19" i="4" s="1"/>
  <c r="J11" i="4"/>
  <c r="M11" i="4" s="1"/>
  <c r="I11" i="4"/>
  <c r="L11" i="4" s="1"/>
  <c r="J24" i="4"/>
  <c r="M24" i="4" s="1"/>
  <c r="I24" i="4"/>
  <c r="L24" i="4" s="1"/>
  <c r="J25" i="4"/>
  <c r="M25" i="4" s="1"/>
  <c r="I25" i="4"/>
  <c r="L25" i="4" s="1"/>
  <c r="J27" i="4"/>
  <c r="M27" i="4" s="1"/>
  <c r="I27" i="4"/>
  <c r="L27" i="4" s="1"/>
  <c r="J29" i="4"/>
  <c r="M29" i="4" s="1"/>
  <c r="I29" i="4"/>
  <c r="L29" i="4" s="1"/>
  <c r="J30" i="4"/>
  <c r="M30" i="4" s="1"/>
  <c r="I30" i="4"/>
  <c r="L30" i="4" s="1"/>
  <c r="J31" i="4"/>
  <c r="M31" i="4" s="1"/>
  <c r="I31" i="4"/>
  <c r="L31" i="4" s="1"/>
  <c r="J33" i="4"/>
  <c r="M33" i="4" s="1"/>
  <c r="I33" i="4"/>
  <c r="L33" i="4" s="1"/>
  <c r="J32" i="4"/>
  <c r="M32" i="4" s="1"/>
  <c r="I32" i="4"/>
  <c r="L32" i="4" s="1"/>
  <c r="J34" i="4"/>
  <c r="M34" i="4" s="1"/>
  <c r="I34" i="4"/>
  <c r="L34" i="4" s="1"/>
  <c r="J35" i="4"/>
  <c r="M35" i="4" s="1"/>
  <c r="I35" i="4"/>
  <c r="L35" i="4" s="1"/>
  <c r="J36" i="4"/>
  <c r="M36" i="4" s="1"/>
  <c r="I36" i="4"/>
  <c r="L36" i="4" s="1"/>
  <c r="J37" i="4"/>
  <c r="M37" i="4" s="1"/>
  <c r="I37" i="4"/>
  <c r="L37" i="4" s="1"/>
  <c r="J38" i="4"/>
  <c r="M38" i="4" s="1"/>
  <c r="I38" i="4"/>
  <c r="L38" i="4" s="1"/>
  <c r="J39" i="4"/>
  <c r="M39" i="4" s="1"/>
  <c r="I39" i="4"/>
  <c r="L39" i="4" s="1"/>
  <c r="J40" i="4"/>
  <c r="M40" i="4" s="1"/>
  <c r="I40" i="4"/>
  <c r="L40" i="4" s="1"/>
  <c r="J55" i="4"/>
  <c r="M55" i="4" s="1"/>
  <c r="I55" i="4"/>
  <c r="L55" i="4" s="1"/>
  <c r="J54" i="4"/>
  <c r="M54" i="4" s="1"/>
  <c r="I54" i="4"/>
  <c r="L54" i="4" s="1"/>
  <c r="J53" i="4"/>
  <c r="M53" i="4" s="1"/>
  <c r="I53" i="4"/>
  <c r="L53" i="4" s="1"/>
  <c r="J43" i="4"/>
  <c r="M43" i="4" s="1"/>
  <c r="I43" i="4"/>
  <c r="L43" i="4" s="1"/>
  <c r="J52" i="4"/>
  <c r="M52" i="4" s="1"/>
  <c r="I52" i="4"/>
  <c r="L52" i="4" s="1"/>
  <c r="J56" i="4"/>
  <c r="M56" i="4" s="1"/>
  <c r="I56" i="4"/>
  <c r="L56" i="4" s="1"/>
  <c r="J51" i="4"/>
  <c r="M51" i="4" s="1"/>
  <c r="I51" i="4"/>
  <c r="L51" i="4" s="1"/>
  <c r="J45" i="4"/>
  <c r="M45" i="4" s="1"/>
  <c r="I45" i="4"/>
  <c r="L45" i="4" s="1"/>
  <c r="J42" i="4"/>
  <c r="M42" i="4" s="1"/>
  <c r="I42" i="4"/>
  <c r="L42" i="4" s="1"/>
  <c r="J44" i="4"/>
  <c r="M44" i="4" s="1"/>
  <c r="I44" i="4"/>
  <c r="L44" i="4" s="1"/>
  <c r="J49" i="4"/>
  <c r="M49" i="4" s="1"/>
  <c r="I49" i="4"/>
  <c r="L49" i="4" s="1"/>
  <c r="J46" i="4"/>
  <c r="M46" i="4" s="1"/>
  <c r="I46" i="4"/>
  <c r="L46" i="4" s="1"/>
  <c r="J48" i="4"/>
  <c r="M48" i="4" s="1"/>
  <c r="I48" i="4"/>
  <c r="L48" i="4" s="1"/>
  <c r="J50" i="4"/>
  <c r="M50" i="4" s="1"/>
  <c r="I50" i="4"/>
  <c r="L50" i="4" s="1"/>
  <c r="J47" i="4"/>
  <c r="M47" i="4" s="1"/>
  <c r="I47" i="4"/>
  <c r="L47" i="4" s="1"/>
  <c r="J41" i="4"/>
  <c r="M41" i="4" s="1"/>
  <c r="I41" i="4"/>
  <c r="L41" i="4" s="1"/>
  <c r="J59" i="4"/>
  <c r="M59" i="4" s="1"/>
  <c r="I59" i="4"/>
  <c r="L59" i="4" s="1"/>
  <c r="J57" i="4"/>
  <c r="M57" i="4" s="1"/>
  <c r="I57" i="4"/>
  <c r="L57" i="4" s="1"/>
  <c r="J58" i="4"/>
  <c r="M58" i="4" s="1"/>
  <c r="I58" i="4"/>
  <c r="L58" i="4" s="1"/>
  <c r="J60" i="4"/>
  <c r="M60" i="4" s="1"/>
  <c r="I60" i="4"/>
  <c r="L60" i="4" s="1"/>
  <c r="J61" i="4"/>
  <c r="M61" i="4" s="1"/>
  <c r="I61" i="4"/>
  <c r="L61" i="4" s="1"/>
  <c r="J62" i="4"/>
  <c r="M62" i="4" s="1"/>
  <c r="I62" i="4"/>
  <c r="L62" i="4" s="1"/>
  <c r="J63" i="4"/>
  <c r="M63" i="4" s="1"/>
  <c r="I63" i="4"/>
  <c r="L63" i="4" s="1"/>
  <c r="J67" i="4"/>
  <c r="M67" i="4" s="1"/>
  <c r="I67" i="4"/>
  <c r="L67" i="4" s="1"/>
  <c r="J66" i="4"/>
  <c r="M66" i="4" s="1"/>
  <c r="I66" i="4"/>
  <c r="L66" i="4" s="1"/>
  <c r="J65" i="4"/>
  <c r="M65" i="4" s="1"/>
  <c r="I65" i="4"/>
  <c r="L65" i="4" s="1"/>
  <c r="J64" i="4"/>
  <c r="M64" i="4" s="1"/>
  <c r="I64" i="4"/>
  <c r="L64" i="4" s="1"/>
  <c r="J68" i="4"/>
  <c r="M68" i="4" s="1"/>
  <c r="I68" i="4"/>
  <c r="L68" i="4" s="1"/>
  <c r="J69" i="4"/>
  <c r="M69" i="4" s="1"/>
  <c r="I69" i="4"/>
  <c r="L69" i="4" s="1"/>
  <c r="J70" i="4"/>
  <c r="M70" i="4" s="1"/>
  <c r="I70" i="4"/>
  <c r="L70" i="4" s="1"/>
  <c r="J71" i="4"/>
  <c r="M71" i="4" s="1"/>
  <c r="I71" i="4"/>
  <c r="L71" i="4" s="1"/>
  <c r="J73" i="4"/>
  <c r="M73" i="4" s="1"/>
  <c r="I73" i="4"/>
  <c r="L73" i="4" s="1"/>
  <c r="J72" i="4"/>
  <c r="M72" i="4" s="1"/>
  <c r="I72" i="4"/>
  <c r="L72" i="4" s="1"/>
  <c r="J74" i="4"/>
  <c r="M74" i="4" s="1"/>
  <c r="I74" i="4"/>
  <c r="L74" i="4" s="1"/>
  <c r="J77" i="4"/>
  <c r="M77" i="4" s="1"/>
  <c r="I77" i="4"/>
  <c r="L77" i="4" s="1"/>
  <c r="J75" i="4"/>
  <c r="M75" i="4" s="1"/>
  <c r="I75" i="4"/>
  <c r="L75" i="4" s="1"/>
  <c r="J78" i="4"/>
  <c r="M78" i="4" s="1"/>
  <c r="I78" i="4"/>
  <c r="L78" i="4" s="1"/>
  <c r="J76" i="4"/>
  <c r="M76" i="4" s="1"/>
  <c r="I76" i="4"/>
  <c r="L76" i="4" s="1"/>
  <c r="J79" i="4"/>
  <c r="M79" i="4" s="1"/>
  <c r="I79" i="4"/>
  <c r="L79" i="4" s="1"/>
  <c r="J80" i="4"/>
  <c r="M80" i="4" s="1"/>
  <c r="I80" i="4"/>
  <c r="L80" i="4" s="1"/>
  <c r="J81" i="4"/>
  <c r="M81" i="4" s="1"/>
  <c r="I81" i="4"/>
  <c r="L81" i="4" s="1"/>
  <c r="J82" i="4"/>
  <c r="M82" i="4" s="1"/>
  <c r="I82" i="4"/>
  <c r="L82" i="4" s="1"/>
  <c r="J83" i="4"/>
  <c r="M83" i="4" s="1"/>
  <c r="I83" i="4"/>
  <c r="L83" i="4" s="1"/>
  <c r="J97" i="4"/>
  <c r="M97" i="4" s="1"/>
  <c r="I97" i="4"/>
  <c r="L97" i="4" s="1"/>
  <c r="J98" i="4"/>
  <c r="M98" i="4" s="1"/>
  <c r="I98" i="4"/>
  <c r="L98" i="4" s="1"/>
  <c r="J85" i="4"/>
  <c r="M85" i="4" s="1"/>
  <c r="I85" i="4"/>
  <c r="L85" i="4" s="1"/>
  <c r="J96" i="4"/>
  <c r="M96" i="4" s="1"/>
  <c r="I96" i="4"/>
  <c r="L96" i="4" s="1"/>
  <c r="J94" i="4"/>
  <c r="M94" i="4" s="1"/>
  <c r="I94" i="4"/>
  <c r="L94" i="4" s="1"/>
  <c r="J99" i="4"/>
  <c r="M99" i="4" s="1"/>
  <c r="I99" i="4"/>
  <c r="L99" i="4" s="1"/>
  <c r="J88" i="4"/>
  <c r="M88" i="4" s="1"/>
  <c r="I88" i="4"/>
  <c r="L88" i="4" s="1"/>
  <c r="J92" i="4"/>
  <c r="M92" i="4" s="1"/>
  <c r="I92" i="4"/>
  <c r="L92" i="4" s="1"/>
  <c r="J95" i="4"/>
  <c r="M95" i="4" s="1"/>
  <c r="I95" i="4"/>
  <c r="L95" i="4" s="1"/>
  <c r="J93" i="4"/>
  <c r="M93" i="4" s="1"/>
  <c r="I93" i="4"/>
  <c r="L93" i="4" s="1"/>
  <c r="J102" i="4"/>
  <c r="M102" i="4" s="1"/>
  <c r="I102" i="4"/>
  <c r="L102" i="4" s="1"/>
  <c r="J84" i="4"/>
  <c r="M84" i="4" s="1"/>
  <c r="I84" i="4"/>
  <c r="L84" i="4" s="1"/>
  <c r="J101" i="4"/>
  <c r="M101" i="4" s="1"/>
  <c r="I101" i="4"/>
  <c r="L101" i="4" s="1"/>
  <c r="J100" i="4"/>
  <c r="M100" i="4" s="1"/>
  <c r="I100" i="4"/>
  <c r="L100" i="4" s="1"/>
  <c r="J87" i="4"/>
  <c r="M87" i="4" s="1"/>
  <c r="I87" i="4"/>
  <c r="L87" i="4" s="1"/>
  <c r="J86" i="4"/>
  <c r="M86" i="4" s="1"/>
  <c r="I86" i="4"/>
  <c r="L86" i="4" s="1"/>
  <c r="J89" i="4"/>
  <c r="M89" i="4" s="1"/>
  <c r="I89" i="4"/>
  <c r="L89" i="4" s="1"/>
  <c r="J91" i="4"/>
  <c r="M91" i="4" s="1"/>
  <c r="I91" i="4"/>
  <c r="L91" i="4" s="1"/>
  <c r="J90" i="4"/>
  <c r="M90" i="4" s="1"/>
  <c r="I90" i="4"/>
  <c r="L90" i="4" s="1"/>
  <c r="J103" i="4"/>
  <c r="M103" i="4" s="1"/>
  <c r="I103" i="4"/>
  <c r="L103" i="4" s="1"/>
  <c r="J104" i="4"/>
  <c r="M104" i="4" s="1"/>
  <c r="I104" i="4"/>
  <c r="L104" i="4" s="1"/>
  <c r="J105" i="4"/>
  <c r="M105" i="4" s="1"/>
  <c r="I105" i="4"/>
  <c r="L105" i="4" s="1"/>
  <c r="J106" i="4"/>
  <c r="M106" i="4" s="1"/>
  <c r="I106" i="4"/>
  <c r="L106" i="4" s="1"/>
  <c r="J107" i="4"/>
  <c r="M107" i="4" s="1"/>
  <c r="I107" i="4"/>
  <c r="L107" i="4" s="1"/>
  <c r="J109" i="4"/>
  <c r="M109" i="4" s="1"/>
  <c r="I109" i="4"/>
  <c r="L109" i="4" s="1"/>
  <c r="J108" i="4"/>
  <c r="M108" i="4" s="1"/>
  <c r="I108" i="4"/>
  <c r="L108" i="4" s="1"/>
  <c r="J110" i="4"/>
  <c r="M110" i="4" s="1"/>
  <c r="I110" i="4"/>
  <c r="L110" i="4" s="1"/>
  <c r="J111" i="4"/>
  <c r="M111" i="4" s="1"/>
  <c r="I111" i="4"/>
  <c r="L111" i="4" s="1"/>
  <c r="J112" i="4"/>
  <c r="M112" i="4" s="1"/>
  <c r="I112" i="4"/>
  <c r="L112" i="4" s="1"/>
  <c r="J113" i="4"/>
  <c r="M113" i="4" s="1"/>
  <c r="I113" i="4"/>
  <c r="L113" i="4" s="1"/>
  <c r="J114" i="4"/>
  <c r="M114" i="4" s="1"/>
  <c r="I114" i="4"/>
  <c r="L114" i="4" s="1"/>
  <c r="J115" i="4"/>
  <c r="M115" i="4" s="1"/>
  <c r="I115" i="4"/>
  <c r="L115" i="4" s="1"/>
  <c r="J116" i="4"/>
  <c r="M116" i="4" s="1"/>
  <c r="I116" i="4"/>
  <c r="L116" i="4" s="1"/>
  <c r="J117" i="4"/>
  <c r="M117" i="4" s="1"/>
  <c r="I117" i="4"/>
  <c r="L117" i="4" s="1"/>
  <c r="J118" i="4"/>
  <c r="M118" i="4" s="1"/>
  <c r="I118" i="4"/>
  <c r="L118" i="4" s="1"/>
  <c r="J120" i="4"/>
  <c r="M120" i="4" s="1"/>
  <c r="I120" i="4"/>
  <c r="L120" i="4" s="1"/>
  <c r="J119" i="4"/>
  <c r="M119" i="4" s="1"/>
  <c r="I119" i="4"/>
  <c r="L119" i="4" s="1"/>
  <c r="J121" i="4"/>
  <c r="M121" i="4" s="1"/>
  <c r="I121" i="4"/>
  <c r="L121" i="4" s="1"/>
  <c r="J122" i="4"/>
  <c r="M122" i="4" s="1"/>
  <c r="I122" i="4"/>
  <c r="L122" i="4" s="1"/>
  <c r="J123" i="4"/>
  <c r="M123" i="4" s="1"/>
  <c r="I123" i="4"/>
  <c r="L123" i="4" s="1"/>
  <c r="J124" i="4"/>
  <c r="M124" i="4" s="1"/>
  <c r="I124" i="4"/>
  <c r="L124" i="4" s="1"/>
  <c r="J125" i="4"/>
  <c r="M125" i="4" s="1"/>
  <c r="I125" i="4"/>
  <c r="L125" i="4" s="1"/>
  <c r="J126" i="4"/>
  <c r="M126" i="4" s="1"/>
  <c r="I126" i="4"/>
  <c r="L126" i="4" s="1"/>
  <c r="J134" i="4"/>
  <c r="M134" i="4" s="1"/>
  <c r="I134" i="4"/>
  <c r="L134" i="4" s="1"/>
  <c r="J135" i="4"/>
  <c r="M135" i="4" s="1"/>
  <c r="I135" i="4"/>
  <c r="L135" i="4" s="1"/>
  <c r="J128" i="4"/>
  <c r="M128" i="4" s="1"/>
  <c r="I128" i="4"/>
  <c r="L128" i="4" s="1"/>
  <c r="J133" i="4"/>
  <c r="M133" i="4" s="1"/>
  <c r="I133" i="4"/>
  <c r="L133" i="4" s="1"/>
  <c r="J136" i="4"/>
  <c r="M136" i="4" s="1"/>
  <c r="I136" i="4"/>
  <c r="L136" i="4" s="1"/>
  <c r="J132" i="4"/>
  <c r="M132" i="4" s="1"/>
  <c r="I132" i="4"/>
  <c r="L132" i="4" s="1"/>
  <c r="J127" i="4"/>
  <c r="M127" i="4" s="1"/>
  <c r="I127" i="4"/>
  <c r="L127" i="4" s="1"/>
  <c r="J138" i="4"/>
  <c r="M138" i="4" s="1"/>
  <c r="I138" i="4"/>
  <c r="L138" i="4" s="1"/>
  <c r="J137" i="4"/>
  <c r="M137" i="4" s="1"/>
  <c r="I137" i="4"/>
  <c r="L137" i="4" s="1"/>
  <c r="J131" i="4"/>
  <c r="M131" i="4" s="1"/>
  <c r="I131" i="4"/>
  <c r="L131" i="4" s="1"/>
  <c r="J130" i="4"/>
  <c r="M130" i="4" s="1"/>
  <c r="I130" i="4"/>
  <c r="L130" i="4" s="1"/>
  <c r="J129" i="4"/>
  <c r="M129" i="4" s="1"/>
  <c r="I129" i="4"/>
  <c r="L129" i="4" s="1"/>
  <c r="J139" i="4"/>
  <c r="M139" i="4" s="1"/>
  <c r="I139" i="4"/>
  <c r="L139" i="4" s="1"/>
  <c r="J140" i="4"/>
  <c r="M140" i="4" s="1"/>
  <c r="I140" i="4"/>
  <c r="L140" i="4" s="1"/>
  <c r="J141" i="4"/>
  <c r="M141" i="4" s="1"/>
  <c r="I141" i="4"/>
  <c r="L141" i="4" s="1"/>
  <c r="J142" i="4"/>
  <c r="M142" i="4" s="1"/>
  <c r="I142" i="4"/>
  <c r="L142" i="4" s="1"/>
  <c r="J143" i="4"/>
  <c r="M143" i="4" s="1"/>
  <c r="I143" i="4"/>
  <c r="L143" i="4" s="1"/>
  <c r="J144" i="4"/>
  <c r="M144" i="4" s="1"/>
  <c r="I144" i="4"/>
  <c r="L144" i="4" s="1"/>
  <c r="J145" i="4"/>
  <c r="M145" i="4" s="1"/>
  <c r="I145" i="4"/>
  <c r="L145" i="4" s="1"/>
  <c r="J146" i="4"/>
  <c r="M146" i="4" s="1"/>
  <c r="I146" i="4"/>
  <c r="L146" i="4" s="1"/>
  <c r="J147" i="4"/>
  <c r="M147" i="4" s="1"/>
  <c r="I147" i="4"/>
  <c r="L147" i="4" s="1"/>
  <c r="J148" i="4"/>
  <c r="M148" i="4" s="1"/>
  <c r="I148" i="4"/>
  <c r="L148" i="4" s="1"/>
  <c r="J149" i="4"/>
  <c r="M149" i="4" s="1"/>
  <c r="I149" i="4"/>
  <c r="L149" i="4" s="1"/>
  <c r="J150" i="4"/>
  <c r="M150" i="4" s="1"/>
  <c r="I150" i="4"/>
  <c r="L150" i="4" s="1"/>
  <c r="J151" i="4"/>
  <c r="M151" i="4" s="1"/>
  <c r="I151" i="4"/>
  <c r="L151" i="4" s="1"/>
  <c r="J152" i="4"/>
  <c r="M152" i="4" s="1"/>
  <c r="I152" i="4"/>
  <c r="L152" i="4" s="1"/>
  <c r="J154" i="4"/>
  <c r="M154" i="4" s="1"/>
  <c r="I154" i="4"/>
  <c r="L154" i="4" s="1"/>
  <c r="J153" i="4"/>
  <c r="M153" i="4" s="1"/>
  <c r="I153" i="4"/>
  <c r="L153" i="4" s="1"/>
  <c r="J155" i="4"/>
  <c r="M155" i="4" s="1"/>
  <c r="I155" i="4"/>
  <c r="L155" i="4" s="1"/>
  <c r="J156" i="4"/>
  <c r="M156" i="4" s="1"/>
  <c r="I156" i="4"/>
  <c r="L156" i="4" s="1"/>
  <c r="J158" i="4"/>
  <c r="M158" i="4" s="1"/>
  <c r="I158" i="4"/>
  <c r="L158" i="4" s="1"/>
  <c r="J157" i="4"/>
  <c r="M157" i="4" s="1"/>
  <c r="I157" i="4"/>
  <c r="L157" i="4" s="1"/>
  <c r="J159" i="4"/>
  <c r="M159" i="4" s="1"/>
  <c r="I159" i="4"/>
  <c r="L159" i="4" s="1"/>
  <c r="J161" i="4"/>
  <c r="M161" i="4" s="1"/>
  <c r="I161" i="4"/>
  <c r="L161" i="4" s="1"/>
  <c r="J160" i="4"/>
  <c r="M160" i="4" s="1"/>
  <c r="I160" i="4"/>
  <c r="L160" i="4" s="1"/>
  <c r="J163" i="4"/>
  <c r="M163" i="4" s="1"/>
  <c r="I163" i="4"/>
  <c r="L163" i="4" s="1"/>
  <c r="J162" i="4"/>
  <c r="M162" i="4" s="1"/>
  <c r="I162" i="4"/>
  <c r="L162" i="4" s="1"/>
  <c r="J164" i="4"/>
  <c r="M164" i="4" s="1"/>
  <c r="I164" i="4"/>
  <c r="L164" i="4" s="1"/>
  <c r="J166" i="4"/>
  <c r="M166" i="4" s="1"/>
  <c r="I166" i="4"/>
  <c r="L166" i="4" s="1"/>
  <c r="J165" i="4"/>
  <c r="M165" i="4" s="1"/>
  <c r="I165" i="4"/>
  <c r="L165" i="4" s="1"/>
  <c r="J167" i="4"/>
  <c r="M167" i="4" s="1"/>
  <c r="I167" i="4"/>
  <c r="L167" i="4" s="1"/>
  <c r="J168" i="4"/>
  <c r="M168" i="4" s="1"/>
  <c r="I168" i="4"/>
  <c r="L168" i="4" s="1"/>
  <c r="J169" i="4"/>
  <c r="M169" i="4" s="1"/>
  <c r="I169" i="4"/>
  <c r="L169" i="4" s="1"/>
  <c r="J170" i="4"/>
  <c r="M170" i="4" s="1"/>
  <c r="I170" i="4"/>
  <c r="L170" i="4" s="1"/>
  <c r="J171" i="4"/>
  <c r="M171" i="4" s="1"/>
  <c r="I171" i="4"/>
  <c r="L171" i="4" s="1"/>
  <c r="J173" i="4"/>
  <c r="M173" i="4" s="1"/>
  <c r="I173" i="4"/>
  <c r="L173" i="4" s="1"/>
  <c r="J172" i="4"/>
  <c r="M172" i="4" s="1"/>
  <c r="I172" i="4"/>
  <c r="L172" i="4" s="1"/>
  <c r="J174" i="4"/>
  <c r="M174" i="4" s="1"/>
  <c r="I174" i="4"/>
  <c r="L174" i="4" s="1"/>
  <c r="J175" i="4"/>
  <c r="M175" i="4" s="1"/>
  <c r="I175" i="4"/>
  <c r="L175" i="4" s="1"/>
  <c r="J176" i="4"/>
  <c r="M176" i="4" s="1"/>
  <c r="I176" i="4"/>
  <c r="L176" i="4" s="1"/>
  <c r="J177" i="4"/>
  <c r="M177" i="4" s="1"/>
  <c r="I177" i="4"/>
  <c r="L177" i="4" s="1"/>
  <c r="J179" i="4"/>
  <c r="M179" i="4" s="1"/>
  <c r="I179" i="4"/>
  <c r="L179" i="4" s="1"/>
  <c r="J178" i="4"/>
  <c r="M178" i="4" s="1"/>
  <c r="I178" i="4"/>
  <c r="L178" i="4" s="1"/>
  <c r="J181" i="4"/>
  <c r="M181" i="4" s="1"/>
  <c r="I181" i="4"/>
  <c r="L181" i="4" s="1"/>
  <c r="J180" i="4"/>
  <c r="M180" i="4" s="1"/>
  <c r="I180" i="4"/>
  <c r="L180" i="4" s="1"/>
  <c r="J182" i="4"/>
  <c r="M182" i="4" s="1"/>
  <c r="I182" i="4"/>
  <c r="L182" i="4" s="1"/>
  <c r="J183" i="4"/>
  <c r="M183" i="4" s="1"/>
  <c r="I183" i="4"/>
  <c r="L183" i="4" s="1"/>
  <c r="J185" i="4"/>
  <c r="M185" i="4" s="1"/>
  <c r="I185" i="4"/>
  <c r="L185" i="4" s="1"/>
  <c r="J184" i="4"/>
  <c r="M184" i="4" s="1"/>
  <c r="I184" i="4"/>
  <c r="L184" i="4" s="1"/>
  <c r="J186" i="4"/>
  <c r="M186" i="4" s="1"/>
  <c r="I186" i="4"/>
  <c r="L186" i="4" s="1"/>
  <c r="J187" i="4"/>
  <c r="M187" i="4" s="1"/>
  <c r="I187" i="4"/>
  <c r="L187" i="4" s="1"/>
  <c r="J188" i="4"/>
  <c r="M188" i="4" s="1"/>
  <c r="I188" i="4"/>
  <c r="L188" i="4" s="1"/>
  <c r="J189" i="4"/>
  <c r="M189" i="4" s="1"/>
  <c r="I189" i="4"/>
  <c r="L189" i="4" s="1"/>
  <c r="J190" i="4"/>
  <c r="M190" i="4" s="1"/>
  <c r="I190" i="4"/>
  <c r="L190" i="4" s="1"/>
  <c r="J191" i="4"/>
  <c r="M191" i="4" s="1"/>
  <c r="I191" i="4"/>
  <c r="L191" i="4" s="1"/>
  <c r="J193" i="4"/>
  <c r="M193" i="4" s="1"/>
  <c r="I193" i="4"/>
  <c r="L193" i="4" s="1"/>
  <c r="J194" i="4"/>
  <c r="M194" i="4" s="1"/>
  <c r="I194" i="4"/>
  <c r="L194" i="4" s="1"/>
  <c r="J192" i="4"/>
  <c r="M192" i="4" s="1"/>
  <c r="I192" i="4"/>
  <c r="L192" i="4" s="1"/>
  <c r="J195" i="4"/>
  <c r="M195" i="4" s="1"/>
  <c r="I195" i="4"/>
  <c r="L195" i="4" s="1"/>
  <c r="J197" i="4"/>
  <c r="M197" i="4" s="1"/>
  <c r="I197" i="4"/>
  <c r="L197" i="4" s="1"/>
  <c r="J198" i="4"/>
  <c r="M198" i="4" s="1"/>
  <c r="I198" i="4"/>
  <c r="L198" i="4" s="1"/>
  <c r="J199" i="4"/>
  <c r="M199" i="4" s="1"/>
  <c r="I199" i="4"/>
  <c r="L199" i="4" s="1"/>
  <c r="J196" i="4"/>
  <c r="M196" i="4" s="1"/>
  <c r="I196" i="4"/>
  <c r="L196" i="4" s="1"/>
  <c r="J201" i="4"/>
  <c r="M201" i="4" s="1"/>
  <c r="I201" i="4"/>
  <c r="L201" i="4" s="1"/>
  <c r="J200" i="4"/>
  <c r="M200" i="4" s="1"/>
  <c r="I200" i="4"/>
  <c r="L200" i="4" s="1"/>
  <c r="J202" i="4"/>
  <c r="M202" i="4" s="1"/>
  <c r="I202" i="4"/>
  <c r="L202" i="4" s="1"/>
  <c r="J203" i="4"/>
  <c r="M203" i="4" s="1"/>
  <c r="I203" i="4"/>
  <c r="L203" i="4" s="1"/>
  <c r="J204" i="4"/>
  <c r="M204" i="4" s="1"/>
  <c r="I204" i="4"/>
  <c r="L204" i="4" s="1"/>
  <c r="J206" i="4"/>
  <c r="M206" i="4" s="1"/>
  <c r="I206" i="4"/>
  <c r="L206" i="4" s="1"/>
  <c r="J205" i="4"/>
  <c r="M205" i="4" s="1"/>
  <c r="I205" i="4"/>
  <c r="L205" i="4" s="1"/>
  <c r="J207" i="4"/>
  <c r="M207" i="4" s="1"/>
  <c r="I207" i="4"/>
  <c r="L207" i="4" s="1"/>
  <c r="J209" i="4"/>
  <c r="M209" i="4" s="1"/>
  <c r="I209" i="4"/>
  <c r="L209" i="4" s="1"/>
  <c r="J213" i="4"/>
  <c r="M213" i="4" s="1"/>
  <c r="I213" i="4"/>
  <c r="L213" i="4" s="1"/>
  <c r="J210" i="4"/>
  <c r="M210" i="4" s="1"/>
  <c r="I210" i="4"/>
  <c r="L210" i="4" s="1"/>
  <c r="J208" i="4"/>
  <c r="M208" i="4" s="1"/>
  <c r="I208" i="4"/>
  <c r="L208" i="4" s="1"/>
  <c r="J211" i="4"/>
  <c r="M211" i="4" s="1"/>
  <c r="I211" i="4"/>
  <c r="L211" i="4" s="1"/>
  <c r="J212" i="4"/>
  <c r="M212" i="4" s="1"/>
  <c r="I212" i="4"/>
  <c r="L212" i="4" s="1"/>
  <c r="J214" i="4"/>
  <c r="M214" i="4" s="1"/>
  <c r="I214" i="4"/>
  <c r="L214" i="4" s="1"/>
  <c r="J217" i="4"/>
  <c r="M217" i="4" s="1"/>
  <c r="I217" i="4"/>
  <c r="L217" i="4" s="1"/>
  <c r="J215" i="4"/>
  <c r="M215" i="4" s="1"/>
  <c r="I215" i="4"/>
  <c r="L215" i="4" s="1"/>
  <c r="J216" i="4"/>
  <c r="M216" i="4" s="1"/>
  <c r="I216" i="4"/>
  <c r="L216" i="4" s="1"/>
  <c r="J218" i="4"/>
  <c r="M218" i="4" s="1"/>
  <c r="I218" i="4"/>
  <c r="L218" i="4" s="1"/>
  <c r="J219" i="4"/>
  <c r="M219" i="4" s="1"/>
  <c r="I219" i="4"/>
  <c r="L219" i="4" s="1"/>
  <c r="J220" i="4"/>
  <c r="M220" i="4" s="1"/>
  <c r="I220" i="4"/>
  <c r="L220" i="4" s="1"/>
  <c r="J222" i="4"/>
  <c r="M222" i="4" s="1"/>
  <c r="I222" i="4"/>
  <c r="L222" i="4" s="1"/>
  <c r="J221" i="4"/>
  <c r="M221" i="4" s="1"/>
  <c r="I221" i="4"/>
  <c r="L221" i="4" s="1"/>
  <c r="J224" i="4"/>
  <c r="M224" i="4" s="1"/>
  <c r="I224" i="4"/>
  <c r="L224" i="4" s="1"/>
  <c r="J223" i="4"/>
  <c r="M223" i="4" s="1"/>
  <c r="I223" i="4"/>
  <c r="L223" i="4" s="1"/>
  <c r="J226" i="4"/>
  <c r="M226" i="4" s="1"/>
  <c r="I226" i="4"/>
  <c r="L226" i="4" s="1"/>
  <c r="J225" i="4"/>
  <c r="M225" i="4" s="1"/>
  <c r="I225" i="4"/>
  <c r="L225" i="4" s="1"/>
  <c r="J227" i="4"/>
  <c r="M227" i="4" s="1"/>
  <c r="I227" i="4"/>
  <c r="L227" i="4" s="1"/>
  <c r="J228" i="4"/>
  <c r="M228" i="4" s="1"/>
  <c r="I228" i="4"/>
  <c r="L228" i="4" s="1"/>
  <c r="J230" i="4"/>
  <c r="M230" i="4" s="1"/>
  <c r="I230" i="4"/>
  <c r="L230" i="4" s="1"/>
  <c r="J229" i="4"/>
  <c r="M229" i="4" s="1"/>
  <c r="I229" i="4"/>
  <c r="L229" i="4" s="1"/>
  <c r="J232" i="4"/>
  <c r="M232" i="4" s="1"/>
  <c r="I232" i="4"/>
  <c r="L232" i="4" s="1"/>
  <c r="J231" i="4"/>
  <c r="M231" i="4" s="1"/>
  <c r="I231" i="4"/>
  <c r="L231" i="4" s="1"/>
  <c r="J234" i="4"/>
  <c r="M234" i="4" s="1"/>
  <c r="I234" i="4"/>
  <c r="L234" i="4" s="1"/>
  <c r="J233" i="4"/>
  <c r="M233" i="4" s="1"/>
  <c r="I233" i="4"/>
  <c r="L233" i="4" s="1"/>
  <c r="J236" i="4"/>
  <c r="M236" i="4" s="1"/>
  <c r="I236" i="4"/>
  <c r="L236" i="4" s="1"/>
  <c r="J235" i="4"/>
  <c r="M235" i="4" s="1"/>
  <c r="I235" i="4"/>
  <c r="L235" i="4" s="1"/>
  <c r="J237" i="4"/>
  <c r="M237" i="4" s="1"/>
  <c r="I237" i="4"/>
  <c r="L237" i="4" s="1"/>
  <c r="J239" i="4"/>
  <c r="M239" i="4" s="1"/>
  <c r="I239" i="4"/>
  <c r="L239" i="4" s="1"/>
  <c r="J238" i="4"/>
  <c r="M238" i="4" s="1"/>
  <c r="I238" i="4"/>
  <c r="L238" i="4" s="1"/>
  <c r="J240" i="4"/>
  <c r="M240" i="4" s="1"/>
  <c r="I240" i="4"/>
  <c r="L240" i="4" s="1"/>
  <c r="J241" i="4"/>
  <c r="M241" i="4" s="1"/>
  <c r="I241" i="4"/>
  <c r="L241" i="4" s="1"/>
  <c r="J242" i="4"/>
  <c r="M242" i="4" s="1"/>
  <c r="I242" i="4"/>
  <c r="L242" i="4" s="1"/>
  <c r="J245" i="4"/>
  <c r="M245" i="4" s="1"/>
  <c r="I245" i="4"/>
  <c r="L245" i="4" s="1"/>
  <c r="J243" i="4"/>
  <c r="M243" i="4" s="1"/>
  <c r="I243" i="4"/>
  <c r="L243" i="4" s="1"/>
  <c r="J244" i="4"/>
  <c r="M244" i="4" s="1"/>
  <c r="I244" i="4"/>
  <c r="L244" i="4" s="1"/>
  <c r="J246" i="4"/>
  <c r="M246" i="4" s="1"/>
  <c r="I246" i="4"/>
  <c r="L246" i="4" s="1"/>
  <c r="J247" i="4"/>
  <c r="M247" i="4" s="1"/>
  <c r="I247" i="4"/>
  <c r="L247" i="4" s="1"/>
  <c r="J248" i="4"/>
  <c r="M248" i="4" s="1"/>
  <c r="I248" i="4"/>
  <c r="L248" i="4" s="1"/>
  <c r="J250" i="4"/>
  <c r="M250" i="4" s="1"/>
  <c r="I250" i="4"/>
  <c r="L250" i="4" s="1"/>
  <c r="J249" i="4"/>
  <c r="M249" i="4" s="1"/>
  <c r="I249" i="4"/>
  <c r="L249" i="4" s="1"/>
  <c r="J252" i="4"/>
  <c r="M252" i="4" s="1"/>
  <c r="I252" i="4"/>
  <c r="L252" i="4" s="1"/>
  <c r="J251" i="4"/>
  <c r="M251" i="4" s="1"/>
  <c r="I251" i="4"/>
  <c r="L251" i="4" s="1"/>
  <c r="J253" i="4"/>
  <c r="M253" i="4" s="1"/>
  <c r="I253" i="4"/>
  <c r="L253" i="4" s="1"/>
  <c r="J254" i="4"/>
  <c r="M254" i="4" s="1"/>
  <c r="I254" i="4"/>
  <c r="L254" i="4" s="1"/>
  <c r="J255" i="4"/>
  <c r="M255" i="4" s="1"/>
  <c r="I255" i="4"/>
  <c r="L255" i="4" s="1"/>
  <c r="J258" i="4"/>
  <c r="M258" i="4" s="1"/>
  <c r="I258" i="4"/>
  <c r="L258" i="4" s="1"/>
  <c r="J259" i="4"/>
  <c r="M259" i="4" s="1"/>
  <c r="I259" i="4"/>
  <c r="L259" i="4" s="1"/>
  <c r="J256" i="4"/>
  <c r="M256" i="4" s="1"/>
  <c r="I256" i="4"/>
  <c r="L256" i="4" s="1"/>
  <c r="J257" i="4"/>
  <c r="M257" i="4" s="1"/>
  <c r="I257" i="4"/>
  <c r="L257" i="4" s="1"/>
  <c r="J260" i="4"/>
  <c r="M260" i="4" s="1"/>
  <c r="I260" i="4"/>
  <c r="L260" i="4" s="1"/>
  <c r="J261" i="4"/>
  <c r="M261" i="4" s="1"/>
  <c r="I261" i="4"/>
  <c r="L261" i="4" s="1"/>
  <c r="J263" i="4"/>
  <c r="M263" i="4" s="1"/>
  <c r="I263" i="4"/>
  <c r="L263" i="4" s="1"/>
  <c r="J264" i="4"/>
  <c r="M264" i="4" s="1"/>
  <c r="I264" i="4"/>
  <c r="L264" i="4" s="1"/>
  <c r="J267" i="4"/>
  <c r="M267" i="4" s="1"/>
  <c r="I267" i="4"/>
  <c r="L267" i="4" s="1"/>
  <c r="J266" i="4"/>
  <c r="M266" i="4" s="1"/>
  <c r="I266" i="4"/>
  <c r="L266" i="4" s="1"/>
  <c r="J262" i="4"/>
  <c r="M262" i="4" s="1"/>
  <c r="I262" i="4"/>
  <c r="L262" i="4" s="1"/>
  <c r="J265" i="4"/>
  <c r="M265" i="4" s="1"/>
  <c r="I265" i="4"/>
  <c r="L265" i="4" s="1"/>
  <c r="J268" i="4"/>
  <c r="M268" i="4" s="1"/>
  <c r="I268" i="4"/>
  <c r="L268" i="4" s="1"/>
  <c r="J270" i="4"/>
  <c r="M270" i="4" s="1"/>
  <c r="I270" i="4"/>
  <c r="L270" i="4" s="1"/>
  <c r="J272" i="4"/>
  <c r="M272" i="4" s="1"/>
  <c r="I272" i="4"/>
  <c r="L272" i="4" s="1"/>
  <c r="J269" i="4"/>
  <c r="M269" i="4" s="1"/>
  <c r="I269" i="4"/>
  <c r="L269" i="4" s="1"/>
  <c r="J271" i="4"/>
  <c r="M271" i="4" s="1"/>
  <c r="I271" i="4"/>
  <c r="L271" i="4" s="1"/>
  <c r="J273" i="4"/>
  <c r="M273" i="4" s="1"/>
  <c r="I273" i="4"/>
  <c r="L273" i="4" s="1"/>
  <c r="J274" i="4"/>
  <c r="M274" i="4" s="1"/>
  <c r="I274" i="4"/>
  <c r="L274" i="4" s="1"/>
  <c r="J275" i="4"/>
  <c r="M275" i="4" s="1"/>
  <c r="I275" i="4"/>
  <c r="L275" i="4" s="1"/>
  <c r="J276" i="4"/>
  <c r="M276" i="4" s="1"/>
  <c r="I276" i="4"/>
  <c r="L276" i="4" s="1"/>
  <c r="J277" i="4"/>
  <c r="M277" i="4" s="1"/>
  <c r="I277" i="4"/>
  <c r="L277" i="4" s="1"/>
  <c r="J278" i="4"/>
  <c r="M278" i="4" s="1"/>
  <c r="I278" i="4"/>
  <c r="L278" i="4" s="1"/>
  <c r="J279" i="4"/>
  <c r="M279" i="4" s="1"/>
  <c r="I279" i="4"/>
  <c r="L279" i="4" s="1"/>
  <c r="J280" i="4"/>
  <c r="M280" i="4" s="1"/>
  <c r="I280" i="4"/>
  <c r="L280" i="4" s="1"/>
  <c r="J283" i="4"/>
  <c r="M283" i="4" s="1"/>
  <c r="I283" i="4"/>
  <c r="L283" i="4" s="1"/>
  <c r="J285" i="4"/>
  <c r="M285" i="4" s="1"/>
  <c r="I285" i="4"/>
  <c r="L285" i="4" s="1"/>
  <c r="J281" i="4"/>
  <c r="M281" i="4" s="1"/>
  <c r="I281" i="4"/>
  <c r="L281" i="4" s="1"/>
  <c r="J282" i="4"/>
  <c r="M282" i="4" s="1"/>
  <c r="I282" i="4"/>
  <c r="L282" i="4" s="1"/>
  <c r="J284" i="4"/>
  <c r="M284" i="4" s="1"/>
  <c r="I284" i="4"/>
  <c r="L284" i="4" s="1"/>
  <c r="J286" i="4"/>
  <c r="M286" i="4" s="1"/>
  <c r="I286" i="4"/>
  <c r="L286" i="4" s="1"/>
  <c r="J288" i="4"/>
  <c r="M288" i="4" s="1"/>
  <c r="I288" i="4"/>
  <c r="L288" i="4" s="1"/>
  <c r="J287" i="4"/>
  <c r="M287" i="4" s="1"/>
  <c r="I287" i="4"/>
  <c r="L287" i="4" s="1"/>
  <c r="J289" i="4"/>
  <c r="M289" i="4" s="1"/>
  <c r="I289" i="4"/>
  <c r="L289" i="4" s="1"/>
  <c r="J291" i="4"/>
  <c r="M291" i="4" s="1"/>
  <c r="I291" i="4"/>
  <c r="L291" i="4" s="1"/>
  <c r="J290" i="4"/>
  <c r="M290" i="4" s="1"/>
  <c r="I290" i="4"/>
  <c r="L290" i="4" s="1"/>
  <c r="J296" i="4"/>
  <c r="M296" i="4" s="1"/>
  <c r="I296" i="4"/>
  <c r="L296" i="4" s="1"/>
  <c r="J294" i="4"/>
  <c r="M294" i="4" s="1"/>
  <c r="I294" i="4"/>
  <c r="L294" i="4" s="1"/>
  <c r="J292" i="4"/>
  <c r="M292" i="4" s="1"/>
  <c r="I292" i="4"/>
  <c r="L292" i="4" s="1"/>
  <c r="J293" i="4"/>
  <c r="M293" i="4" s="1"/>
  <c r="I293" i="4"/>
  <c r="L293" i="4" s="1"/>
  <c r="J295" i="4"/>
  <c r="M295" i="4" s="1"/>
  <c r="I295" i="4"/>
  <c r="L295" i="4" s="1"/>
  <c r="J297" i="4"/>
  <c r="M297" i="4" s="1"/>
  <c r="I297" i="4"/>
  <c r="L297" i="4" s="1"/>
  <c r="J298" i="4"/>
  <c r="M298" i="4" s="1"/>
  <c r="I298" i="4"/>
  <c r="L298" i="4" s="1"/>
  <c r="J299" i="4"/>
  <c r="M299" i="4" s="1"/>
  <c r="I299" i="4"/>
  <c r="L299" i="4" s="1"/>
  <c r="J307" i="4"/>
  <c r="M307" i="4" s="1"/>
  <c r="I307" i="4"/>
  <c r="L307" i="4" s="1"/>
  <c r="J306" i="4"/>
  <c r="M306" i="4" s="1"/>
  <c r="I306" i="4"/>
  <c r="L306" i="4" s="1"/>
  <c r="J300" i="4"/>
  <c r="M300" i="4" s="1"/>
  <c r="I300" i="4"/>
  <c r="L300" i="4" s="1"/>
  <c r="J301" i="4"/>
  <c r="M301" i="4" s="1"/>
  <c r="I301" i="4"/>
  <c r="L301" i="4" s="1"/>
  <c r="J305" i="4"/>
  <c r="M305" i="4" s="1"/>
  <c r="I305" i="4"/>
  <c r="L305" i="4" s="1"/>
  <c r="J303" i="4"/>
  <c r="M303" i="4" s="1"/>
  <c r="I303" i="4"/>
  <c r="L303" i="4" s="1"/>
  <c r="J304" i="4"/>
  <c r="M304" i="4" s="1"/>
  <c r="I304" i="4"/>
  <c r="L304" i="4" s="1"/>
  <c r="J302" i="4"/>
  <c r="M302" i="4" s="1"/>
  <c r="I302" i="4"/>
  <c r="L302" i="4" s="1"/>
  <c r="J308" i="4"/>
  <c r="M308" i="4" s="1"/>
  <c r="I308" i="4"/>
  <c r="L308" i="4" s="1"/>
  <c r="J309" i="4"/>
  <c r="M309" i="4" s="1"/>
  <c r="I309" i="4"/>
  <c r="L309" i="4" s="1"/>
  <c r="J311" i="4"/>
  <c r="M311" i="4" s="1"/>
  <c r="I311" i="4"/>
  <c r="L311" i="4" s="1"/>
  <c r="J310" i="4"/>
  <c r="M310" i="4" s="1"/>
  <c r="I310" i="4"/>
  <c r="L310" i="4" s="1"/>
  <c r="J315" i="4"/>
  <c r="M315" i="4" s="1"/>
  <c r="I315" i="4"/>
  <c r="L315" i="4" s="1"/>
  <c r="J317" i="4"/>
  <c r="M317" i="4" s="1"/>
  <c r="I317" i="4"/>
  <c r="L317" i="4" s="1"/>
  <c r="J314" i="4"/>
  <c r="M314" i="4" s="1"/>
  <c r="I314" i="4"/>
  <c r="L314" i="4" s="1"/>
  <c r="J316" i="4"/>
  <c r="M316" i="4" s="1"/>
  <c r="I316" i="4"/>
  <c r="L316" i="4" s="1"/>
  <c r="J313" i="4"/>
  <c r="M313" i="4" s="1"/>
  <c r="I313" i="4"/>
  <c r="L313" i="4" s="1"/>
  <c r="J312" i="4"/>
  <c r="M312" i="4" s="1"/>
  <c r="I312" i="4"/>
  <c r="L312" i="4" s="1"/>
  <c r="J318" i="4"/>
  <c r="M318" i="4" s="1"/>
  <c r="I318" i="4"/>
  <c r="L318" i="4" s="1"/>
  <c r="J319" i="4"/>
  <c r="M319" i="4" s="1"/>
  <c r="I319" i="4"/>
  <c r="L319" i="4" s="1"/>
  <c r="J320" i="4"/>
  <c r="M320" i="4" s="1"/>
  <c r="I320" i="4"/>
  <c r="L320" i="4" s="1"/>
  <c r="J321" i="4"/>
  <c r="M321" i="4" s="1"/>
  <c r="I321" i="4"/>
  <c r="L321" i="4" s="1"/>
  <c r="J322" i="4"/>
  <c r="M322" i="4" s="1"/>
  <c r="I322" i="4"/>
  <c r="L322" i="4" s="1"/>
  <c r="J323" i="4"/>
  <c r="M323" i="4" s="1"/>
  <c r="I323" i="4"/>
  <c r="L323" i="4" s="1"/>
  <c r="J324" i="4"/>
  <c r="M324" i="4" s="1"/>
  <c r="I324" i="4"/>
  <c r="L324" i="4" s="1"/>
  <c r="J325" i="4"/>
  <c r="M325" i="4" s="1"/>
  <c r="I325" i="4"/>
  <c r="L325" i="4" s="1"/>
  <c r="J326" i="4"/>
  <c r="M326" i="4" s="1"/>
  <c r="I326" i="4"/>
  <c r="L326" i="4" s="1"/>
  <c r="J327" i="4"/>
  <c r="M327" i="4" s="1"/>
  <c r="I327" i="4"/>
  <c r="L327" i="4" s="1"/>
  <c r="J328" i="4"/>
  <c r="M328" i="4" s="1"/>
  <c r="I328" i="4"/>
  <c r="L328" i="4" s="1"/>
  <c r="J329" i="4"/>
  <c r="M329" i="4" s="1"/>
  <c r="I329" i="4"/>
  <c r="L329" i="4" s="1"/>
  <c r="J330" i="4"/>
  <c r="M330" i="4" s="1"/>
  <c r="I330" i="4"/>
  <c r="L330" i="4" s="1"/>
  <c r="J331" i="4"/>
  <c r="M331" i="4" s="1"/>
  <c r="I331" i="4"/>
  <c r="L331" i="4" s="1"/>
  <c r="J332" i="4"/>
  <c r="M332" i="4" s="1"/>
  <c r="I332" i="4"/>
  <c r="L332" i="4" s="1"/>
  <c r="J333" i="4"/>
  <c r="M333" i="4" s="1"/>
  <c r="I333" i="4"/>
  <c r="L333" i="4" s="1"/>
  <c r="J334" i="4"/>
  <c r="M334" i="4" s="1"/>
  <c r="I334" i="4"/>
  <c r="L334" i="4" s="1"/>
  <c r="J336" i="4"/>
  <c r="M336" i="4" s="1"/>
  <c r="I336" i="4"/>
  <c r="L336" i="4" s="1"/>
  <c r="J335" i="4"/>
  <c r="M335" i="4" s="1"/>
  <c r="I335" i="4"/>
  <c r="L335" i="4" s="1"/>
  <c r="J337" i="4"/>
  <c r="M337" i="4" s="1"/>
  <c r="I337" i="4"/>
  <c r="L337" i="4" s="1"/>
  <c r="J345" i="4"/>
  <c r="M345" i="4" s="1"/>
  <c r="I345" i="4"/>
  <c r="L345" i="4" s="1"/>
  <c r="J344" i="4"/>
  <c r="M344" i="4" s="1"/>
  <c r="I344" i="4"/>
  <c r="L344" i="4" s="1"/>
  <c r="J338" i="4"/>
  <c r="M338" i="4" s="1"/>
  <c r="I338" i="4"/>
  <c r="L338" i="4" s="1"/>
  <c r="J346" i="4"/>
  <c r="M346" i="4" s="1"/>
  <c r="I346" i="4"/>
  <c r="L346" i="4" s="1"/>
  <c r="J343" i="4"/>
  <c r="M343" i="4" s="1"/>
  <c r="I343" i="4"/>
  <c r="L343" i="4" s="1"/>
  <c r="J341" i="4"/>
  <c r="M341" i="4" s="1"/>
  <c r="I341" i="4"/>
  <c r="L341" i="4" s="1"/>
  <c r="J339" i="4"/>
  <c r="M339" i="4" s="1"/>
  <c r="I339" i="4"/>
  <c r="L339" i="4" s="1"/>
  <c r="J340" i="4"/>
  <c r="M340" i="4" s="1"/>
  <c r="I340" i="4"/>
  <c r="L340" i="4" s="1"/>
  <c r="J342" i="4"/>
  <c r="M342" i="4" s="1"/>
  <c r="I342" i="4"/>
  <c r="L342" i="4" s="1"/>
  <c r="J347" i="4"/>
  <c r="M347" i="4" s="1"/>
  <c r="I347" i="4"/>
  <c r="L347" i="4" s="1"/>
  <c r="J348" i="4"/>
  <c r="M348" i="4" s="1"/>
  <c r="I348" i="4"/>
  <c r="L348" i="4" s="1"/>
  <c r="J351" i="4"/>
  <c r="M351" i="4" s="1"/>
  <c r="I351" i="4"/>
  <c r="L351" i="4" s="1"/>
  <c r="J349" i="4"/>
  <c r="M349" i="4" s="1"/>
  <c r="I349" i="4"/>
  <c r="L349" i="4" s="1"/>
  <c r="J350" i="4"/>
  <c r="M350" i="4" s="1"/>
  <c r="I350" i="4"/>
  <c r="L350" i="4" s="1"/>
  <c r="J352" i="4"/>
  <c r="M352" i="4" s="1"/>
  <c r="I352" i="4"/>
  <c r="L352" i="4" s="1"/>
  <c r="J353" i="4"/>
  <c r="M353" i="4" s="1"/>
  <c r="I353" i="4"/>
  <c r="L353" i="4" s="1"/>
  <c r="J354" i="4"/>
  <c r="M354" i="4" s="1"/>
  <c r="I354" i="4"/>
  <c r="L354" i="4" s="1"/>
  <c r="J355" i="4"/>
  <c r="M355" i="4" s="1"/>
  <c r="I355" i="4"/>
  <c r="L355" i="4" s="1"/>
  <c r="J356" i="4"/>
  <c r="M356" i="4" s="1"/>
  <c r="I356" i="4"/>
  <c r="L356" i="4" s="1"/>
  <c r="J357" i="4"/>
  <c r="M357" i="4" s="1"/>
  <c r="I357" i="4"/>
  <c r="L357" i="4" s="1"/>
  <c r="J358" i="4"/>
  <c r="M358" i="4" s="1"/>
  <c r="I358" i="4"/>
  <c r="L358" i="4" s="1"/>
  <c r="J359" i="4"/>
  <c r="M359" i="4" s="1"/>
  <c r="I359" i="4"/>
  <c r="L359" i="4" s="1"/>
  <c r="J360" i="4"/>
  <c r="M360" i="4" s="1"/>
  <c r="I360" i="4"/>
  <c r="L360" i="4" s="1"/>
  <c r="J362" i="4"/>
  <c r="M362" i="4" s="1"/>
  <c r="I362" i="4"/>
  <c r="L362" i="4" s="1"/>
  <c r="J361" i="4"/>
  <c r="M361" i="4" s="1"/>
  <c r="I361" i="4"/>
  <c r="L361" i="4" s="1"/>
  <c r="J363" i="4"/>
  <c r="M363" i="4" s="1"/>
  <c r="I363" i="4"/>
  <c r="L363" i="4" s="1"/>
  <c r="J364" i="4"/>
  <c r="M364" i="4" s="1"/>
  <c r="I364" i="4"/>
  <c r="L364" i="4" s="1"/>
  <c r="J365" i="4"/>
  <c r="M365" i="4" s="1"/>
  <c r="I365" i="4"/>
  <c r="L365" i="4" s="1"/>
  <c r="J366" i="4"/>
  <c r="M366" i="4" s="1"/>
  <c r="I366" i="4"/>
  <c r="L366" i="4" s="1"/>
  <c r="J368" i="4"/>
  <c r="M368" i="4" s="1"/>
  <c r="I368" i="4"/>
  <c r="L368" i="4" s="1"/>
  <c r="J367" i="4"/>
  <c r="M367" i="4" s="1"/>
  <c r="I367" i="4"/>
  <c r="L367" i="4" s="1"/>
  <c r="J369" i="4"/>
  <c r="M369" i="4" s="1"/>
  <c r="I369" i="4"/>
  <c r="L369" i="4" s="1"/>
  <c r="J370" i="4"/>
  <c r="M370" i="4" s="1"/>
  <c r="I370" i="4"/>
  <c r="L370" i="4" s="1"/>
  <c r="J371" i="4"/>
  <c r="M371" i="4" s="1"/>
  <c r="I371" i="4"/>
  <c r="L371" i="4" s="1"/>
  <c r="J373" i="4"/>
  <c r="M373" i="4" s="1"/>
  <c r="I373" i="4"/>
  <c r="L373" i="4" s="1"/>
  <c r="J375" i="4"/>
  <c r="M375" i="4" s="1"/>
  <c r="I375" i="4"/>
  <c r="L375" i="4" s="1"/>
  <c r="J372" i="4"/>
  <c r="M372" i="4" s="1"/>
  <c r="I372" i="4"/>
  <c r="L372" i="4" s="1"/>
  <c r="J374" i="4"/>
  <c r="M374" i="4" s="1"/>
  <c r="I374" i="4"/>
  <c r="L374" i="4" s="1"/>
  <c r="J376" i="4"/>
  <c r="M376" i="4" s="1"/>
  <c r="I376" i="4"/>
  <c r="L376" i="4" s="1"/>
  <c r="J377" i="4"/>
  <c r="M377" i="4" s="1"/>
  <c r="I377" i="4"/>
  <c r="L377" i="4" s="1"/>
  <c r="J378" i="4"/>
  <c r="M378" i="4" s="1"/>
  <c r="I378" i="4"/>
  <c r="L378" i="4" s="1"/>
  <c r="J379" i="4"/>
  <c r="M379" i="4" s="1"/>
  <c r="I379" i="4"/>
  <c r="L379" i="4" s="1"/>
  <c r="J380" i="4"/>
  <c r="M380" i="4" s="1"/>
  <c r="I380" i="4"/>
  <c r="L380" i="4" s="1"/>
  <c r="J381" i="4"/>
  <c r="M381" i="4" s="1"/>
  <c r="I381" i="4"/>
  <c r="L381" i="4" s="1"/>
  <c r="J383" i="4"/>
  <c r="M383" i="4" s="1"/>
  <c r="I383" i="4"/>
  <c r="L383" i="4" s="1"/>
  <c r="J384" i="4"/>
  <c r="M384" i="4" s="1"/>
  <c r="I384" i="4"/>
  <c r="L384" i="4" s="1"/>
  <c r="J382" i="4"/>
  <c r="M382" i="4" s="1"/>
  <c r="I382" i="4"/>
  <c r="L382" i="4" s="1"/>
  <c r="J385" i="4"/>
  <c r="M385" i="4" s="1"/>
  <c r="I385" i="4"/>
  <c r="L385" i="4" s="1"/>
  <c r="J386" i="4"/>
  <c r="M386" i="4" s="1"/>
  <c r="I386" i="4"/>
  <c r="L386" i="4" s="1"/>
  <c r="J387" i="4"/>
  <c r="M387" i="4" s="1"/>
  <c r="I387" i="4"/>
  <c r="L387" i="4" s="1"/>
  <c r="J388" i="4"/>
  <c r="M388" i="4" s="1"/>
  <c r="I388" i="4"/>
  <c r="L388" i="4" s="1"/>
  <c r="J389" i="4"/>
  <c r="M389" i="4" s="1"/>
  <c r="I389" i="4"/>
  <c r="L389" i="4" s="1"/>
  <c r="J390" i="4"/>
  <c r="M390" i="4" s="1"/>
  <c r="I390" i="4"/>
  <c r="L390" i="4" s="1"/>
  <c r="J391" i="4"/>
  <c r="M391" i="4" s="1"/>
  <c r="I391" i="4"/>
  <c r="L391" i="4" s="1"/>
  <c r="J392" i="4"/>
  <c r="M392" i="4" s="1"/>
  <c r="I392" i="4"/>
  <c r="L392" i="4" s="1"/>
  <c r="J394" i="4"/>
  <c r="M394" i="4" s="1"/>
  <c r="I394" i="4"/>
  <c r="L394" i="4" s="1"/>
  <c r="J393" i="4"/>
  <c r="M393" i="4" s="1"/>
  <c r="I393" i="4"/>
  <c r="L393" i="4" s="1"/>
  <c r="J395" i="4"/>
  <c r="M395" i="4" s="1"/>
  <c r="I395" i="4"/>
  <c r="L395" i="4" s="1"/>
  <c r="J396" i="4"/>
  <c r="M396" i="4" s="1"/>
  <c r="I396" i="4"/>
  <c r="L396" i="4" s="1"/>
  <c r="J397" i="4"/>
  <c r="M397" i="4" s="1"/>
  <c r="I397" i="4"/>
  <c r="L397" i="4" s="1"/>
  <c r="J398" i="4"/>
  <c r="M398" i="4" s="1"/>
  <c r="I398" i="4"/>
  <c r="L398" i="4" s="1"/>
  <c r="J399" i="4"/>
  <c r="M399" i="4" s="1"/>
  <c r="I399" i="4"/>
  <c r="L399" i="4" s="1"/>
  <c r="J400" i="4"/>
  <c r="M400" i="4" s="1"/>
  <c r="I400" i="4"/>
  <c r="L400" i="4" s="1"/>
  <c r="J401" i="4"/>
  <c r="M401" i="4" s="1"/>
  <c r="I401" i="4"/>
  <c r="L401" i="4" s="1"/>
  <c r="J402" i="4"/>
  <c r="M402" i="4" s="1"/>
  <c r="I402" i="4"/>
  <c r="L402" i="4" s="1"/>
  <c r="J403" i="4"/>
  <c r="M403" i="4" s="1"/>
  <c r="I403" i="4"/>
  <c r="L403" i="4" s="1"/>
  <c r="J404" i="4"/>
  <c r="M404" i="4" s="1"/>
  <c r="I404" i="4"/>
  <c r="L404" i="4" s="1"/>
  <c r="J405" i="4"/>
  <c r="M405" i="4" s="1"/>
  <c r="I405" i="4"/>
  <c r="L405" i="4" s="1"/>
  <c r="J407" i="4"/>
  <c r="M407" i="4" s="1"/>
  <c r="I407" i="4"/>
  <c r="L407" i="4" s="1"/>
  <c r="J406" i="4"/>
  <c r="M406" i="4" s="1"/>
  <c r="I406" i="4"/>
  <c r="L406" i="4" s="1"/>
  <c r="J410" i="4"/>
  <c r="M410" i="4" s="1"/>
  <c r="I410" i="4"/>
  <c r="L410" i="4" s="1"/>
  <c r="J411" i="4"/>
  <c r="M411" i="4" s="1"/>
  <c r="I411" i="4"/>
  <c r="L411" i="4" s="1"/>
  <c r="J408" i="4"/>
  <c r="M408" i="4" s="1"/>
  <c r="I408" i="4"/>
  <c r="L408" i="4" s="1"/>
  <c r="J409" i="4"/>
  <c r="M409" i="4" s="1"/>
  <c r="I409" i="4"/>
  <c r="L409" i="4" s="1"/>
  <c r="J412" i="4"/>
  <c r="M412" i="4" s="1"/>
  <c r="I412" i="4"/>
  <c r="L412" i="4" s="1"/>
  <c r="J413" i="4"/>
  <c r="M413" i="4" s="1"/>
  <c r="I413" i="4"/>
  <c r="L413" i="4" s="1"/>
  <c r="J414" i="4"/>
  <c r="M414" i="4" s="1"/>
  <c r="I414" i="4"/>
  <c r="L414" i="4" s="1"/>
  <c r="J415" i="4"/>
  <c r="M415" i="4" s="1"/>
  <c r="I415" i="4"/>
  <c r="L415" i="4" s="1"/>
  <c r="J418" i="4"/>
  <c r="M418" i="4" s="1"/>
  <c r="I418" i="4"/>
  <c r="L418" i="4" s="1"/>
  <c r="J416" i="4"/>
  <c r="M416" i="4" s="1"/>
  <c r="I416" i="4"/>
  <c r="L416" i="4" s="1"/>
  <c r="J419" i="4"/>
  <c r="M419" i="4" s="1"/>
  <c r="I419" i="4"/>
  <c r="L419" i="4" s="1"/>
  <c r="J421" i="4"/>
  <c r="M421" i="4" s="1"/>
  <c r="I421" i="4"/>
  <c r="L421" i="4" s="1"/>
  <c r="J420" i="4"/>
  <c r="M420" i="4" s="1"/>
  <c r="I420" i="4"/>
  <c r="L420" i="4" s="1"/>
  <c r="J417" i="4"/>
  <c r="M417" i="4" s="1"/>
  <c r="I417" i="4"/>
  <c r="L417" i="4" s="1"/>
  <c r="J422" i="4"/>
  <c r="M422" i="4" s="1"/>
  <c r="I422" i="4"/>
  <c r="L422" i="4" s="1"/>
  <c r="J423" i="4"/>
  <c r="M423" i="4" s="1"/>
  <c r="I423" i="4"/>
  <c r="L423" i="4" s="1"/>
  <c r="J424" i="4"/>
  <c r="M424" i="4" s="1"/>
  <c r="I424" i="4"/>
  <c r="L424" i="4" s="1"/>
  <c r="J425" i="4"/>
  <c r="M425" i="4" s="1"/>
  <c r="I425" i="4"/>
  <c r="L425" i="4" s="1"/>
  <c r="J428" i="4"/>
  <c r="M428" i="4" s="1"/>
  <c r="I428" i="4"/>
  <c r="L428" i="4" s="1"/>
  <c r="J429" i="4"/>
  <c r="M429" i="4" s="1"/>
  <c r="I429" i="4"/>
  <c r="L429" i="4" s="1"/>
  <c r="J427" i="4"/>
  <c r="M427" i="4" s="1"/>
  <c r="I427" i="4"/>
  <c r="L427" i="4" s="1"/>
  <c r="J426" i="4"/>
  <c r="M426" i="4" s="1"/>
  <c r="I426" i="4"/>
  <c r="L426" i="4" s="1"/>
  <c r="J430" i="4"/>
  <c r="M430" i="4" s="1"/>
  <c r="I430" i="4"/>
  <c r="L430" i="4" s="1"/>
  <c r="J431" i="4"/>
  <c r="M431" i="4" s="1"/>
  <c r="I431" i="4"/>
  <c r="L431" i="4" s="1"/>
  <c r="J432" i="4"/>
  <c r="M432" i="4" s="1"/>
  <c r="I432" i="4"/>
  <c r="L432" i="4" s="1"/>
  <c r="J433" i="4"/>
  <c r="M433" i="4" s="1"/>
  <c r="I433" i="4"/>
  <c r="L433" i="4" s="1"/>
  <c r="J434" i="4"/>
  <c r="M434" i="4" s="1"/>
  <c r="I434" i="4"/>
  <c r="L434" i="4" s="1"/>
  <c r="J436" i="4"/>
  <c r="M436" i="4" s="1"/>
  <c r="I436" i="4"/>
  <c r="L436" i="4" s="1"/>
  <c r="J435" i="4"/>
  <c r="M435" i="4" s="1"/>
  <c r="I435" i="4"/>
  <c r="L435" i="4" s="1"/>
  <c r="J438" i="4"/>
  <c r="M438" i="4" s="1"/>
  <c r="I438" i="4"/>
  <c r="L438" i="4" s="1"/>
  <c r="J437" i="4"/>
  <c r="M437" i="4" s="1"/>
  <c r="I437" i="4"/>
  <c r="L437" i="4" s="1"/>
  <c r="J439" i="4"/>
  <c r="M439" i="4" s="1"/>
  <c r="I439" i="4"/>
  <c r="L439" i="4" s="1"/>
  <c r="J440" i="4"/>
  <c r="M440" i="4" s="1"/>
  <c r="I440" i="4"/>
  <c r="L440" i="4" s="1"/>
  <c r="J441" i="4"/>
  <c r="M441" i="4" s="1"/>
  <c r="I441" i="4"/>
  <c r="L441" i="4" s="1"/>
  <c r="J443" i="4"/>
  <c r="M443" i="4" s="1"/>
  <c r="I443" i="4"/>
  <c r="L443" i="4" s="1"/>
  <c r="J444" i="4"/>
  <c r="M444" i="4" s="1"/>
  <c r="I444" i="4"/>
  <c r="L444" i="4" s="1"/>
  <c r="J442" i="4"/>
  <c r="M442" i="4" s="1"/>
  <c r="I442" i="4"/>
  <c r="L442" i="4" s="1"/>
  <c r="J446" i="4"/>
  <c r="M446" i="4" s="1"/>
  <c r="I446" i="4"/>
  <c r="L446" i="4" s="1"/>
  <c r="J445" i="4"/>
  <c r="M445" i="4" s="1"/>
  <c r="I445" i="4"/>
  <c r="L445" i="4" s="1"/>
  <c r="J447" i="4"/>
  <c r="M447" i="4" s="1"/>
  <c r="I447" i="4"/>
  <c r="L447" i="4" s="1"/>
  <c r="J448" i="4"/>
  <c r="M448" i="4" s="1"/>
  <c r="I448" i="4"/>
  <c r="L448" i="4" s="1"/>
  <c r="J449" i="4"/>
  <c r="M449" i="4" s="1"/>
  <c r="I449" i="4"/>
  <c r="L449" i="4" s="1"/>
  <c r="J450" i="4"/>
  <c r="M450" i="4" s="1"/>
  <c r="I450" i="4"/>
  <c r="L450" i="4" s="1"/>
  <c r="J451" i="4"/>
  <c r="M451" i="4" s="1"/>
  <c r="I451" i="4"/>
  <c r="L451" i="4" s="1"/>
  <c r="J452" i="4"/>
  <c r="M452" i="4" s="1"/>
  <c r="I452" i="4"/>
  <c r="L452" i="4" s="1"/>
  <c r="J453" i="4"/>
  <c r="M453" i="4" s="1"/>
  <c r="I453" i="4"/>
  <c r="L453" i="4" s="1"/>
  <c r="J454" i="4"/>
  <c r="M454" i="4" s="1"/>
  <c r="I454" i="4"/>
  <c r="L454" i="4" s="1"/>
  <c r="J455" i="4"/>
  <c r="M455" i="4" s="1"/>
  <c r="I455" i="4"/>
  <c r="L455" i="4" s="1"/>
  <c r="J456" i="4"/>
  <c r="M456" i="4" s="1"/>
  <c r="I456" i="4"/>
  <c r="L456" i="4" s="1"/>
  <c r="J457" i="4"/>
  <c r="M457" i="4" s="1"/>
  <c r="I457" i="4"/>
  <c r="L457" i="4" s="1"/>
  <c r="J458" i="4"/>
  <c r="M458" i="4" s="1"/>
  <c r="I458" i="4"/>
  <c r="L458" i="4" s="1"/>
  <c r="J460" i="4"/>
  <c r="M460" i="4" s="1"/>
  <c r="I460" i="4"/>
  <c r="L460" i="4" s="1"/>
  <c r="J459" i="4"/>
  <c r="M459" i="4" s="1"/>
  <c r="I459" i="4"/>
  <c r="L459" i="4" s="1"/>
  <c r="J461" i="4"/>
  <c r="M461" i="4" s="1"/>
  <c r="I461" i="4"/>
  <c r="L461" i="4" s="1"/>
  <c r="J463" i="4"/>
  <c r="M463" i="4" s="1"/>
  <c r="I463" i="4"/>
  <c r="L463" i="4" s="1"/>
  <c r="J462" i="4"/>
  <c r="M462" i="4" s="1"/>
  <c r="I462" i="4"/>
  <c r="L462" i="4" s="1"/>
  <c r="J464" i="4"/>
  <c r="M464" i="4" s="1"/>
  <c r="I464" i="4"/>
  <c r="L464" i="4" s="1"/>
  <c r="J465" i="4"/>
  <c r="M465" i="4" s="1"/>
  <c r="I465" i="4"/>
  <c r="L465" i="4" s="1"/>
  <c r="J466" i="4"/>
  <c r="M466" i="4" s="1"/>
  <c r="I466" i="4"/>
  <c r="L466" i="4" s="1"/>
  <c r="J467" i="4"/>
  <c r="M467" i="4" s="1"/>
  <c r="I467" i="4"/>
  <c r="L467" i="4" s="1"/>
  <c r="J468" i="4"/>
  <c r="M468" i="4" s="1"/>
  <c r="I468" i="4"/>
  <c r="L468" i="4" s="1"/>
  <c r="J472" i="4"/>
  <c r="M472" i="4" s="1"/>
  <c r="I472" i="4"/>
  <c r="L472" i="4" s="1"/>
  <c r="J471" i="4"/>
  <c r="M471" i="4" s="1"/>
  <c r="I471" i="4"/>
  <c r="L471" i="4" s="1"/>
  <c r="J469" i="4"/>
  <c r="M469" i="4" s="1"/>
  <c r="I469" i="4"/>
  <c r="L469" i="4" s="1"/>
  <c r="J470" i="4"/>
  <c r="M470" i="4" s="1"/>
  <c r="I470" i="4"/>
  <c r="L470" i="4" s="1"/>
  <c r="J473" i="4"/>
  <c r="M473" i="4" s="1"/>
  <c r="I473" i="4"/>
  <c r="L473" i="4" s="1"/>
  <c r="J474" i="4"/>
  <c r="M474" i="4" s="1"/>
  <c r="I474" i="4"/>
  <c r="L474" i="4" s="1"/>
  <c r="J475" i="4"/>
  <c r="M475" i="4" s="1"/>
  <c r="I475" i="4"/>
  <c r="L475" i="4" s="1"/>
  <c r="J476" i="4"/>
  <c r="M476" i="4" s="1"/>
  <c r="I476" i="4"/>
  <c r="L476" i="4" s="1"/>
  <c r="J478" i="4"/>
  <c r="M478" i="4" s="1"/>
  <c r="I478" i="4"/>
  <c r="L478" i="4" s="1"/>
  <c r="J477" i="4"/>
  <c r="M477" i="4" s="1"/>
  <c r="I477" i="4"/>
  <c r="L477" i="4" s="1"/>
  <c r="J479" i="4"/>
  <c r="M479" i="4" s="1"/>
  <c r="I479" i="4"/>
  <c r="L479" i="4" s="1"/>
  <c r="J480" i="4"/>
  <c r="M480" i="4" s="1"/>
  <c r="I480" i="4"/>
  <c r="L480" i="4" s="1"/>
  <c r="J481" i="4"/>
  <c r="M481" i="4" s="1"/>
  <c r="I481" i="4"/>
  <c r="L481" i="4" s="1"/>
  <c r="J482" i="4"/>
  <c r="M482" i="4" s="1"/>
  <c r="I482" i="4"/>
  <c r="L482" i="4" s="1"/>
  <c r="J483" i="4"/>
  <c r="M483" i="4" s="1"/>
  <c r="I483" i="4"/>
  <c r="L483" i="4" s="1"/>
  <c r="J484" i="4"/>
  <c r="M484" i="4" s="1"/>
  <c r="I484" i="4"/>
  <c r="L484" i="4" s="1"/>
  <c r="J485" i="4"/>
  <c r="M485" i="4" s="1"/>
  <c r="I485" i="4"/>
  <c r="L485" i="4" s="1"/>
  <c r="J486" i="4"/>
  <c r="M486" i="4" s="1"/>
  <c r="I486" i="4"/>
  <c r="L486" i="4" s="1"/>
  <c r="J487" i="4"/>
  <c r="M487" i="4" s="1"/>
  <c r="I487" i="4"/>
  <c r="L487" i="4" s="1"/>
  <c r="J488" i="4"/>
  <c r="M488" i="4" s="1"/>
  <c r="I488" i="4"/>
  <c r="L488" i="4" s="1"/>
  <c r="J489" i="4"/>
  <c r="M489" i="4" s="1"/>
  <c r="I489" i="4"/>
  <c r="L489" i="4" s="1"/>
  <c r="J490" i="4"/>
  <c r="M490" i="4" s="1"/>
  <c r="I490" i="4"/>
  <c r="L490" i="4" s="1"/>
  <c r="J491" i="4"/>
  <c r="M491" i="4" s="1"/>
  <c r="I491" i="4"/>
  <c r="L491" i="4" s="1"/>
  <c r="J492" i="4"/>
  <c r="M492" i="4" s="1"/>
  <c r="I492" i="4"/>
  <c r="L492" i="4" s="1"/>
  <c r="J493" i="4"/>
  <c r="M493" i="4" s="1"/>
  <c r="I493" i="4"/>
  <c r="L493" i="4" s="1"/>
  <c r="J494" i="4"/>
  <c r="M494" i="4" s="1"/>
  <c r="I494" i="4"/>
  <c r="L494" i="4" s="1"/>
  <c r="J501" i="4"/>
  <c r="M501" i="4" s="1"/>
  <c r="I501" i="4"/>
  <c r="L501" i="4" s="1"/>
  <c r="J500" i="4"/>
  <c r="M500" i="4" s="1"/>
  <c r="I500" i="4"/>
  <c r="L500" i="4" s="1"/>
  <c r="J499" i="4"/>
  <c r="M499" i="4" s="1"/>
  <c r="I499" i="4"/>
  <c r="L499" i="4" s="1"/>
  <c r="J496" i="4"/>
  <c r="M496" i="4" s="1"/>
  <c r="I496" i="4"/>
  <c r="L496" i="4" s="1"/>
  <c r="J497" i="4"/>
  <c r="M497" i="4" s="1"/>
  <c r="I497" i="4"/>
  <c r="L497" i="4" s="1"/>
  <c r="J498" i="4"/>
  <c r="M498" i="4" s="1"/>
  <c r="I498" i="4"/>
  <c r="L498" i="4" s="1"/>
  <c r="J495" i="4"/>
  <c r="M495" i="4" s="1"/>
  <c r="I495" i="4"/>
  <c r="L495" i="4" s="1"/>
  <c r="J505" i="4"/>
  <c r="M505" i="4" s="1"/>
  <c r="I505" i="4"/>
  <c r="L505" i="4" s="1"/>
  <c r="J502" i="4"/>
  <c r="M502" i="4" s="1"/>
  <c r="I502" i="4"/>
  <c r="L502" i="4" s="1"/>
  <c r="J503" i="4"/>
  <c r="M503" i="4" s="1"/>
  <c r="I503" i="4"/>
  <c r="L503" i="4" s="1"/>
  <c r="J504" i="4"/>
  <c r="M504" i="4" s="1"/>
  <c r="I504" i="4"/>
  <c r="L504" i="4" s="1"/>
  <c r="J507" i="4"/>
  <c r="M507" i="4" s="1"/>
  <c r="I507" i="4"/>
  <c r="L507" i="4" s="1"/>
  <c r="J506" i="4"/>
  <c r="M506" i="4" s="1"/>
  <c r="I506" i="4"/>
  <c r="L506" i="4" s="1"/>
  <c r="J508" i="4"/>
  <c r="M508" i="4" s="1"/>
  <c r="I508" i="4"/>
  <c r="L508" i="4" s="1"/>
  <c r="J509" i="4"/>
  <c r="M509" i="4" s="1"/>
  <c r="I509" i="4"/>
  <c r="L509" i="4" s="1"/>
  <c r="J510" i="4"/>
  <c r="M510" i="4" s="1"/>
  <c r="I510" i="4"/>
  <c r="L510" i="4" s="1"/>
  <c r="J511" i="4"/>
  <c r="M511" i="4" s="1"/>
  <c r="I511" i="4"/>
  <c r="L511" i="4" s="1"/>
  <c r="J512" i="4"/>
  <c r="M512" i="4" s="1"/>
  <c r="I512" i="4"/>
  <c r="L512" i="4" s="1"/>
  <c r="J513" i="4"/>
  <c r="M513" i="4" s="1"/>
  <c r="I513" i="4"/>
  <c r="L513" i="4" s="1"/>
  <c r="J514" i="4"/>
  <c r="M514" i="4" s="1"/>
  <c r="I514" i="4"/>
  <c r="L514" i="4" s="1"/>
  <c r="J515" i="4"/>
  <c r="M515" i="4" s="1"/>
  <c r="I515" i="4"/>
  <c r="L515" i="4" s="1"/>
  <c r="J516" i="4"/>
  <c r="M516" i="4" s="1"/>
  <c r="I516" i="4"/>
  <c r="L516" i="4" s="1"/>
  <c r="J517" i="4"/>
  <c r="M517" i="4" s="1"/>
  <c r="I517" i="4"/>
  <c r="L517" i="4" s="1"/>
  <c r="J518" i="4"/>
  <c r="M518" i="4" s="1"/>
  <c r="I518" i="4"/>
  <c r="L518" i="4" s="1"/>
  <c r="J519" i="4"/>
  <c r="M519" i="4" s="1"/>
  <c r="I519" i="4"/>
  <c r="L519" i="4" s="1"/>
  <c r="J520" i="4"/>
  <c r="M520" i="4" s="1"/>
  <c r="I520" i="4"/>
  <c r="L520" i="4" s="1"/>
  <c r="J523" i="4"/>
  <c r="M523" i="4" s="1"/>
  <c r="I523" i="4"/>
  <c r="L523" i="4" s="1"/>
  <c r="J522" i="4"/>
  <c r="M522" i="4" s="1"/>
  <c r="I522" i="4"/>
  <c r="L522" i="4" s="1"/>
  <c r="J521" i="4"/>
  <c r="M521" i="4" s="1"/>
  <c r="I521" i="4"/>
  <c r="L521" i="4" s="1"/>
  <c r="J524" i="4"/>
  <c r="M524" i="4" s="1"/>
  <c r="I524" i="4"/>
  <c r="L524" i="4" s="1"/>
  <c r="J526" i="4"/>
  <c r="M526" i="4" s="1"/>
  <c r="I526" i="4"/>
  <c r="L526" i="4" s="1"/>
  <c r="J525" i="4"/>
  <c r="M525" i="4" s="1"/>
  <c r="I525" i="4"/>
  <c r="L525" i="4" s="1"/>
  <c r="J527" i="4"/>
  <c r="M527" i="4" s="1"/>
  <c r="I527" i="4"/>
  <c r="L527" i="4" s="1"/>
  <c r="J528" i="4"/>
  <c r="M528" i="4" s="1"/>
  <c r="I528" i="4"/>
  <c r="L528" i="4" s="1"/>
  <c r="J530" i="4"/>
  <c r="M530" i="4" s="1"/>
  <c r="I530" i="4"/>
  <c r="L530" i="4" s="1"/>
  <c r="J531" i="4"/>
  <c r="M531" i="4" s="1"/>
  <c r="I531" i="4"/>
  <c r="L531" i="4" s="1"/>
  <c r="J534" i="4"/>
  <c r="M534" i="4" s="1"/>
  <c r="I534" i="4"/>
  <c r="L534" i="4" s="1"/>
  <c r="J532" i="4"/>
  <c r="M532" i="4" s="1"/>
  <c r="I532" i="4"/>
  <c r="L532" i="4" s="1"/>
  <c r="J533" i="4"/>
  <c r="M533" i="4" s="1"/>
  <c r="I533" i="4"/>
  <c r="L533" i="4" s="1"/>
  <c r="J535" i="4"/>
  <c r="M535" i="4" s="1"/>
  <c r="I535" i="4"/>
  <c r="L535" i="4" s="1"/>
  <c r="J544" i="4"/>
  <c r="M544" i="4" s="1"/>
  <c r="I544" i="4"/>
  <c r="L544" i="4" s="1"/>
  <c r="J543" i="4"/>
  <c r="M543" i="4" s="1"/>
  <c r="I543" i="4"/>
  <c r="L543" i="4" s="1"/>
  <c r="J542" i="4"/>
  <c r="M542" i="4" s="1"/>
  <c r="I542" i="4"/>
  <c r="L542" i="4" s="1"/>
  <c r="J545" i="4"/>
  <c r="M545" i="4" s="1"/>
  <c r="I545" i="4"/>
  <c r="L545" i="4" s="1"/>
  <c r="J536" i="4"/>
  <c r="M536" i="4" s="1"/>
  <c r="I536" i="4"/>
  <c r="L536" i="4" s="1"/>
  <c r="J539" i="4"/>
  <c r="M539" i="4" s="1"/>
  <c r="I539" i="4"/>
  <c r="L539" i="4" s="1"/>
  <c r="J538" i="4"/>
  <c r="M538" i="4" s="1"/>
  <c r="I538" i="4"/>
  <c r="L538" i="4" s="1"/>
  <c r="J540" i="4"/>
  <c r="M540" i="4" s="1"/>
  <c r="I540" i="4"/>
  <c r="L540" i="4" s="1"/>
  <c r="J541" i="4"/>
  <c r="M541" i="4" s="1"/>
  <c r="I541" i="4"/>
  <c r="L541" i="4" s="1"/>
  <c r="J537" i="4"/>
  <c r="M537" i="4" s="1"/>
  <c r="I537" i="4"/>
  <c r="L537" i="4" s="1"/>
  <c r="J546" i="4"/>
  <c r="M546" i="4" s="1"/>
  <c r="I546" i="4"/>
  <c r="L546" i="4" s="1"/>
  <c r="J549" i="4"/>
  <c r="M549" i="4" s="1"/>
  <c r="I549" i="4"/>
  <c r="L549" i="4" s="1"/>
  <c r="J550" i="4"/>
  <c r="M550" i="4" s="1"/>
  <c r="I550" i="4"/>
  <c r="L550" i="4" s="1"/>
  <c r="J559" i="4"/>
  <c r="M559" i="4" s="1"/>
  <c r="I559" i="4"/>
  <c r="L559" i="4" s="1"/>
  <c r="J556" i="4"/>
  <c r="M556" i="4" s="1"/>
  <c r="I556" i="4"/>
  <c r="L556" i="4" s="1"/>
  <c r="J555" i="4"/>
  <c r="M555" i="4" s="1"/>
  <c r="I555" i="4"/>
  <c r="L555" i="4" s="1"/>
  <c r="J557" i="4"/>
  <c r="M557" i="4" s="1"/>
  <c r="I557" i="4"/>
  <c r="L557" i="4" s="1"/>
  <c r="J554" i="4"/>
  <c r="M554" i="4" s="1"/>
  <c r="I554" i="4"/>
  <c r="L554" i="4" s="1"/>
  <c r="J558" i="4"/>
  <c r="M558" i="4" s="1"/>
  <c r="I558" i="4"/>
  <c r="L558" i="4" s="1"/>
  <c r="J551" i="4"/>
  <c r="M551" i="4" s="1"/>
  <c r="I551" i="4"/>
  <c r="L551" i="4" s="1"/>
  <c r="J552" i="4"/>
  <c r="M552" i="4" s="1"/>
  <c r="I552" i="4"/>
  <c r="L552" i="4" s="1"/>
  <c r="J553" i="4"/>
  <c r="M553" i="4" s="1"/>
  <c r="I553" i="4"/>
  <c r="L553" i="4" s="1"/>
  <c r="J560" i="4"/>
  <c r="M560" i="4" s="1"/>
  <c r="I560" i="4"/>
  <c r="L560" i="4" s="1"/>
  <c r="J561" i="4"/>
  <c r="M561" i="4" s="1"/>
  <c r="I561" i="4"/>
  <c r="L561" i="4" s="1"/>
  <c r="J562" i="4"/>
  <c r="M562" i="4" s="1"/>
  <c r="I562" i="4"/>
  <c r="L562" i="4" s="1"/>
  <c r="J564" i="4"/>
  <c r="M564" i="4" s="1"/>
  <c r="I564" i="4"/>
  <c r="L564" i="4" s="1"/>
  <c r="J566" i="4"/>
  <c r="M566" i="4" s="1"/>
  <c r="I566" i="4"/>
  <c r="L566" i="4" s="1"/>
  <c r="J565" i="4"/>
  <c r="M565" i="4" s="1"/>
  <c r="I565" i="4"/>
  <c r="L565" i="4" s="1"/>
  <c r="J563" i="4"/>
  <c r="M563" i="4" s="1"/>
  <c r="I563" i="4"/>
  <c r="L563" i="4" s="1"/>
  <c r="J567" i="4"/>
  <c r="M567" i="4" s="1"/>
  <c r="I567" i="4"/>
  <c r="L567" i="4" s="1"/>
  <c r="J568" i="4"/>
  <c r="M568" i="4" s="1"/>
  <c r="I568" i="4"/>
  <c r="L568" i="4" s="1"/>
  <c r="J574" i="4"/>
  <c r="M574" i="4" s="1"/>
  <c r="I574" i="4"/>
  <c r="L574" i="4" s="1"/>
  <c r="J571" i="4"/>
  <c r="M571" i="4" s="1"/>
  <c r="I571" i="4"/>
  <c r="L571" i="4" s="1"/>
  <c r="J569" i="4"/>
  <c r="M569" i="4" s="1"/>
  <c r="I569" i="4"/>
  <c r="L569" i="4" s="1"/>
  <c r="J570" i="4"/>
  <c r="M570" i="4" s="1"/>
  <c r="I570" i="4"/>
  <c r="L570" i="4" s="1"/>
  <c r="J573" i="4"/>
  <c r="M573" i="4" s="1"/>
  <c r="I573" i="4"/>
  <c r="L573" i="4" s="1"/>
  <c r="J572" i="4"/>
  <c r="M572" i="4" s="1"/>
  <c r="I572" i="4"/>
  <c r="L572" i="4" s="1"/>
  <c r="J575" i="4"/>
  <c r="M575" i="4" s="1"/>
  <c r="I575" i="4"/>
  <c r="L575" i="4" s="1"/>
  <c r="J576" i="4"/>
  <c r="M576" i="4" s="1"/>
  <c r="I576" i="4"/>
  <c r="L576" i="4" s="1"/>
  <c r="J577" i="4"/>
  <c r="M577" i="4" s="1"/>
  <c r="I577" i="4"/>
  <c r="L577" i="4" s="1"/>
  <c r="J578" i="4"/>
  <c r="M578" i="4" s="1"/>
  <c r="I578" i="4"/>
  <c r="L578" i="4" s="1"/>
  <c r="J579" i="4"/>
  <c r="M579" i="4" s="1"/>
  <c r="I579" i="4"/>
  <c r="L579" i="4" s="1"/>
  <c r="J580" i="4"/>
  <c r="M580" i="4" s="1"/>
  <c r="I580" i="4"/>
  <c r="L580" i="4" s="1"/>
  <c r="J581" i="4"/>
  <c r="M581" i="4" s="1"/>
  <c r="I581" i="4"/>
  <c r="L581" i="4" s="1"/>
  <c r="J582" i="4"/>
  <c r="M582" i="4" s="1"/>
  <c r="I582" i="4"/>
  <c r="L582" i="4" s="1"/>
  <c r="J583" i="4"/>
  <c r="M583" i="4" s="1"/>
  <c r="I583" i="4"/>
  <c r="L583" i="4" s="1"/>
  <c r="J584" i="4"/>
  <c r="M584" i="4" s="1"/>
  <c r="I584" i="4"/>
  <c r="L584" i="4" s="1"/>
  <c r="J585" i="4"/>
  <c r="M585" i="4" s="1"/>
  <c r="I585" i="4"/>
  <c r="L585" i="4" s="1"/>
  <c r="J586" i="4"/>
  <c r="M586" i="4" s="1"/>
  <c r="I586" i="4"/>
  <c r="L586" i="4" s="1"/>
  <c r="J587" i="4"/>
  <c r="M587" i="4" s="1"/>
  <c r="I587" i="4"/>
  <c r="L587" i="4" s="1"/>
  <c r="J588" i="4"/>
  <c r="M588" i="4" s="1"/>
  <c r="I588" i="4"/>
  <c r="L588" i="4" s="1"/>
  <c r="J589" i="4"/>
  <c r="M589" i="4" s="1"/>
  <c r="I589" i="4"/>
  <c r="L589" i="4" s="1"/>
  <c r="J590" i="4"/>
  <c r="M590" i="4" s="1"/>
  <c r="I590" i="4"/>
  <c r="L590" i="4" s="1"/>
  <c r="J591" i="4"/>
  <c r="M591" i="4" s="1"/>
  <c r="I591" i="4"/>
  <c r="L591" i="4" s="1"/>
  <c r="J592" i="4"/>
  <c r="M592" i="4" s="1"/>
  <c r="I592" i="4"/>
  <c r="L592" i="4" s="1"/>
  <c r="J593" i="4"/>
  <c r="M593" i="4" s="1"/>
  <c r="I593" i="4"/>
  <c r="L593" i="4" s="1"/>
  <c r="J594" i="4"/>
  <c r="M594" i="4" s="1"/>
  <c r="I594" i="4"/>
  <c r="L594" i="4" s="1"/>
  <c r="J595" i="4"/>
  <c r="M595" i="4" s="1"/>
  <c r="I595" i="4"/>
  <c r="L595" i="4" s="1"/>
  <c r="J596" i="4"/>
  <c r="M596" i="4" s="1"/>
  <c r="I596" i="4"/>
  <c r="L596" i="4" s="1"/>
  <c r="J597" i="4"/>
  <c r="M597" i="4" s="1"/>
  <c r="I597" i="4"/>
  <c r="L597" i="4" s="1"/>
  <c r="J599" i="4"/>
  <c r="M599" i="4" s="1"/>
  <c r="I599" i="4"/>
  <c r="L599" i="4" s="1"/>
  <c r="J598" i="4"/>
  <c r="M598" i="4" s="1"/>
  <c r="I598" i="4"/>
  <c r="L598" i="4" s="1"/>
  <c r="J600" i="4"/>
  <c r="M600" i="4" s="1"/>
  <c r="I600" i="4"/>
  <c r="L600" i="4" s="1"/>
  <c r="J601" i="4"/>
  <c r="M601" i="4" s="1"/>
  <c r="I601" i="4"/>
  <c r="L601" i="4" s="1"/>
  <c r="J602" i="4"/>
  <c r="M602" i="4" s="1"/>
  <c r="I602" i="4"/>
  <c r="L602" i="4" s="1"/>
  <c r="J604" i="4"/>
  <c r="M604" i="4" s="1"/>
  <c r="I604" i="4"/>
  <c r="L604" i="4" s="1"/>
  <c r="J603" i="4"/>
  <c r="M603" i="4" s="1"/>
  <c r="I603" i="4"/>
  <c r="L603" i="4" s="1"/>
  <c r="J605" i="4"/>
  <c r="M605" i="4" s="1"/>
  <c r="I605" i="4"/>
  <c r="L605" i="4" s="1"/>
  <c r="J606" i="4"/>
  <c r="M606" i="4" s="1"/>
  <c r="I606" i="4"/>
  <c r="L606" i="4" s="1"/>
  <c r="J607" i="4"/>
  <c r="M607" i="4" s="1"/>
  <c r="I607" i="4"/>
  <c r="L607" i="4" s="1"/>
  <c r="J608" i="4"/>
  <c r="M608" i="4" s="1"/>
  <c r="I608" i="4"/>
  <c r="L608" i="4" s="1"/>
  <c r="J609" i="4"/>
  <c r="M609" i="4" s="1"/>
  <c r="I609" i="4"/>
  <c r="L609" i="4" s="1"/>
  <c r="J610" i="4"/>
  <c r="M610" i="4" s="1"/>
  <c r="I610" i="4"/>
  <c r="L610" i="4" s="1"/>
  <c r="J611" i="4"/>
  <c r="M611" i="4" s="1"/>
  <c r="I611" i="4"/>
  <c r="L611" i="4" s="1"/>
  <c r="J613" i="4"/>
  <c r="M613" i="4" s="1"/>
  <c r="I613" i="4"/>
  <c r="L613" i="4" s="1"/>
  <c r="J612" i="4"/>
  <c r="M612" i="4" s="1"/>
  <c r="I612" i="4"/>
  <c r="L612" i="4" s="1"/>
  <c r="J614" i="4"/>
  <c r="M614" i="4" s="1"/>
  <c r="I614" i="4"/>
  <c r="L614" i="4" s="1"/>
  <c r="J615" i="4"/>
  <c r="M615" i="4" s="1"/>
  <c r="I615" i="4"/>
  <c r="L615" i="4" s="1"/>
  <c r="J616" i="4"/>
  <c r="M616" i="4" s="1"/>
  <c r="I616" i="4"/>
  <c r="L616" i="4" s="1"/>
  <c r="J618" i="4"/>
  <c r="M618" i="4" s="1"/>
  <c r="I618" i="4"/>
  <c r="L618" i="4" s="1"/>
  <c r="J617" i="4"/>
  <c r="M617" i="4" s="1"/>
  <c r="I617" i="4"/>
  <c r="L617" i="4" s="1"/>
  <c r="J619" i="4"/>
  <c r="M619" i="4" s="1"/>
  <c r="I619" i="4"/>
  <c r="L619" i="4" s="1"/>
  <c r="J620" i="4"/>
  <c r="M620" i="4" s="1"/>
  <c r="I620" i="4"/>
  <c r="L620" i="4" s="1"/>
  <c r="J621" i="4"/>
  <c r="M621" i="4" s="1"/>
  <c r="I621" i="4"/>
  <c r="L621" i="4" s="1"/>
  <c r="J622" i="4"/>
  <c r="M622" i="4" s="1"/>
  <c r="I622" i="4"/>
  <c r="L622" i="4" s="1"/>
  <c r="J625" i="4"/>
  <c r="M625" i="4" s="1"/>
  <c r="I625" i="4"/>
  <c r="L625" i="4" s="1"/>
  <c r="J626" i="4"/>
  <c r="M626" i="4" s="1"/>
  <c r="I626" i="4"/>
  <c r="L626" i="4" s="1"/>
  <c r="J624" i="4"/>
  <c r="M624" i="4" s="1"/>
  <c r="I624" i="4"/>
  <c r="L624" i="4" s="1"/>
  <c r="J623" i="4"/>
  <c r="M623" i="4" s="1"/>
  <c r="I623" i="4"/>
  <c r="L623" i="4" s="1"/>
  <c r="J627" i="4"/>
  <c r="M627" i="4" s="1"/>
  <c r="I627" i="4"/>
  <c r="L627" i="4" s="1"/>
  <c r="J629" i="4"/>
  <c r="M629" i="4" s="1"/>
  <c r="I629" i="4"/>
  <c r="L629" i="4" s="1"/>
  <c r="J628" i="4"/>
  <c r="M628" i="4" s="1"/>
  <c r="I628" i="4"/>
  <c r="L628" i="4" s="1"/>
  <c r="J630" i="4"/>
  <c r="M630" i="4" s="1"/>
  <c r="I630" i="4"/>
  <c r="L630" i="4" s="1"/>
  <c r="J631" i="4"/>
  <c r="M631" i="4" s="1"/>
  <c r="I631" i="4"/>
  <c r="L631" i="4" s="1"/>
  <c r="J632" i="4"/>
  <c r="M632" i="4" s="1"/>
  <c r="I632" i="4"/>
  <c r="L632" i="4" s="1"/>
  <c r="J633" i="4"/>
  <c r="M633" i="4" s="1"/>
  <c r="I633" i="4"/>
  <c r="L633" i="4" s="1"/>
  <c r="J634" i="4"/>
  <c r="M634" i="4" s="1"/>
  <c r="I634" i="4"/>
  <c r="L634" i="4" s="1"/>
  <c r="J635" i="4"/>
  <c r="M635" i="4" s="1"/>
  <c r="I635" i="4"/>
  <c r="L635" i="4" s="1"/>
  <c r="J636" i="4"/>
  <c r="M636" i="4" s="1"/>
  <c r="I636" i="4"/>
  <c r="L636" i="4" s="1"/>
  <c r="J637" i="4"/>
  <c r="M637" i="4" s="1"/>
  <c r="I637" i="4"/>
  <c r="L637" i="4" s="1"/>
  <c r="J639" i="4"/>
  <c r="M639" i="4" s="1"/>
  <c r="I639" i="4"/>
  <c r="L639" i="4" s="1"/>
  <c r="J638" i="4"/>
  <c r="M638" i="4" s="1"/>
  <c r="I638" i="4"/>
  <c r="L638" i="4" s="1"/>
  <c r="J641" i="4"/>
  <c r="M641" i="4" s="1"/>
  <c r="I641" i="4"/>
  <c r="L641" i="4" s="1"/>
  <c r="J642" i="4"/>
  <c r="M642" i="4" s="1"/>
  <c r="I642" i="4"/>
  <c r="L642" i="4" s="1"/>
  <c r="J640" i="4"/>
  <c r="M640" i="4" s="1"/>
  <c r="I640" i="4"/>
  <c r="L640" i="4" s="1"/>
  <c r="J643" i="4"/>
  <c r="M643" i="4" s="1"/>
  <c r="I643" i="4"/>
  <c r="L643" i="4" s="1"/>
  <c r="J644" i="4"/>
  <c r="M644" i="4" s="1"/>
  <c r="I644" i="4"/>
  <c r="L644" i="4" s="1"/>
  <c r="J645" i="4"/>
  <c r="M645" i="4" s="1"/>
  <c r="I645" i="4"/>
  <c r="L645" i="4" s="1"/>
  <c r="J646" i="4"/>
  <c r="M646" i="4" s="1"/>
  <c r="I646" i="4"/>
  <c r="L646" i="4" s="1"/>
  <c r="J647" i="4"/>
  <c r="M647" i="4" s="1"/>
  <c r="I647" i="4"/>
  <c r="L647" i="4" s="1"/>
  <c r="J648" i="4"/>
  <c r="M648" i="4" s="1"/>
  <c r="I648" i="4"/>
  <c r="L648" i="4" s="1"/>
  <c r="J649" i="4"/>
  <c r="M649" i="4" s="1"/>
  <c r="I649" i="4"/>
  <c r="L649" i="4" s="1"/>
  <c r="J650" i="4"/>
  <c r="M650" i="4" s="1"/>
  <c r="I650" i="4"/>
  <c r="L650" i="4" s="1"/>
  <c r="J651" i="4"/>
  <c r="M651" i="4" s="1"/>
  <c r="I651" i="4"/>
  <c r="L651" i="4" s="1"/>
  <c r="J652" i="4"/>
  <c r="M652" i="4" s="1"/>
  <c r="I652" i="4"/>
  <c r="L652" i="4" s="1"/>
  <c r="J653" i="4"/>
  <c r="M653" i="4" s="1"/>
  <c r="I653" i="4"/>
  <c r="L653" i="4" s="1"/>
  <c r="J654" i="4"/>
  <c r="M654" i="4" s="1"/>
  <c r="I654" i="4"/>
  <c r="L654" i="4" s="1"/>
  <c r="J655" i="4"/>
  <c r="M655" i="4" s="1"/>
  <c r="I655" i="4"/>
  <c r="L655" i="4" s="1"/>
  <c r="J656" i="4"/>
  <c r="M656" i="4" s="1"/>
  <c r="I656" i="4"/>
  <c r="L656" i="4" s="1"/>
  <c r="J657" i="4"/>
  <c r="M657" i="4" s="1"/>
  <c r="I657" i="4"/>
  <c r="L657" i="4" s="1"/>
  <c r="J658" i="4"/>
  <c r="M658" i="4" s="1"/>
  <c r="I658" i="4"/>
  <c r="L658" i="4" s="1"/>
  <c r="J659" i="4"/>
  <c r="M659" i="4" s="1"/>
  <c r="I659" i="4"/>
  <c r="L659" i="4" s="1"/>
  <c r="J660" i="4"/>
  <c r="M660" i="4" s="1"/>
  <c r="I660" i="4"/>
  <c r="L660" i="4" s="1"/>
  <c r="J661" i="4"/>
  <c r="M661" i="4" s="1"/>
  <c r="I661" i="4"/>
  <c r="L661" i="4" s="1"/>
  <c r="J662" i="4"/>
  <c r="M662" i="4" s="1"/>
  <c r="I662" i="4"/>
  <c r="L662" i="4" s="1"/>
  <c r="J663" i="4"/>
  <c r="M663" i="4" s="1"/>
  <c r="I663" i="4"/>
  <c r="L663" i="4" s="1"/>
  <c r="J664" i="4"/>
  <c r="M664" i="4" s="1"/>
  <c r="I664" i="4"/>
  <c r="L664" i="4" s="1"/>
  <c r="J666" i="4"/>
  <c r="M666" i="4" s="1"/>
  <c r="I666" i="4"/>
  <c r="L666" i="4" s="1"/>
  <c r="J667" i="4"/>
  <c r="M667" i="4" s="1"/>
  <c r="I667" i="4"/>
  <c r="L667" i="4" s="1"/>
  <c r="J665" i="4"/>
  <c r="M665" i="4" s="1"/>
  <c r="I665" i="4"/>
  <c r="L665" i="4" s="1"/>
  <c r="J668" i="4"/>
  <c r="M668" i="4" s="1"/>
  <c r="I668" i="4"/>
  <c r="L668" i="4" s="1"/>
  <c r="J669" i="4"/>
  <c r="M669" i="4" s="1"/>
  <c r="I669" i="4"/>
  <c r="L669" i="4" s="1"/>
  <c r="J670" i="4"/>
  <c r="M670" i="4" s="1"/>
  <c r="I670" i="4"/>
  <c r="L670" i="4" s="1"/>
  <c r="J671" i="4"/>
  <c r="M671" i="4" s="1"/>
  <c r="I671" i="4"/>
  <c r="L671" i="4" s="1"/>
  <c r="J672" i="4"/>
  <c r="M672" i="4" s="1"/>
  <c r="I672" i="4"/>
  <c r="L672" i="4" s="1"/>
  <c r="J673" i="4"/>
  <c r="M673" i="4" s="1"/>
  <c r="I673" i="4"/>
  <c r="L673" i="4" s="1"/>
  <c r="J674" i="4"/>
  <c r="M674" i="4" s="1"/>
  <c r="I674" i="4"/>
  <c r="L674" i="4" s="1"/>
  <c r="J675" i="4"/>
  <c r="M675" i="4" s="1"/>
  <c r="I675" i="4"/>
  <c r="L675" i="4" s="1"/>
  <c r="J710" i="4"/>
  <c r="M710" i="4" s="1"/>
  <c r="I710" i="4"/>
  <c r="L710" i="4" s="1"/>
  <c r="J709" i="4"/>
  <c r="M709" i="4" s="1"/>
  <c r="I709" i="4"/>
  <c r="L709" i="4" s="1"/>
  <c r="J711" i="4"/>
  <c r="M711" i="4" s="1"/>
  <c r="I711" i="4"/>
  <c r="L711" i="4" s="1"/>
  <c r="J676" i="4"/>
  <c r="M676" i="4" s="1"/>
  <c r="I676" i="4"/>
  <c r="L676" i="4" s="1"/>
  <c r="J677" i="4"/>
  <c r="M677" i="4" s="1"/>
  <c r="I677" i="4"/>
  <c r="L677" i="4" s="1"/>
  <c r="J678" i="4"/>
  <c r="M678" i="4" s="1"/>
  <c r="I678" i="4"/>
  <c r="L678" i="4" s="1"/>
  <c r="J679" i="4"/>
  <c r="M679" i="4" s="1"/>
  <c r="I679" i="4"/>
  <c r="L679" i="4" s="1"/>
  <c r="J680" i="4"/>
  <c r="M680" i="4" s="1"/>
  <c r="I680" i="4"/>
  <c r="L680" i="4" s="1"/>
  <c r="J681" i="4"/>
  <c r="M681" i="4" s="1"/>
  <c r="I681" i="4"/>
  <c r="L681" i="4" s="1"/>
  <c r="J682" i="4"/>
  <c r="M682" i="4" s="1"/>
  <c r="I682" i="4"/>
  <c r="L682" i="4" s="1"/>
  <c r="J683" i="4"/>
  <c r="M683" i="4" s="1"/>
  <c r="I683" i="4"/>
  <c r="L683" i="4" s="1"/>
  <c r="J684" i="4"/>
  <c r="M684" i="4" s="1"/>
  <c r="I684" i="4"/>
  <c r="L684" i="4" s="1"/>
  <c r="J685" i="4"/>
  <c r="M685" i="4" s="1"/>
  <c r="I685" i="4"/>
  <c r="L685" i="4" s="1"/>
  <c r="J686" i="4"/>
  <c r="M686" i="4" s="1"/>
  <c r="I686" i="4"/>
  <c r="L686" i="4" s="1"/>
  <c r="J687" i="4"/>
  <c r="M687" i="4" s="1"/>
  <c r="I687" i="4"/>
  <c r="L687" i="4" s="1"/>
  <c r="J688" i="4"/>
  <c r="M688" i="4" s="1"/>
  <c r="I688" i="4"/>
  <c r="L688" i="4" s="1"/>
  <c r="J689" i="4"/>
  <c r="M689" i="4" s="1"/>
  <c r="I689" i="4"/>
  <c r="L689" i="4" s="1"/>
  <c r="J690" i="4"/>
  <c r="M690" i="4" s="1"/>
  <c r="I690" i="4"/>
  <c r="L690" i="4" s="1"/>
  <c r="J691" i="4"/>
  <c r="M691" i="4" s="1"/>
  <c r="I691" i="4"/>
  <c r="L691" i="4" s="1"/>
  <c r="J692" i="4"/>
  <c r="M692" i="4" s="1"/>
  <c r="I692" i="4"/>
  <c r="L692" i="4" s="1"/>
  <c r="J693" i="4"/>
  <c r="M693" i="4" s="1"/>
  <c r="I693" i="4"/>
  <c r="L693" i="4" s="1"/>
  <c r="J694" i="4"/>
  <c r="M694" i="4" s="1"/>
  <c r="I694" i="4"/>
  <c r="L694" i="4" s="1"/>
  <c r="J695" i="4"/>
  <c r="M695" i="4" s="1"/>
  <c r="I695" i="4"/>
  <c r="L695" i="4" s="1"/>
  <c r="J696" i="4"/>
  <c r="M696" i="4" s="1"/>
  <c r="I696" i="4"/>
  <c r="L696" i="4" s="1"/>
  <c r="J697" i="4"/>
  <c r="M697" i="4" s="1"/>
  <c r="I697" i="4"/>
  <c r="L697" i="4" s="1"/>
  <c r="J698" i="4"/>
  <c r="M698" i="4" s="1"/>
  <c r="I698" i="4"/>
  <c r="L698" i="4" s="1"/>
  <c r="J699" i="4"/>
  <c r="M699" i="4" s="1"/>
  <c r="I699" i="4"/>
  <c r="L699" i="4" s="1"/>
  <c r="J700" i="4"/>
  <c r="M700" i="4" s="1"/>
  <c r="I700" i="4"/>
  <c r="L700" i="4" s="1"/>
  <c r="J701" i="4"/>
  <c r="M701" i="4" s="1"/>
  <c r="I701" i="4"/>
  <c r="L701" i="4" s="1"/>
  <c r="J702" i="4"/>
  <c r="M702" i="4" s="1"/>
  <c r="I702" i="4"/>
  <c r="L702" i="4" s="1"/>
  <c r="J703" i="4"/>
  <c r="M703" i="4" s="1"/>
  <c r="I703" i="4"/>
  <c r="L703" i="4" s="1"/>
  <c r="J706" i="4"/>
  <c r="M706" i="4" s="1"/>
  <c r="I706" i="4"/>
  <c r="L706" i="4" s="1"/>
  <c r="J704" i="4"/>
  <c r="M704" i="4" s="1"/>
  <c r="I704" i="4"/>
  <c r="L704" i="4" s="1"/>
  <c r="J705" i="4"/>
  <c r="M705" i="4" s="1"/>
  <c r="I705" i="4"/>
  <c r="L705" i="4" s="1"/>
  <c r="J707" i="4"/>
  <c r="M707" i="4" s="1"/>
  <c r="I707" i="4"/>
  <c r="L707" i="4" s="1"/>
  <c r="J708" i="4"/>
  <c r="M708" i="4" s="1"/>
  <c r="I708" i="4"/>
  <c r="L708" i="4" s="1"/>
  <c r="J738" i="4"/>
  <c r="M738" i="4" s="1"/>
  <c r="I738" i="4"/>
  <c r="L738" i="4" s="1"/>
  <c r="J737" i="4"/>
  <c r="M737" i="4" s="1"/>
  <c r="I737" i="4"/>
  <c r="L737" i="4" s="1"/>
  <c r="J736" i="4"/>
  <c r="M736" i="4" s="1"/>
  <c r="I736" i="4"/>
  <c r="L736" i="4" s="1"/>
  <c r="J739" i="4"/>
  <c r="M739" i="4" s="1"/>
  <c r="I739" i="4"/>
  <c r="L739" i="4" s="1"/>
  <c r="J740" i="4"/>
  <c r="M740" i="4" s="1"/>
  <c r="I740" i="4"/>
  <c r="L740" i="4" s="1"/>
  <c r="J712" i="4"/>
  <c r="M712" i="4" s="1"/>
  <c r="I712" i="4"/>
  <c r="L712" i="4" s="1"/>
  <c r="J713" i="4"/>
  <c r="M713" i="4" s="1"/>
  <c r="I713" i="4"/>
  <c r="L713" i="4" s="1"/>
  <c r="J714" i="4"/>
  <c r="M714" i="4" s="1"/>
  <c r="I714" i="4"/>
  <c r="L714" i="4" s="1"/>
  <c r="J715" i="4"/>
  <c r="M715" i="4" s="1"/>
  <c r="I715" i="4"/>
  <c r="L715" i="4" s="1"/>
  <c r="J717" i="4"/>
  <c r="M717" i="4" s="1"/>
  <c r="I717" i="4"/>
  <c r="L717" i="4" s="1"/>
  <c r="J716" i="4"/>
  <c r="M716" i="4" s="1"/>
  <c r="I716" i="4"/>
  <c r="L716" i="4" s="1"/>
  <c r="J719" i="4"/>
  <c r="M719" i="4" s="1"/>
  <c r="I719" i="4"/>
  <c r="L719" i="4" s="1"/>
  <c r="J718" i="4"/>
  <c r="M718" i="4" s="1"/>
  <c r="I718" i="4"/>
  <c r="L718" i="4" s="1"/>
  <c r="J720" i="4"/>
  <c r="M720" i="4" s="1"/>
  <c r="I720" i="4"/>
  <c r="L720" i="4" s="1"/>
  <c r="J721" i="4"/>
  <c r="M721" i="4" s="1"/>
  <c r="I721" i="4"/>
  <c r="L721" i="4" s="1"/>
  <c r="J722" i="4"/>
  <c r="M722" i="4" s="1"/>
  <c r="I722" i="4"/>
  <c r="L722" i="4" s="1"/>
  <c r="J723" i="4"/>
  <c r="M723" i="4" s="1"/>
  <c r="I723" i="4"/>
  <c r="L723" i="4" s="1"/>
  <c r="J724" i="4"/>
  <c r="M724" i="4" s="1"/>
  <c r="I724" i="4"/>
  <c r="L724" i="4" s="1"/>
  <c r="J725" i="4"/>
  <c r="M725" i="4" s="1"/>
  <c r="I725" i="4"/>
  <c r="L725" i="4" s="1"/>
  <c r="J726" i="4"/>
  <c r="M726" i="4" s="1"/>
  <c r="I726" i="4"/>
  <c r="L726" i="4" s="1"/>
  <c r="J727" i="4"/>
  <c r="M727" i="4" s="1"/>
  <c r="I727" i="4"/>
  <c r="L727" i="4" s="1"/>
  <c r="J731" i="4"/>
  <c r="M731" i="4" s="1"/>
  <c r="I731" i="4"/>
  <c r="L731" i="4" s="1"/>
  <c r="J728" i="4"/>
  <c r="M728" i="4" s="1"/>
  <c r="I728" i="4"/>
  <c r="L728" i="4" s="1"/>
  <c r="J729" i="4"/>
  <c r="M729" i="4" s="1"/>
  <c r="I729" i="4"/>
  <c r="L729" i="4" s="1"/>
  <c r="J730" i="4"/>
  <c r="M730" i="4" s="1"/>
  <c r="I730" i="4"/>
  <c r="L730" i="4" s="1"/>
  <c r="J734" i="4"/>
  <c r="M734" i="4" s="1"/>
  <c r="I734" i="4"/>
  <c r="L734" i="4" s="1"/>
  <c r="J733" i="4"/>
  <c r="M733" i="4" s="1"/>
  <c r="I733" i="4"/>
  <c r="L733" i="4" s="1"/>
  <c r="J732" i="4"/>
  <c r="M732" i="4" s="1"/>
  <c r="I732" i="4"/>
  <c r="L732" i="4" s="1"/>
  <c r="J735" i="4"/>
  <c r="M735" i="4" s="1"/>
  <c r="I735" i="4"/>
  <c r="L735" i="4" s="1"/>
  <c r="J741" i="4"/>
  <c r="M741" i="4" s="1"/>
  <c r="I741" i="4"/>
  <c r="L741" i="4" s="1"/>
  <c r="J742" i="4"/>
  <c r="M742" i="4" s="1"/>
  <c r="I742" i="4"/>
  <c r="L742" i="4" s="1"/>
  <c r="J743" i="4"/>
  <c r="M743" i="4" s="1"/>
  <c r="I743" i="4"/>
  <c r="L743" i="4" s="1"/>
  <c r="J744" i="4"/>
  <c r="M744" i="4" s="1"/>
  <c r="I744" i="4"/>
  <c r="L744" i="4" s="1"/>
  <c r="J745" i="4"/>
  <c r="M745" i="4" s="1"/>
  <c r="I745" i="4"/>
  <c r="L745" i="4" s="1"/>
  <c r="J746" i="4"/>
  <c r="M746" i="4" s="1"/>
  <c r="I746" i="4"/>
  <c r="L746" i="4" s="1"/>
  <c r="J747" i="4"/>
  <c r="M747" i="4" s="1"/>
  <c r="I747" i="4"/>
  <c r="L747" i="4" s="1"/>
  <c r="J748" i="4"/>
  <c r="M748" i="4" s="1"/>
  <c r="I748" i="4"/>
  <c r="L748" i="4" s="1"/>
  <c r="J749" i="4"/>
  <c r="M749" i="4" s="1"/>
  <c r="I749" i="4"/>
  <c r="L749" i="4" s="1"/>
  <c r="J750" i="4"/>
  <c r="M750" i="4" s="1"/>
  <c r="I750" i="4"/>
  <c r="L750" i="4" s="1"/>
  <c r="J751" i="4"/>
  <c r="M751" i="4" s="1"/>
  <c r="I751" i="4"/>
  <c r="L751" i="4" s="1"/>
  <c r="J752" i="4"/>
  <c r="M752" i="4" s="1"/>
  <c r="I752" i="4"/>
  <c r="L752" i="4" s="1"/>
  <c r="J753" i="4"/>
  <c r="M753" i="4" s="1"/>
  <c r="I753" i="4"/>
  <c r="L753" i="4" s="1"/>
  <c r="J754" i="4"/>
  <c r="M754" i="4" s="1"/>
  <c r="I754" i="4"/>
  <c r="L754" i="4" s="1"/>
  <c r="J755" i="4"/>
  <c r="M755" i="4" s="1"/>
  <c r="I755" i="4"/>
  <c r="L755" i="4" s="1"/>
  <c r="J756" i="4"/>
  <c r="M756" i="4" s="1"/>
  <c r="I756" i="4"/>
  <c r="L756" i="4" s="1"/>
  <c r="J757" i="4"/>
  <c r="M757" i="4" s="1"/>
  <c r="I757" i="4"/>
  <c r="L757" i="4" s="1"/>
  <c r="J758" i="4"/>
  <c r="M758" i="4" s="1"/>
  <c r="I758" i="4"/>
  <c r="L758" i="4" s="1"/>
  <c r="J759" i="4"/>
  <c r="M759" i="4" s="1"/>
  <c r="I759" i="4"/>
  <c r="L759" i="4" s="1"/>
  <c r="J760" i="4"/>
  <c r="M760" i="4" s="1"/>
  <c r="I760" i="4"/>
  <c r="L760" i="4" s="1"/>
  <c r="J761" i="4"/>
  <c r="M761" i="4" s="1"/>
  <c r="I761" i="4"/>
  <c r="L761" i="4" s="1"/>
  <c r="J762" i="4"/>
  <c r="M762" i="4" s="1"/>
  <c r="I762" i="4"/>
  <c r="L762" i="4" s="1"/>
  <c r="J763" i="4"/>
  <c r="M763" i="4" s="1"/>
  <c r="I763" i="4"/>
  <c r="L763" i="4" s="1"/>
  <c r="J764" i="4"/>
  <c r="M764" i="4" s="1"/>
  <c r="I764" i="4"/>
  <c r="L764" i="4" s="1"/>
  <c r="J765" i="4"/>
  <c r="M765" i="4" s="1"/>
  <c r="I765" i="4"/>
  <c r="L765" i="4" s="1"/>
  <c r="J767" i="4"/>
  <c r="M767" i="4" s="1"/>
  <c r="I767" i="4"/>
  <c r="L767" i="4" s="1"/>
  <c r="J766" i="4"/>
  <c r="M766" i="4" s="1"/>
  <c r="I766" i="4"/>
  <c r="L766" i="4" s="1"/>
  <c r="J768" i="4"/>
  <c r="M768" i="4" s="1"/>
  <c r="I768" i="4"/>
  <c r="L768" i="4" s="1"/>
  <c r="J769" i="4"/>
  <c r="M769" i="4" s="1"/>
  <c r="I769" i="4"/>
  <c r="L769" i="4" s="1"/>
  <c r="J770" i="4"/>
  <c r="M770" i="4" s="1"/>
  <c r="I770" i="4"/>
  <c r="L770" i="4" s="1"/>
  <c r="J771" i="4"/>
  <c r="M771" i="4" s="1"/>
  <c r="I771" i="4"/>
  <c r="L771" i="4" s="1"/>
  <c r="J772" i="4"/>
  <c r="M772" i="4" s="1"/>
  <c r="I772" i="4"/>
  <c r="L772" i="4" s="1"/>
  <c r="J773" i="4"/>
  <c r="M773" i="4" s="1"/>
  <c r="I773" i="4"/>
  <c r="L773" i="4" s="1"/>
  <c r="J774" i="4"/>
  <c r="M774" i="4" s="1"/>
  <c r="I774" i="4"/>
  <c r="L774" i="4" s="1"/>
  <c r="J775" i="4"/>
  <c r="M775" i="4" s="1"/>
  <c r="I775" i="4"/>
  <c r="L775" i="4" s="1"/>
  <c r="J776" i="4"/>
  <c r="M776" i="4" s="1"/>
  <c r="I776" i="4"/>
  <c r="L776" i="4" s="1"/>
  <c r="J777" i="4"/>
  <c r="M777" i="4" s="1"/>
  <c r="I777" i="4"/>
  <c r="L777" i="4" s="1"/>
  <c r="J778" i="4"/>
  <c r="M778" i="4" s="1"/>
  <c r="I778" i="4"/>
  <c r="L778" i="4" s="1"/>
  <c r="J780" i="4"/>
  <c r="M780" i="4" s="1"/>
  <c r="I780" i="4"/>
  <c r="L780" i="4" s="1"/>
  <c r="J779" i="4"/>
  <c r="M779" i="4" s="1"/>
  <c r="I779" i="4"/>
  <c r="L779" i="4" s="1"/>
  <c r="J781" i="4"/>
  <c r="M781" i="4" s="1"/>
  <c r="I781" i="4"/>
  <c r="L781" i="4" s="1"/>
  <c r="J782" i="4"/>
  <c r="M782" i="4" s="1"/>
  <c r="I782" i="4"/>
  <c r="L782" i="4" s="1"/>
  <c r="J783" i="4"/>
  <c r="M783" i="4" s="1"/>
  <c r="I783" i="4"/>
  <c r="L783" i="4" s="1"/>
  <c r="J784" i="4"/>
  <c r="M784" i="4" s="1"/>
  <c r="I784" i="4"/>
  <c r="L784" i="4" s="1"/>
  <c r="J785" i="4"/>
  <c r="M785" i="4" s="1"/>
  <c r="I785" i="4"/>
  <c r="L785" i="4" s="1"/>
  <c r="J786" i="4"/>
  <c r="M786" i="4" s="1"/>
  <c r="I786" i="4"/>
  <c r="L786" i="4" s="1"/>
  <c r="J787" i="4"/>
  <c r="M787" i="4" s="1"/>
  <c r="I787" i="4"/>
  <c r="L787" i="4" s="1"/>
  <c r="J839" i="4"/>
  <c r="M839" i="4" s="1"/>
  <c r="I839" i="4"/>
  <c r="L839" i="4" s="1"/>
  <c r="J838" i="4"/>
  <c r="M838" i="4" s="1"/>
  <c r="I838" i="4"/>
  <c r="L838" i="4" s="1"/>
  <c r="J841" i="4"/>
  <c r="M841" i="4" s="1"/>
  <c r="I841" i="4"/>
  <c r="L841" i="4" s="1"/>
  <c r="J840" i="4"/>
  <c r="M840" i="4" s="1"/>
  <c r="I840" i="4"/>
  <c r="L840" i="4" s="1"/>
  <c r="J815" i="4"/>
  <c r="M815" i="4" s="1"/>
  <c r="I815" i="4"/>
  <c r="L815" i="4" s="1"/>
  <c r="J816" i="4"/>
  <c r="M816" i="4" s="1"/>
  <c r="I816" i="4"/>
  <c r="L816" i="4" s="1"/>
  <c r="J817" i="4"/>
  <c r="M817" i="4" s="1"/>
  <c r="I817" i="4"/>
  <c r="L817" i="4" s="1"/>
  <c r="J818" i="4"/>
  <c r="M818" i="4" s="1"/>
  <c r="I818" i="4"/>
  <c r="L818" i="4" s="1"/>
  <c r="J819" i="4"/>
  <c r="M819" i="4" s="1"/>
  <c r="I819" i="4"/>
  <c r="L819" i="4" s="1"/>
  <c r="J820" i="4"/>
  <c r="M820" i="4" s="1"/>
  <c r="I820" i="4"/>
  <c r="L820" i="4" s="1"/>
  <c r="J822" i="4"/>
  <c r="M822" i="4" s="1"/>
  <c r="I822" i="4"/>
  <c r="L822" i="4" s="1"/>
  <c r="J823" i="4"/>
  <c r="M823" i="4" s="1"/>
  <c r="I823" i="4"/>
  <c r="L823" i="4" s="1"/>
  <c r="J824" i="4"/>
  <c r="M824" i="4" s="1"/>
  <c r="I824" i="4"/>
  <c r="L824" i="4" s="1"/>
  <c r="J826" i="4"/>
  <c r="M826" i="4" s="1"/>
  <c r="I826" i="4"/>
  <c r="L826" i="4" s="1"/>
  <c r="J829" i="4"/>
  <c r="M829" i="4" s="1"/>
  <c r="I829" i="4"/>
  <c r="L829" i="4" s="1"/>
  <c r="J827" i="4"/>
  <c r="M827" i="4" s="1"/>
  <c r="I827" i="4"/>
  <c r="L827" i="4" s="1"/>
  <c r="J828" i="4"/>
  <c r="M828" i="4" s="1"/>
  <c r="I828" i="4"/>
  <c r="L828" i="4" s="1"/>
  <c r="J830" i="4"/>
  <c r="M830" i="4" s="1"/>
  <c r="I830" i="4"/>
  <c r="L830" i="4" s="1"/>
  <c r="J831" i="4"/>
  <c r="M831" i="4" s="1"/>
  <c r="I831" i="4"/>
  <c r="L831" i="4" s="1"/>
  <c r="J834" i="4"/>
  <c r="M834" i="4" s="1"/>
  <c r="I834" i="4"/>
  <c r="L834" i="4" s="1"/>
  <c r="J832" i="4"/>
  <c r="M832" i="4" s="1"/>
  <c r="I832" i="4"/>
  <c r="L832" i="4" s="1"/>
  <c r="J835" i="4"/>
  <c r="M835" i="4" s="1"/>
  <c r="I835" i="4"/>
  <c r="L835" i="4" s="1"/>
  <c r="J837" i="4"/>
  <c r="M837" i="4" s="1"/>
  <c r="I837" i="4"/>
  <c r="L837" i="4" s="1"/>
  <c r="J836" i="4"/>
  <c r="M836" i="4" s="1"/>
  <c r="I836" i="4"/>
  <c r="L836" i="4" s="1"/>
  <c r="K724" i="4" l="1"/>
  <c r="K741" i="4"/>
  <c r="K734" i="4"/>
  <c r="K731" i="4"/>
  <c r="K720" i="4"/>
  <c r="K712" i="4"/>
  <c r="K737" i="4"/>
  <c r="K682" i="4"/>
  <c r="K678" i="4"/>
  <c r="K709" i="4"/>
  <c r="K649" i="4"/>
  <c r="K645" i="4"/>
  <c r="K463" i="4"/>
  <c r="K450" i="4"/>
  <c r="K445" i="4"/>
  <c r="K443" i="4"/>
  <c r="K437" i="4"/>
  <c r="K434" i="4"/>
  <c r="K430" i="4"/>
  <c r="K422" i="4"/>
  <c r="K419" i="4"/>
  <c r="K414" i="4"/>
  <c r="K386" i="4"/>
  <c r="K642" i="4"/>
  <c r="K717" i="4"/>
  <c r="K705" i="4"/>
  <c r="K702" i="4"/>
  <c r="K698" i="4"/>
  <c r="K694" i="4"/>
  <c r="K690" i="4"/>
  <c r="K686" i="4"/>
  <c r="K673" i="4"/>
  <c r="K832" i="4"/>
  <c r="K828" i="4"/>
  <c r="K824" i="4"/>
  <c r="K815" i="4"/>
  <c r="K839" i="4"/>
  <c r="K784" i="4"/>
  <c r="K779" i="4"/>
  <c r="K776" i="4"/>
  <c r="K772" i="4"/>
  <c r="K768" i="4"/>
  <c r="K764" i="4"/>
  <c r="K760" i="4"/>
  <c r="K756" i="4"/>
  <c r="K752" i="4"/>
  <c r="K748" i="4"/>
  <c r="K744" i="4"/>
  <c r="K735" i="4"/>
  <c r="K730" i="4"/>
  <c r="K727" i="4"/>
  <c r="K723" i="4"/>
  <c r="K718" i="4"/>
  <c r="K715" i="4"/>
  <c r="K740" i="4"/>
  <c r="K738" i="4"/>
  <c r="K704" i="4"/>
  <c r="K701" i="4"/>
  <c r="K697" i="4"/>
  <c r="K693" i="4"/>
  <c r="K689" i="4"/>
  <c r="K685" i="4"/>
  <c r="K681" i="4"/>
  <c r="K677" i="4"/>
  <c r="K710" i="4"/>
  <c r="K672" i="4"/>
  <c r="K668" i="4"/>
  <c r="K664" i="4"/>
  <c r="K660" i="4"/>
  <c r="K656" i="4"/>
  <c r="K652" i="4"/>
  <c r="K648" i="4"/>
  <c r="K644" i="4"/>
  <c r="K641" i="4"/>
  <c r="K636" i="4"/>
  <c r="K632" i="4"/>
  <c r="K629" i="4"/>
  <c r="K626" i="4"/>
  <c r="K620" i="4"/>
  <c r="K616" i="4"/>
  <c r="K613" i="4"/>
  <c r="K608" i="4"/>
  <c r="K603" i="4"/>
  <c r="K600" i="4"/>
  <c r="K596" i="4"/>
  <c r="K592" i="4"/>
  <c r="K588" i="4"/>
  <c r="K584" i="4"/>
  <c r="K580" i="4"/>
  <c r="K576" i="4"/>
  <c r="K570" i="4"/>
  <c r="K568" i="4"/>
  <c r="K566" i="4"/>
  <c r="K560" i="4"/>
  <c r="K558" i="4"/>
  <c r="K556" i="4"/>
  <c r="K546" i="4"/>
  <c r="K538" i="4"/>
  <c r="K542" i="4"/>
  <c r="K533" i="4"/>
  <c r="K530" i="4"/>
  <c r="K526" i="4"/>
  <c r="K523" i="4"/>
  <c r="K517" i="4"/>
  <c r="K513" i="4"/>
  <c r="K509" i="4"/>
  <c r="K504" i="4"/>
  <c r="K495" i="4"/>
  <c r="K499" i="4"/>
  <c r="K493" i="4"/>
  <c r="K489" i="4"/>
  <c r="K485" i="4"/>
  <c r="K481" i="4"/>
  <c r="K478" i="4"/>
  <c r="K473" i="4"/>
  <c r="K472" i="4"/>
  <c r="K465" i="4"/>
  <c r="K461" i="4"/>
  <c r="K457" i="4"/>
  <c r="K453" i="4"/>
  <c r="K449" i="4"/>
  <c r="K446" i="4"/>
  <c r="K441" i="4"/>
  <c r="K438" i="4"/>
  <c r="K433" i="4"/>
  <c r="K426" i="4"/>
  <c r="K425" i="4"/>
  <c r="K417" i="4"/>
  <c r="K416" i="4"/>
  <c r="K413" i="4"/>
  <c r="K411" i="4"/>
  <c r="K405" i="4"/>
  <c r="K401" i="4"/>
  <c r="K397" i="4"/>
  <c r="K394" i="4"/>
  <c r="K389" i="4"/>
  <c r="K385" i="4"/>
  <c r="K381" i="4"/>
  <c r="K377" i="4"/>
  <c r="K375" i="4"/>
  <c r="K369" i="4"/>
  <c r="K365" i="4"/>
  <c r="K362" i="4"/>
  <c r="K357" i="4"/>
  <c r="K353" i="4"/>
  <c r="K351" i="4"/>
  <c r="K340" i="4"/>
  <c r="K346" i="4"/>
  <c r="K337" i="4"/>
  <c r="K333" i="4"/>
  <c r="K329" i="4"/>
  <c r="K325" i="4"/>
  <c r="K321" i="4"/>
  <c r="K312" i="4"/>
  <c r="K317" i="4"/>
  <c r="K309" i="4"/>
  <c r="K303" i="4"/>
  <c r="K306" i="4"/>
  <c r="K297" i="4"/>
  <c r="K294" i="4"/>
  <c r="K289" i="4"/>
  <c r="K284" i="4"/>
  <c r="K283" i="4"/>
  <c r="K277" i="4"/>
  <c r="K273" i="4"/>
  <c r="K270" i="4"/>
  <c r="K266" i="4"/>
  <c r="K261" i="4"/>
  <c r="K259" i="4"/>
  <c r="K253" i="4"/>
  <c r="K250" i="4"/>
  <c r="K244" i="4"/>
  <c r="K241" i="4"/>
  <c r="K237" i="4"/>
  <c r="K234" i="4"/>
  <c r="K230" i="4"/>
  <c r="K226" i="4"/>
  <c r="K222" i="4"/>
  <c r="K216" i="4"/>
  <c r="K212" i="4"/>
  <c r="K213" i="4"/>
  <c r="K206" i="4"/>
  <c r="K200" i="4"/>
  <c r="K198" i="4"/>
  <c r="K194" i="4"/>
  <c r="K189" i="4"/>
  <c r="K184" i="4"/>
  <c r="K180" i="4"/>
  <c r="K177" i="4"/>
  <c r="K172" i="4"/>
  <c r="K169" i="4"/>
  <c r="K166" i="4"/>
  <c r="K160" i="4"/>
  <c r="K158" i="4"/>
  <c r="K154" i="4"/>
  <c r="K149" i="4"/>
  <c r="K145" i="4"/>
  <c r="K141" i="4"/>
  <c r="K130" i="4"/>
  <c r="K127" i="4"/>
  <c r="K128" i="4"/>
  <c r="K125" i="4"/>
  <c r="K121" i="4"/>
  <c r="K117" i="4"/>
  <c r="K113" i="4"/>
  <c r="K108" i="4"/>
  <c r="K105" i="4"/>
  <c r="K93" i="4"/>
  <c r="K99" i="4"/>
  <c r="K98" i="4"/>
  <c r="K81" i="4"/>
  <c r="K78" i="4"/>
  <c r="K72" i="4"/>
  <c r="K69" i="4"/>
  <c r="K66" i="4"/>
  <c r="K61" i="4"/>
  <c r="K59" i="4"/>
  <c r="K48" i="4"/>
  <c r="K42" i="4"/>
  <c r="K52" i="4"/>
  <c r="K55" i="4"/>
  <c r="K37" i="4"/>
  <c r="K32" i="4"/>
  <c r="K29" i="4"/>
  <c r="K11" i="4"/>
  <c r="K23" i="4"/>
  <c r="K9" i="4"/>
  <c r="K22" i="4"/>
  <c r="K7" i="4"/>
  <c r="K428" i="4"/>
  <c r="K383" i="4"/>
  <c r="K666" i="4"/>
  <c r="K637" i="4"/>
  <c r="K408" i="4"/>
  <c r="K661" i="4"/>
  <c r="K669" i="4"/>
  <c r="K657" i="4"/>
  <c r="K653" i="4"/>
  <c r="K458" i="4"/>
  <c r="K454" i="4"/>
  <c r="K407" i="4"/>
  <c r="K633" i="4"/>
  <c r="K628" i="4"/>
  <c r="K624" i="4"/>
  <c r="K621" i="4"/>
  <c r="K402" i="4"/>
  <c r="K819" i="4"/>
  <c r="K618" i="4"/>
  <c r="K612" i="4"/>
  <c r="K609" i="4"/>
  <c r="K605" i="4"/>
  <c r="K601" i="4"/>
  <c r="K398" i="4"/>
  <c r="K393" i="4"/>
  <c r="K390" i="4"/>
  <c r="K378" i="4"/>
  <c r="K372" i="4"/>
  <c r="K370" i="4"/>
  <c r="K366" i="4"/>
  <c r="K361" i="4"/>
  <c r="K358" i="4"/>
  <c r="K354" i="4"/>
  <c r="K349" i="4"/>
  <c r="K342" i="4"/>
  <c r="K343" i="4"/>
  <c r="K345" i="4"/>
  <c r="K334" i="4"/>
  <c r="K330" i="4"/>
  <c r="K326" i="4"/>
  <c r="K322" i="4"/>
  <c r="K318" i="4"/>
  <c r="K314" i="4"/>
  <c r="K311" i="4"/>
  <c r="K304" i="4"/>
  <c r="K300" i="4"/>
  <c r="K298" i="4"/>
  <c r="K292" i="4"/>
  <c r="K291" i="4"/>
  <c r="K286" i="4"/>
  <c r="K285" i="4"/>
  <c r="K278" i="4"/>
  <c r="K274" i="4"/>
  <c r="K272" i="4"/>
  <c r="K262" i="4"/>
  <c r="K263" i="4"/>
  <c r="K256" i="4"/>
  <c r="K254" i="4"/>
  <c r="K249" i="4"/>
  <c r="K246" i="4"/>
  <c r="K242" i="4"/>
  <c r="K239" i="4"/>
  <c r="K233" i="4"/>
  <c r="K229" i="4"/>
  <c r="K225" i="4"/>
  <c r="K221" i="4"/>
  <c r="K218" i="4"/>
  <c r="K214" i="4"/>
  <c r="K210" i="4"/>
  <c r="K142" i="4"/>
  <c r="K129" i="4"/>
  <c r="K138" i="4"/>
  <c r="K133" i="4"/>
  <c r="K126" i="4"/>
  <c r="K114" i="4"/>
  <c r="K205" i="4"/>
  <c r="K202" i="4"/>
  <c r="K153" i="4"/>
  <c r="K146" i="4"/>
  <c r="K199" i="4"/>
  <c r="K150" i="4"/>
  <c r="K816" i="4"/>
  <c r="K838" i="4"/>
  <c r="K785" i="4"/>
  <c r="K781" i="4"/>
  <c r="K777" i="4"/>
  <c r="K773" i="4"/>
  <c r="K769" i="4"/>
  <c r="K765" i="4"/>
  <c r="K761" i="4"/>
  <c r="K757" i="4"/>
  <c r="K753" i="4"/>
  <c r="K749" i="4"/>
  <c r="K745" i="4"/>
  <c r="K835" i="4"/>
  <c r="K830" i="4"/>
  <c r="K826" i="4"/>
  <c r="K820" i="4"/>
  <c r="K192" i="4"/>
  <c r="K190" i="4"/>
  <c r="K186" i="4"/>
  <c r="K182" i="4"/>
  <c r="K179" i="4"/>
  <c r="K174" i="4"/>
  <c r="K170" i="4"/>
  <c r="K165" i="4"/>
  <c r="K163" i="4"/>
  <c r="K157" i="4"/>
  <c r="K100" i="4"/>
  <c r="K91" i="4"/>
  <c r="K122" i="4"/>
  <c r="K110" i="4"/>
  <c r="K106" i="4"/>
  <c r="K90" i="4"/>
  <c r="K87" i="4"/>
  <c r="K102" i="4"/>
  <c r="K88" i="4"/>
  <c r="K85" i="4"/>
  <c r="K82" i="4"/>
  <c r="K76" i="4"/>
  <c r="K74" i="4"/>
  <c r="K70" i="4"/>
  <c r="K65" i="4"/>
  <c r="K62" i="4"/>
  <c r="K57" i="4"/>
  <c r="K50" i="4"/>
  <c r="K44" i="4"/>
  <c r="K56" i="4"/>
  <c r="K54" i="4"/>
  <c r="K34" i="4"/>
  <c r="K18" i="4"/>
  <c r="K17" i="4"/>
  <c r="K8" i="4"/>
  <c r="K836" i="4"/>
  <c r="K834" i="4"/>
  <c r="K827" i="4"/>
  <c r="K823" i="4"/>
  <c r="K818" i="4"/>
  <c r="K840" i="4"/>
  <c r="K787" i="4"/>
  <c r="K783" i="4"/>
  <c r="K780" i="4"/>
  <c r="K775" i="4"/>
  <c r="K771" i="4"/>
  <c r="K766" i="4"/>
  <c r="K763" i="4"/>
  <c r="K759" i="4"/>
  <c r="K755" i="4"/>
  <c r="K751" i="4"/>
  <c r="K747" i="4"/>
  <c r="K743" i="4"/>
  <c r="K732" i="4"/>
  <c r="K729" i="4"/>
  <c r="K726" i="4"/>
  <c r="K722" i="4"/>
  <c r="K719" i="4"/>
  <c r="K714" i="4"/>
  <c r="K739" i="4"/>
  <c r="K708" i="4"/>
  <c r="K706" i="4"/>
  <c r="K700" i="4"/>
  <c r="K696" i="4"/>
  <c r="K692" i="4"/>
  <c r="K688" i="4"/>
  <c r="K684" i="4"/>
  <c r="K680" i="4"/>
  <c r="K676" i="4"/>
  <c r="K675" i="4"/>
  <c r="K671" i="4"/>
  <c r="K665" i="4"/>
  <c r="K663" i="4"/>
  <c r="K659" i="4"/>
  <c r="K655" i="4"/>
  <c r="K651" i="4"/>
  <c r="K647" i="4"/>
  <c r="K643" i="4"/>
  <c r="K638" i="4"/>
  <c r="K635" i="4"/>
  <c r="K631" i="4"/>
  <c r="K627" i="4"/>
  <c r="K625" i="4"/>
  <c r="K619" i="4"/>
  <c r="K615" i="4"/>
  <c r="K611" i="4"/>
  <c r="K607" i="4"/>
  <c r="K604" i="4"/>
  <c r="K598" i="4"/>
  <c r="K595" i="4"/>
  <c r="K591" i="4"/>
  <c r="K587" i="4"/>
  <c r="K583" i="4"/>
  <c r="K579" i="4"/>
  <c r="K575" i="4"/>
  <c r="K569" i="4"/>
  <c r="K567" i="4"/>
  <c r="K564" i="4"/>
  <c r="K553" i="4"/>
  <c r="K554" i="4"/>
  <c r="K559" i="4"/>
  <c r="K537" i="4"/>
  <c r="K539" i="4"/>
  <c r="K543" i="4"/>
  <c r="K532" i="4"/>
  <c r="K528" i="4"/>
  <c r="K524" i="4"/>
  <c r="K520" i="4"/>
  <c r="K516" i="4"/>
  <c r="K512" i="4"/>
  <c r="K508" i="4"/>
  <c r="K503" i="4"/>
  <c r="K498" i="4"/>
  <c r="K500" i="4"/>
  <c r="K492" i="4"/>
  <c r="K488" i="4"/>
  <c r="K484" i="4"/>
  <c r="K480" i="4"/>
  <c r="K476" i="4"/>
  <c r="K470" i="4"/>
  <c r="K468" i="4"/>
  <c r="K464" i="4"/>
  <c r="K459" i="4"/>
  <c r="K456" i="4"/>
  <c r="K452" i="4"/>
  <c r="K448" i="4"/>
  <c r="K442" i="4"/>
  <c r="K440" i="4"/>
  <c r="K435" i="4"/>
  <c r="K432" i="4"/>
  <c r="K427" i="4"/>
  <c r="K424" i="4"/>
  <c r="K420" i="4"/>
  <c r="K418" i="4"/>
  <c r="K412" i="4"/>
  <c r="K410" i="4"/>
  <c r="K404" i="4"/>
  <c r="K400" i="4"/>
  <c r="K396" i="4"/>
  <c r="K392" i="4"/>
  <c r="K388" i="4"/>
  <c r="K382" i="4"/>
  <c r="K380" i="4"/>
  <c r="K376" i="4"/>
  <c r="K373" i="4"/>
  <c r="K367" i="4"/>
  <c r="K364" i="4"/>
  <c r="K360" i="4"/>
  <c r="K356" i="4"/>
  <c r="K352" i="4"/>
  <c r="K348" i="4"/>
  <c r="K338" i="4"/>
  <c r="K335" i="4"/>
  <c r="K332" i="4"/>
  <c r="K328" i="4"/>
  <c r="K324" i="4"/>
  <c r="K320" i="4"/>
  <c r="K315" i="4"/>
  <c r="K308" i="4"/>
  <c r="K305" i="4"/>
  <c r="K307" i="4"/>
  <c r="K295" i="4"/>
  <c r="K296" i="4"/>
  <c r="K287" i="4"/>
  <c r="K282" i="4"/>
  <c r="K280" i="4"/>
  <c r="K6" i="4"/>
  <c r="K3" i="4"/>
  <c r="K313" i="4"/>
  <c r="K597" i="4"/>
  <c r="K593" i="4"/>
  <c r="K589" i="4"/>
  <c r="K585" i="4"/>
  <c r="K581" i="4"/>
  <c r="K577" i="4"/>
  <c r="K573" i="4"/>
  <c r="K574" i="4"/>
  <c r="K565" i="4"/>
  <c r="K561" i="4"/>
  <c r="K551" i="4"/>
  <c r="K555" i="4"/>
  <c r="K549" i="4"/>
  <c r="K540" i="4"/>
  <c r="K545" i="4"/>
  <c r="K535" i="4"/>
  <c r="K531" i="4"/>
  <c r="K525" i="4"/>
  <c r="K522" i="4"/>
  <c r="K518" i="4"/>
  <c r="K514" i="4"/>
  <c r="K510" i="4"/>
  <c r="K507" i="4"/>
  <c r="K505" i="4"/>
  <c r="K496" i="4"/>
  <c r="K494" i="4"/>
  <c r="K490" i="4"/>
  <c r="K486" i="4"/>
  <c r="K482" i="4"/>
  <c r="K477" i="4"/>
  <c r="K474" i="4"/>
  <c r="K471" i="4"/>
  <c r="K466" i="4"/>
  <c r="K38" i="4"/>
  <c r="K30" i="4"/>
  <c r="K24" i="4"/>
  <c r="K21" i="4"/>
  <c r="K837" i="4"/>
  <c r="K831" i="4"/>
  <c r="K829" i="4"/>
  <c r="K822" i="4"/>
  <c r="K817" i="4"/>
  <c r="K841" i="4"/>
  <c r="K786" i="4"/>
  <c r="K782" i="4"/>
  <c r="K778" i="4"/>
  <c r="K774" i="4"/>
  <c r="K770" i="4"/>
  <c r="K767" i="4"/>
  <c r="K762" i="4"/>
  <c r="K758" i="4"/>
  <c r="K754" i="4"/>
  <c r="K750" i="4"/>
  <c r="K746" i="4"/>
  <c r="K742" i="4"/>
  <c r="K733" i="4"/>
  <c r="K728" i="4"/>
  <c r="K721" i="4"/>
  <c r="K716" i="4"/>
  <c r="K713" i="4"/>
  <c r="K736" i="4"/>
  <c r="K707" i="4"/>
  <c r="K703" i="4"/>
  <c r="K699" i="4"/>
  <c r="K695" i="4"/>
  <c r="K691" i="4"/>
  <c r="K687" i="4"/>
  <c r="K683" i="4"/>
  <c r="K679" i="4"/>
  <c r="K711" i="4"/>
  <c r="K674" i="4"/>
  <c r="K670" i="4"/>
  <c r="K667" i="4"/>
  <c r="K662" i="4"/>
  <c r="K658" i="4"/>
  <c r="K654" i="4"/>
  <c r="K650" i="4"/>
  <c r="K646" i="4"/>
  <c r="K640" i="4"/>
  <c r="K639" i="4"/>
  <c r="K634" i="4"/>
  <c r="K630" i="4"/>
  <c r="K623" i="4"/>
  <c r="K622" i="4"/>
  <c r="K617" i="4"/>
  <c r="K614" i="4"/>
  <c r="K610" i="4"/>
  <c r="K606" i="4"/>
  <c r="K602" i="4"/>
  <c r="K599" i="4"/>
  <c r="K594" i="4"/>
  <c r="K590" i="4"/>
  <c r="K586" i="4"/>
  <c r="K582" i="4"/>
  <c r="K578" i="4"/>
  <c r="K572" i="4"/>
  <c r="K571" i="4"/>
  <c r="K563" i="4"/>
  <c r="K562" i="4"/>
  <c r="K552" i="4"/>
  <c r="K557" i="4"/>
  <c r="K550" i="4"/>
  <c r="K541" i="4"/>
  <c r="K536" i="4"/>
  <c r="K544" i="4"/>
  <c r="K534" i="4"/>
  <c r="K527" i="4"/>
  <c r="K521" i="4"/>
  <c r="K519" i="4"/>
  <c r="K515" i="4"/>
  <c r="K511" i="4"/>
  <c r="K506" i="4"/>
  <c r="K502" i="4"/>
  <c r="K497" i="4"/>
  <c r="K501" i="4"/>
  <c r="K491" i="4"/>
  <c r="K487" i="4"/>
  <c r="K483" i="4"/>
  <c r="K479" i="4"/>
  <c r="K475" i="4"/>
  <c r="K469" i="4"/>
  <c r="K467" i="4"/>
  <c r="K462" i="4"/>
  <c r="K460" i="4"/>
  <c r="K455" i="4"/>
  <c r="K451" i="4"/>
  <c r="K447" i="4"/>
  <c r="K444" i="4"/>
  <c r="K439" i="4"/>
  <c r="K436" i="4"/>
  <c r="K431" i="4"/>
  <c r="K429" i="4"/>
  <c r="K423" i="4"/>
  <c r="K421" i="4"/>
  <c r="K415" i="4"/>
  <c r="K409" i="4"/>
  <c r="K406" i="4"/>
  <c r="K403" i="4"/>
  <c r="K399" i="4"/>
  <c r="K395" i="4"/>
  <c r="K391" i="4"/>
  <c r="K387" i="4"/>
  <c r="K384" i="4"/>
  <c r="K379" i="4"/>
  <c r="K374" i="4"/>
  <c r="K371" i="4"/>
  <c r="K368" i="4"/>
  <c r="K363" i="4"/>
  <c r="K359" i="4"/>
  <c r="K355" i="4"/>
  <c r="K350" i="4"/>
  <c r="K347" i="4"/>
  <c r="K339" i="4"/>
  <c r="K341" i="4"/>
  <c r="K344" i="4"/>
  <c r="K336" i="4"/>
  <c r="K331" i="4"/>
  <c r="K327" i="4"/>
  <c r="K323" i="4"/>
  <c r="K319" i="4"/>
  <c r="K316" i="4"/>
  <c r="K310" i="4"/>
  <c r="K302" i="4"/>
  <c r="K301" i="4"/>
  <c r="K299" i="4"/>
  <c r="K293" i="4"/>
  <c r="K290" i="4"/>
  <c r="K288" i="4"/>
  <c r="K281" i="4"/>
  <c r="K279" i="4"/>
  <c r="K275" i="4"/>
  <c r="K269" i="4"/>
  <c r="K265" i="4"/>
  <c r="K264" i="4"/>
  <c r="K257" i="4"/>
  <c r="K255" i="4"/>
  <c r="K252" i="4"/>
  <c r="K247" i="4"/>
  <c r="K245" i="4"/>
  <c r="K238" i="4"/>
  <c r="K236" i="4"/>
  <c r="K232" i="4"/>
  <c r="K227" i="4"/>
  <c r="K224" i="4"/>
  <c r="K219" i="4"/>
  <c r="K217" i="4"/>
  <c r="K208" i="4"/>
  <c r="K207" i="4"/>
  <c r="K203" i="4"/>
  <c r="K196" i="4"/>
  <c r="K195" i="4"/>
  <c r="K191" i="4"/>
  <c r="K187" i="4"/>
  <c r="K183" i="4"/>
  <c r="K178" i="4"/>
  <c r="K175" i="4"/>
  <c r="K171" i="4"/>
  <c r="K167" i="4"/>
  <c r="K162" i="4"/>
  <c r="K159" i="4"/>
  <c r="K155" i="4"/>
  <c r="K151" i="4"/>
  <c r="K147" i="4"/>
  <c r="K143" i="4"/>
  <c r="K139" i="4"/>
  <c r="K137" i="4"/>
  <c r="K136" i="4"/>
  <c r="K134" i="4"/>
  <c r="K123" i="4"/>
  <c r="K120" i="4"/>
  <c r="K115" i="4"/>
  <c r="K111" i="4"/>
  <c r="K107" i="4"/>
  <c r="K103" i="4"/>
  <c r="K86" i="4"/>
  <c r="K84" i="4"/>
  <c r="K92" i="4"/>
  <c r="K96" i="4"/>
  <c r="K83" i="4"/>
  <c r="K79" i="4"/>
  <c r="K77" i="4"/>
  <c r="K71" i="4"/>
  <c r="K64" i="4"/>
  <c r="K63" i="4"/>
  <c r="K58" i="4"/>
  <c r="K47" i="4"/>
  <c r="K49" i="4"/>
  <c r="K51" i="4"/>
  <c r="K53" i="4"/>
  <c r="K39" i="4"/>
  <c r="K35" i="4"/>
  <c r="K31" i="4"/>
  <c r="K25" i="4"/>
  <c r="K16" i="4"/>
  <c r="K10" i="4"/>
  <c r="K13" i="4"/>
  <c r="K14" i="4"/>
  <c r="K5" i="4"/>
  <c r="K276" i="4"/>
  <c r="K271" i="4"/>
  <c r="K268" i="4"/>
  <c r="K267" i="4"/>
  <c r="K260" i="4"/>
  <c r="K258" i="4"/>
  <c r="K251" i="4"/>
  <c r="K248" i="4"/>
  <c r="K243" i="4"/>
  <c r="K240" i="4"/>
  <c r="K235" i="4"/>
  <c r="K231" i="4"/>
  <c r="K228" i="4"/>
  <c r="K223" i="4"/>
  <c r="K220" i="4"/>
  <c r="K215" i="4"/>
  <c r="K211" i="4"/>
  <c r="K209" i="4"/>
  <c r="K204" i="4"/>
  <c r="K201" i="4"/>
  <c r="K197" i="4"/>
  <c r="K193" i="4"/>
  <c r="K188" i="4"/>
  <c r="K185" i="4"/>
  <c r="K181" i="4"/>
  <c r="K176" i="4"/>
  <c r="K173" i="4"/>
  <c r="K168" i="4"/>
  <c r="K164" i="4"/>
  <c r="K161" i="4"/>
  <c r="K156" i="4"/>
  <c r="K152" i="4"/>
  <c r="K148" i="4"/>
  <c r="K144" i="4"/>
  <c r="K131" i="4"/>
  <c r="K132" i="4"/>
  <c r="K135" i="4"/>
  <c r="K124" i="4"/>
  <c r="K119" i="4"/>
  <c r="K116" i="4"/>
  <c r="K112" i="4"/>
  <c r="K109" i="4"/>
  <c r="K104" i="4"/>
  <c r="K89" i="4"/>
  <c r="K101" i="4"/>
  <c r="K95" i="4"/>
  <c r="K94" i="4"/>
  <c r="K97" i="4"/>
  <c r="K80" i="4"/>
  <c r="K75" i="4"/>
  <c r="K73" i="4"/>
  <c r="K68" i="4"/>
  <c r="K67" i="4"/>
  <c r="K60" i="4"/>
  <c r="K41" i="4"/>
  <c r="K46" i="4"/>
  <c r="K45" i="4"/>
  <c r="K43" i="4"/>
  <c r="K40" i="4"/>
  <c r="K36" i="4"/>
  <c r="K33" i="4"/>
  <c r="K27" i="4"/>
  <c r="K19" i="4"/>
  <c r="K12" i="4"/>
  <c r="K15" i="4"/>
  <c r="K20" i="4"/>
  <c r="K725" i="4"/>
  <c r="K4" i="4"/>
  <c r="K118" i="4"/>
  <c r="K140" i="4"/>
  <c r="P745" i="4"/>
  <c r="K3"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Fritsch, David A.</author>
  </authors>
  <commentList>
    <comment ref="H569" authorId="0" shapeId="0" xr:uid="{00000000-0006-0000-0200-000002000000}">
      <text>
        <r>
          <rPr>
            <b/>
            <sz val="8"/>
            <color indexed="81"/>
            <rFont val="Tahoma"/>
            <family val="2"/>
          </rPr>
          <t>Fritsch, David A.:</t>
        </r>
        <r>
          <rPr>
            <sz val="8"/>
            <color indexed="81"/>
            <rFont val="Tahoma"/>
            <family val="2"/>
          </rPr>
          <t xml:space="preserve">
Not built into VA, just MD</t>
        </r>
      </text>
    </comment>
    <comment ref="Q676" authorId="0" shapeId="0" xr:uid="{00000000-0006-0000-0200-000001000000}">
      <text>
        <r>
          <rPr>
            <b/>
            <sz val="8"/>
            <color indexed="81"/>
            <rFont val="Tahoma"/>
            <family val="2"/>
          </rPr>
          <t>Fritsch, David A.:</t>
        </r>
        <r>
          <rPr>
            <sz val="8"/>
            <color indexed="81"/>
            <rFont val="Tahoma"/>
            <family val="2"/>
          </rPr>
          <t xml:space="preserve">
Assume size similar to Tioga Extension.
</t>
        </r>
      </text>
    </comment>
    <comment ref="Q818" authorId="0" shapeId="0" xr:uid="{00000000-0006-0000-0200-000005000000}">
      <text>
        <r>
          <rPr>
            <b/>
            <sz val="8"/>
            <color indexed="81"/>
            <rFont val="Tahoma"/>
            <family val="2"/>
          </rPr>
          <t>Fritsch, David A.:</t>
        </r>
        <r>
          <rPr>
            <sz val="8"/>
            <color indexed="81"/>
            <rFont val="Tahoma"/>
            <family val="2"/>
          </rPr>
          <t xml:space="preserve">
7000 HP of compression at Pleasant Valley.</t>
        </r>
      </text>
    </comment>
    <comment ref="Q848" authorId="0" shapeId="0" xr:uid="{00000000-0006-0000-0200-000003000000}">
      <text>
        <r>
          <rPr>
            <b/>
            <sz val="8"/>
            <color indexed="81"/>
            <rFont val="Tahoma"/>
            <family val="2"/>
          </rPr>
          <t>Fritsch, David A.:</t>
        </r>
        <r>
          <rPr>
            <sz val="8"/>
            <color indexed="81"/>
            <rFont val="Tahoma"/>
            <family val="2"/>
          </rPr>
          <t xml:space="preserve">
6000 HP of compression at Pleasant Valley.</t>
        </r>
      </text>
    </comment>
    <comment ref="Q867" authorId="0" shapeId="0" xr:uid="{00000000-0006-0000-0200-000004000000}">
      <text>
        <r>
          <rPr>
            <b/>
            <sz val="8"/>
            <color indexed="81"/>
            <rFont val="Tahoma"/>
            <family val="2"/>
          </rPr>
          <t>Fritsch, David A.:</t>
        </r>
        <r>
          <rPr>
            <sz val="8"/>
            <color indexed="81"/>
            <rFont val="Tahoma"/>
            <family val="2"/>
          </rPr>
          <t xml:space="preserve">
48,835 HP of compression in 3 states.</t>
        </r>
      </text>
    </comment>
  </commentList>
</comments>
</file>

<file path=xl/sharedStrings.xml><?xml version="1.0" encoding="utf-8"?>
<sst xmlns="http://schemas.openxmlformats.org/spreadsheetml/2006/main" count="12838" uniqueCount="3868">
  <si>
    <t>LA</t>
  </si>
  <si>
    <t>Southwest</t>
  </si>
  <si>
    <t>OR</t>
  </si>
  <si>
    <t>Western</t>
  </si>
  <si>
    <t>ME</t>
  </si>
  <si>
    <t>Northeast</t>
  </si>
  <si>
    <t>TX</t>
  </si>
  <si>
    <t>PA</t>
  </si>
  <si>
    <t>OH</t>
  </si>
  <si>
    <t>Midwest</t>
  </si>
  <si>
    <t>NY</t>
  </si>
  <si>
    <t>ND</t>
  </si>
  <si>
    <t>Central</t>
  </si>
  <si>
    <t>CA</t>
  </si>
  <si>
    <t>MS</t>
  </si>
  <si>
    <t>Southeast</t>
  </si>
  <si>
    <t>NC</t>
  </si>
  <si>
    <t>AL</t>
  </si>
  <si>
    <t>FL</t>
  </si>
  <si>
    <t>VA</t>
  </si>
  <si>
    <t>NJ</t>
  </si>
  <si>
    <t>UT</t>
  </si>
  <si>
    <t>GA</t>
  </si>
  <si>
    <t>KY</t>
  </si>
  <si>
    <t>NE</t>
  </si>
  <si>
    <t>CO</t>
  </si>
  <si>
    <t>MX</t>
  </si>
  <si>
    <t>Mexico</t>
  </si>
  <si>
    <t>IL</t>
  </si>
  <si>
    <t>WY</t>
  </si>
  <si>
    <t>MN</t>
  </si>
  <si>
    <t>NV</t>
  </si>
  <si>
    <t>AR</t>
  </si>
  <si>
    <t>WV</t>
  </si>
  <si>
    <t>WI</t>
  </si>
  <si>
    <t>CT</t>
  </si>
  <si>
    <t>MA</t>
  </si>
  <si>
    <t>OK</t>
  </si>
  <si>
    <t>NH</t>
  </si>
  <si>
    <t>MO</t>
  </si>
  <si>
    <t>AZ</t>
  </si>
  <si>
    <t>MI</t>
  </si>
  <si>
    <t>IA</t>
  </si>
  <si>
    <t>NM</t>
  </si>
  <si>
    <t>ON</t>
  </si>
  <si>
    <t>Canada</t>
  </si>
  <si>
    <t>KS</t>
  </si>
  <si>
    <t>GM</t>
  </si>
  <si>
    <t>Gulf of Mexico</t>
  </si>
  <si>
    <t>IN</t>
  </si>
  <si>
    <t>WA</t>
  </si>
  <si>
    <t>RI</t>
  </si>
  <si>
    <t>TN</t>
  </si>
  <si>
    <t>SC</t>
  </si>
  <si>
    <t>MD</t>
  </si>
  <si>
    <t>DE</t>
  </si>
  <si>
    <t>MT</t>
  </si>
  <si>
    <t>NB</t>
  </si>
  <si>
    <t>QU</t>
  </si>
  <si>
    <t>VT</t>
  </si>
  <si>
    <t>SD</t>
  </si>
  <si>
    <t>AB</t>
  </si>
  <si>
    <t>BC</t>
  </si>
  <si>
    <t>ID</t>
  </si>
  <si>
    <t>SK</t>
  </si>
  <si>
    <t>MB</t>
  </si>
  <si>
    <t>Alabama</t>
  </si>
  <si>
    <t>Arizona</t>
  </si>
  <si>
    <t>Arkansas</t>
  </si>
  <si>
    <t>California</t>
  </si>
  <si>
    <t>Colorado</t>
  </si>
  <si>
    <t>Connecticut</t>
  </si>
  <si>
    <t>Delaware</t>
  </si>
  <si>
    <t>Florida</t>
  </si>
  <si>
    <t>Georgia</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</si>
  <si>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</si>
  <si>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</si>
  <si>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</si>
  <si>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</si>
  <si>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</si>
  <si>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</si>
  <si>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</si>
  <si>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</si>
  <si>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</si>
  <si>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</si>
  <si>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</si>
  <si>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</si>
  <si>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</si>
  <si>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</si>
  <si>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</si>
  <si>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</si>
  <si>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</si>
  <si>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</si>
  <si>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</si>
  <si>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</si>
  <si>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</si>
  <si>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</si>
  <si>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</si>
  <si>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</si>
  <si>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</si>
  <si>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</si>
  <si>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</si>
  <si>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</si>
  <si>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</si>
  <si>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</si>
  <si>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</si>
  <si>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</si>
  <si>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</si>
  <si>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</si>
  <si>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</si>
  <si>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</si>
  <si>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</si>
  <si>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</si>
  <si>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</si>
  <si>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Alberta</t>
  </si>
  <si>
    <t>British Comlumbia</t>
  </si>
  <si>
    <t>Ontario</t>
  </si>
  <si>
    <t>New Brunswick</t>
  </si>
  <si>
    <t>Manitoba</t>
  </si>
  <si>
    <t>Quebec</t>
  </si>
  <si>
    <t>Saskatchewan</t>
  </si>
  <si>
    <t>Last Updated Date</t>
  </si>
  <si>
    <t>Project Name</t>
  </si>
  <si>
    <t>Pipeline Operator Name</t>
  </si>
  <si>
    <t>Project Type</t>
  </si>
  <si>
    <t>Pipeline Type</t>
  </si>
  <si>
    <t>FERC Docket Number</t>
  </si>
  <si>
    <t>Status</t>
  </si>
  <si>
    <t>Completed Date</t>
  </si>
  <si>
    <t>Year In Service Date</t>
  </si>
  <si>
    <t>Cost (millions)</t>
  </si>
  <si>
    <t>Miles</t>
  </si>
  <si>
    <t>Additional Capacity (MMcf/d)</t>
  </si>
  <si>
    <t>Pipeline Diameter</t>
  </si>
  <si>
    <t>Lateral</t>
  </si>
  <si>
    <t>Interstate</t>
  </si>
  <si>
    <t>New Pipeline</t>
  </si>
  <si>
    <t>Applied</t>
  </si>
  <si>
    <t>Intrastate</t>
  </si>
  <si>
    <t>Announced</t>
  </si>
  <si>
    <t>Expansion</t>
  </si>
  <si>
    <t>Conversion</t>
  </si>
  <si>
    <t>Upgrade</t>
  </si>
  <si>
    <t>Completed</t>
  </si>
  <si>
    <t>Workbook Contents</t>
  </si>
  <si>
    <t>Click worksheet name or tab at bottom for data</t>
  </si>
  <si>
    <t>Worksheet Name</t>
  </si>
  <si>
    <t>Description</t>
  </si>
  <si>
    <t>Frequency</t>
  </si>
  <si>
    <t>Release Date:</t>
  </si>
  <si>
    <t>Excel File Name:</t>
  </si>
  <si>
    <t>Available from Web Page:</t>
  </si>
  <si>
    <t>For Help, Contact:</t>
  </si>
  <si>
    <t>1/27/2012 10:56:38 AM</t>
  </si>
  <si>
    <t>Natural Gas Pipeline Projects</t>
  </si>
  <si>
    <t>Quarterly</t>
  </si>
  <si>
    <t>Units</t>
  </si>
  <si>
    <t>Million cubic feet per day (MMcf/d)</t>
  </si>
  <si>
    <t>The date when the record was last updated</t>
  </si>
  <si>
    <t>Pre-applied</t>
  </si>
  <si>
    <t xml:space="preserve">Approved </t>
  </si>
  <si>
    <t>When an interstate pipeline pre-applied with FERC</t>
  </si>
  <si>
    <t>When the projects is completed or put in service</t>
  </si>
  <si>
    <t>Name of the projects as appeared on press releases or government applications</t>
  </si>
  <si>
    <t>Pipeline systems that cross one or more States. They are regulated by Federal Energy Regulatory Commission (FERC)</t>
  </si>
  <si>
    <t>The date when the projects were completed or put in service</t>
  </si>
  <si>
    <t>Data classification definitions</t>
  </si>
  <si>
    <t>Region definitions</t>
  </si>
  <si>
    <t>When an interstate pipeline applied with FERC</t>
  </si>
  <si>
    <t>The year when the projects were put in service or are expected to be put in service</t>
  </si>
  <si>
    <t>Projects estimated cost based on companies' press releases or applications</t>
  </si>
  <si>
    <t>Projects estimated mileage based on companies' press releases or applications</t>
  </si>
  <si>
    <t>Projects estimated additional capacity based on companies' press releases or applications</t>
  </si>
  <si>
    <t>Pipeline estimated diameter based on companies' press releases or applications</t>
  </si>
  <si>
    <t>States that gain the additional capacity by the projects</t>
  </si>
  <si>
    <t>Regions that gain the additional capacity by the projects</t>
  </si>
  <si>
    <t>Sources:</t>
  </si>
  <si>
    <t>Note:</t>
  </si>
  <si>
    <t>Not available = na</t>
  </si>
  <si>
    <t>Definitions</t>
  </si>
  <si>
    <t>Regions</t>
  </si>
  <si>
    <t>U.S. natural gas pipeline projects</t>
  </si>
  <si>
    <t>New pipeline system</t>
  </si>
  <si>
    <t>Unknown = -</t>
  </si>
  <si>
    <t xml:space="preserve">Notes: </t>
  </si>
  <si>
    <t>Pipeline Diameter (Inches)</t>
  </si>
  <si>
    <t>State Name</t>
  </si>
  <si>
    <t>State</t>
  </si>
  <si>
    <t>Region</t>
  </si>
  <si>
    <t>Definition</t>
  </si>
  <si>
    <t>Category</t>
  </si>
  <si>
    <t>Field</t>
  </si>
  <si>
    <t>Authority</t>
  </si>
  <si>
    <t>Docket Number</t>
  </si>
  <si>
    <t>State(s)</t>
  </si>
  <si>
    <t>Region(s)</t>
  </si>
  <si>
    <t>Spectra Energy</t>
  </si>
  <si>
    <t>Perryville Gas Storage LLC</t>
  </si>
  <si>
    <t>Elba Express Pipeline</t>
  </si>
  <si>
    <t>Texas Eastern Transmission</t>
  </si>
  <si>
    <t>Algonquin Gas Transmission</t>
  </si>
  <si>
    <t>National Fuel Gas Supply Corp</t>
  </si>
  <si>
    <t>XcelEnergy</t>
  </si>
  <si>
    <t>KM Interstate Pipeline Co</t>
  </si>
  <si>
    <t>NiSource Gas Transmission &amp; Storage</t>
  </si>
  <si>
    <t>Iroquois Pipeline Co</t>
  </si>
  <si>
    <t>Tennessee Gas Pipeline Co</t>
  </si>
  <si>
    <t>Alliance Pipeline LP</t>
  </si>
  <si>
    <t>Mississippi Hub LLC</t>
  </si>
  <si>
    <t>Puget Sound Energy</t>
  </si>
  <si>
    <t>Gulf Crossing Pipeline</t>
  </si>
  <si>
    <t>NET Midstream LLC</t>
  </si>
  <si>
    <t>Piedmont Natural Gas</t>
  </si>
  <si>
    <t>Gulf LNG Pipeline LLC</t>
  </si>
  <si>
    <t>Merchant Energy Partners LLC</t>
  </si>
  <si>
    <t>Southern Natural Gas Co</t>
  </si>
  <si>
    <t>Port Barre Investments LLC</t>
  </si>
  <si>
    <t>Pine Prairie Storage Co</t>
  </si>
  <si>
    <t>Eastern Shore Natural Gas</t>
  </si>
  <si>
    <t>Enbridge Energy Pipeline Co</t>
  </si>
  <si>
    <t>Magnum Gas Storage LLC</t>
  </si>
  <si>
    <t>Kinder Morgan Energy Partners</t>
  </si>
  <si>
    <t>Cadeville Gas Storage LLC</t>
  </si>
  <si>
    <t>Dominion Transmission</t>
  </si>
  <si>
    <t>Kern River Gas Transmission</t>
  </si>
  <si>
    <t>Pascagoula Supply Line</t>
  </si>
  <si>
    <t>Bison Pipeline LLC</t>
  </si>
  <si>
    <t>Northern Border Pipeline</t>
  </si>
  <si>
    <t>Paiute Pipeline</t>
  </si>
  <si>
    <t>Central New York Oil &amp; Gas</t>
  </si>
  <si>
    <t>Empire Pipeline</t>
  </si>
  <si>
    <t>East Tennessee Nat Gas Co</t>
  </si>
  <si>
    <t>Golden Pass Pipeline</t>
  </si>
  <si>
    <t>Enterprise Products Partners</t>
  </si>
  <si>
    <t>Southeast Supply Header LLC</t>
  </si>
  <si>
    <t>Florida Gas Trans Co</t>
  </si>
  <si>
    <t>Energy Transfer Partners LP</t>
  </si>
  <si>
    <t>Questar Overthrust Pipeline Co</t>
  </si>
  <si>
    <t>Ruby Pipeline LLC</t>
  </si>
  <si>
    <t>Gulf South Pipeline</t>
  </si>
  <si>
    <t>Energy Transfer Co</t>
  </si>
  <si>
    <t>Anchor Point Energy LLC</t>
  </si>
  <si>
    <t>Gulfstream Natural Gas System</t>
  </si>
  <si>
    <t>Regency Energy Partners LP</t>
  </si>
  <si>
    <t>North Baja Pipeline LLC</t>
  </si>
  <si>
    <t>Wilson Gas Storage Facility</t>
  </si>
  <si>
    <t>Rockies Express Pipeline</t>
  </si>
  <si>
    <t>Wyoming Interstate Gas Co</t>
  </si>
  <si>
    <t>Eastern Shore Parkesburg Line</t>
  </si>
  <si>
    <t>City of Monroe</t>
  </si>
  <si>
    <t>Pecan Pipeline Co</t>
  </si>
  <si>
    <t>Gill Ranch Storage LLC</t>
  </si>
  <si>
    <t>Midcontinent Express Pipeline</t>
  </si>
  <si>
    <t>T.W. Phillips Pipeline Corp</t>
  </si>
  <si>
    <t>Fayetteville Express Pipeline</t>
  </si>
  <si>
    <t>SeaCoast Gas Transmission LLC</t>
  </si>
  <si>
    <t>Northwest Pipeline Co</t>
  </si>
  <si>
    <t>Centerpoint Energy Gas Transmission</t>
  </si>
  <si>
    <t>Colorado Interstate Gas Co</t>
  </si>
  <si>
    <t>Midwestern Gas Transmission Co</t>
  </si>
  <si>
    <t>Northern Natural Gas Co</t>
  </si>
  <si>
    <t>Columbia Gas Transmission</t>
  </si>
  <si>
    <t>PetroLogistics Natural Gas Storage</t>
  </si>
  <si>
    <t>Questar Pipeline</t>
  </si>
  <si>
    <t>City of LaGrange</t>
  </si>
  <si>
    <t>MarkWest Pioneer LLC</t>
  </si>
  <si>
    <t>Transwestern Pipeline Co</t>
  </si>
  <si>
    <t>Guardian Pipeline Co</t>
  </si>
  <si>
    <t>Michigan Consolidated PL Co</t>
  </si>
  <si>
    <t>Viking Gas Transmission Co</t>
  </si>
  <si>
    <t>University New Hampshire</t>
  </si>
  <si>
    <t>Williston Basin Interstate PL</t>
  </si>
  <si>
    <t>Wycoff Gas Storage Co</t>
  </si>
  <si>
    <t>Monroe Gas Storage Co. LLC</t>
  </si>
  <si>
    <t>Vector Pipeline</t>
  </si>
  <si>
    <t>Kinder Morgan Louisiana PL Co</t>
  </si>
  <si>
    <t>MoGas Energy LLC</t>
  </si>
  <si>
    <t>MIGC Inc.</t>
  </si>
  <si>
    <t>SGR Holding Corporation</t>
  </si>
  <si>
    <t>Freeport LNG Development LP</t>
  </si>
  <si>
    <t>Lower Valley Energy Coop</t>
  </si>
  <si>
    <t>Sempra Energy Inc</t>
  </si>
  <si>
    <t>Regency Intrastate Pipeline Co</t>
  </si>
  <si>
    <t>Dominion Cove Point LNG PL Co</t>
  </si>
  <si>
    <t>Ozark Gas Transmission Co</t>
  </si>
  <si>
    <t>Greater Minnesota Transmission</t>
  </si>
  <si>
    <t>Panhandle Eastern Pipeline Co</t>
  </si>
  <si>
    <t>Tuscarora Pipeline Co</t>
  </si>
  <si>
    <t>Trunkline Gas Co</t>
  </si>
  <si>
    <t>MichCon Energy Co</t>
  </si>
  <si>
    <t>TransCanada Pipeline LTD</t>
  </si>
  <si>
    <t>Cheniere Energy</t>
  </si>
  <si>
    <t>Tampa Electric Co</t>
  </si>
  <si>
    <t>Cheyenne Plains Pipeline Co</t>
  </si>
  <si>
    <t>Neptune LNG LLC</t>
  </si>
  <si>
    <t>NGS Investments LLC</t>
  </si>
  <si>
    <t>Wisconsin Public Service Corp</t>
  </si>
  <si>
    <t>We Energies Inc</t>
  </si>
  <si>
    <t>Maritimes &amp; Northeast Pipeline</t>
  </si>
  <si>
    <t>MarkWest New Mexico LP</t>
  </si>
  <si>
    <t>NorTex Gas Storage LLC</t>
  </si>
  <si>
    <t>Crosstex Energy Services</t>
  </si>
  <si>
    <t>Aspen Pipeline LP</t>
  </si>
  <si>
    <t>KB Pipeline Co</t>
  </si>
  <si>
    <t>TransColorado Pipeline</t>
  </si>
  <si>
    <t>Kinder Morgan Illinois PL Co</t>
  </si>
  <si>
    <t>DTE Energy Inc</t>
  </si>
  <si>
    <t>Sabine Pipeline LLC</t>
  </si>
  <si>
    <t>Pacific Gas and Electric Co</t>
  </si>
  <si>
    <t>Columbia Gas of Ohio</t>
  </si>
  <si>
    <t>ProLiance Energy LLC</t>
  </si>
  <si>
    <t>Liberty Gas Storage LLC</t>
  </si>
  <si>
    <t>Atmos Energy Inc</t>
  </si>
  <si>
    <t>Lodi Storage Inc</t>
  </si>
  <si>
    <t>Freebird Gas Storage LLC</t>
  </si>
  <si>
    <t>Windsor Energy Inc</t>
  </si>
  <si>
    <t>Eastern North Carolina PL Co</t>
  </si>
  <si>
    <t>Suburban Gas Co</t>
  </si>
  <si>
    <t>Petal Gas Storage LLC</t>
  </si>
  <si>
    <t>Excelerate Energy LLC</t>
  </si>
  <si>
    <t>Mississippi River Transmission</t>
  </si>
  <si>
    <t>Consumers Energy Inc</t>
  </si>
  <si>
    <t>Dominion South Pipeline Co</t>
  </si>
  <si>
    <t>SRG (Saltriver Group) Inc</t>
  </si>
  <si>
    <t>Discovery Gas Transmission LLC</t>
  </si>
  <si>
    <t>Yankee Gas Services Co</t>
  </si>
  <si>
    <t>Rocky Mountain Pipeline Co</t>
  </si>
  <si>
    <t>West Texas Gas Co</t>
  </si>
  <si>
    <t>Coos County Pipeline Co</t>
  </si>
  <si>
    <t>KeySpan Energy Delivery Inc</t>
  </si>
  <si>
    <t>Northwest Natural Gas Co</t>
  </si>
  <si>
    <t>Saltville Gas Storage Co</t>
  </si>
  <si>
    <t>Niagara Mohawk Power Co</t>
  </si>
  <si>
    <t>SCG Pipeline Inc</t>
  </si>
  <si>
    <t>Sierra Production Co</t>
  </si>
  <si>
    <t>Energy West Development Inc</t>
  </si>
  <si>
    <t>Regent Resources Ltd</t>
  </si>
  <si>
    <t>Somerset Gas Transmission Inc</t>
  </si>
  <si>
    <t>MidAmerican Energy Inc</t>
  </si>
  <si>
    <t>Hutchinson Utilities Inc</t>
  </si>
  <si>
    <t>Kinder Morgan Texas Pipeline</t>
  </si>
  <si>
    <t>Kenai Kachemak Pipeline LLC</t>
  </si>
  <si>
    <t>Wild Goose Storage Inc</t>
  </si>
  <si>
    <t>Gasoducto del Rio</t>
  </si>
  <si>
    <t>Missouri Interstate Gas LLC</t>
  </si>
  <si>
    <t>MidCoast Pipeline Co</t>
  </si>
  <si>
    <t>Southern California Gas Co</t>
  </si>
  <si>
    <t>Tidelands Oil &amp; Gas Corp</t>
  </si>
  <si>
    <t>North Texas Pipeline Co</t>
  </si>
  <si>
    <t>Trailblazer Pipeline Co</t>
  </si>
  <si>
    <t>Ohio Valley Hub LLC</t>
  </si>
  <si>
    <t>Palmetto Pipeline Co</t>
  </si>
  <si>
    <t>Cove Point LNG Pipeline Co</t>
  </si>
  <si>
    <t>Progress Energy Corp</t>
  </si>
  <si>
    <t>Semco Energy Co</t>
  </si>
  <si>
    <t>Chinook Pipeline Co</t>
  </si>
  <si>
    <t>Trans-Union Pipeline Co</t>
  </si>
  <si>
    <t>Duke Energy Field Services</t>
  </si>
  <si>
    <t>Williams Gas Pipelines Central</t>
  </si>
  <si>
    <t>Falcon Gas Storage PL</t>
  </si>
  <si>
    <t>EnergySouth Gas Co</t>
  </si>
  <si>
    <t>Virginia Gas Co</t>
  </si>
  <si>
    <t>San Diego Gas &amp; Elec Co</t>
  </si>
  <si>
    <t>Great Lakes Gas Trans LTD</t>
  </si>
  <si>
    <t>Coral Energy Corp</t>
  </si>
  <si>
    <t>Canadian-Montana Pipeline Co</t>
  </si>
  <si>
    <t>Vermont Gas Sys Inc</t>
  </si>
  <si>
    <t>North Shore Gas Co</t>
  </si>
  <si>
    <t>PNGTS/Martimes &amp; Northeast</t>
  </si>
  <si>
    <t>USG Pipeline Co.</t>
  </si>
  <si>
    <t>Mid Louisiana Gas Co</t>
  </si>
  <si>
    <t>Public Service Co of CO</t>
  </si>
  <si>
    <t>Pacific Interstate Offshore</t>
  </si>
  <si>
    <t>Destin Pipeline Co. LLC</t>
  </si>
  <si>
    <t>Noram Gas Transmission Co</t>
  </si>
  <si>
    <t>Interenergy Sheffield Process</t>
  </si>
  <si>
    <t>Delhi Gas Pipeline Co</t>
  </si>
  <si>
    <t>Nautilus Pipeline Co, LLC</t>
  </si>
  <si>
    <t>Venice Gas Gathering System LL</t>
  </si>
  <si>
    <t>Transok Pipeline Co</t>
  </si>
  <si>
    <t>AL,GA</t>
  </si>
  <si>
    <t>FERC</t>
  </si>
  <si>
    <t>na</t>
  </si>
  <si>
    <t>Perryville Storage Laterals</t>
  </si>
  <si>
    <t>24,36</t>
  </si>
  <si>
    <t>CP09-418</t>
  </si>
  <si>
    <t>PA,MD</t>
  </si>
  <si>
    <t>Constitution Pipeline</t>
  </si>
  <si>
    <t>PA,NY</t>
  </si>
  <si>
    <t>Approved</t>
  </si>
  <si>
    <t>Ohio Pipeline Energy Network</t>
  </si>
  <si>
    <t>Algonquin Incremental Market (AIM)</t>
  </si>
  <si>
    <t>Cherokee Natural Gas Pipeline Project</t>
  </si>
  <si>
    <t>East Side Expansion Project</t>
  </si>
  <si>
    <t>TETCO TEAM 2014 Expansion</t>
  </si>
  <si>
    <t>Transco Rockaway Delivery Project</t>
  </si>
  <si>
    <t>NJ,NY</t>
  </si>
  <si>
    <t>CP11-490</t>
  </si>
  <si>
    <t>Northeast Upgrade Project</t>
  </si>
  <si>
    <t>PA,NJ</t>
  </si>
  <si>
    <t>OR,WA</t>
  </si>
  <si>
    <t>Northeast Supply Link Project</t>
  </si>
  <si>
    <t>PA,NJ,NY</t>
  </si>
  <si>
    <t>CP11-56</t>
  </si>
  <si>
    <t>UT,WY</t>
  </si>
  <si>
    <t>Tioga Lateral Project</t>
  </si>
  <si>
    <t>CP12-50</t>
  </si>
  <si>
    <t>Willcox Lateral 2013 Expansion Project</t>
  </si>
  <si>
    <t>TX,MX</t>
  </si>
  <si>
    <t>CP12-6</t>
  </si>
  <si>
    <t>Mississippi Hub Storage Phase 2</t>
  </si>
  <si>
    <t>CP09-110</t>
  </si>
  <si>
    <t>Bayonne Delivery Lateral Project</t>
  </si>
  <si>
    <t>CP09-417</t>
  </si>
  <si>
    <t>South Seattle Delivery Lateral Expansion</t>
  </si>
  <si>
    <t>CP11-520</t>
  </si>
  <si>
    <t>Tioga Area Expansion Project</t>
  </si>
  <si>
    <t>CP12-19</t>
  </si>
  <si>
    <t>Sabinsville to Morrisville Project</t>
  </si>
  <si>
    <t>Construction</t>
  </si>
  <si>
    <t>NJ-NY Project</t>
  </si>
  <si>
    <t>30,42</t>
  </si>
  <si>
    <t>CP12-30</t>
  </si>
  <si>
    <t>Eagle Ford Midstream Expansion</t>
  </si>
  <si>
    <t>MPP Project</t>
  </si>
  <si>
    <t>CP12-28</t>
  </si>
  <si>
    <t>Northeast Connector</t>
  </si>
  <si>
    <t>Inergy Marc I Hub Line Project</t>
  </si>
  <si>
    <t>CP10-480</t>
  </si>
  <si>
    <t>TX,LA</t>
  </si>
  <si>
    <t>CP06-12/13/14</t>
  </si>
  <si>
    <t>East Cheyenne Storage Header</t>
  </si>
  <si>
    <t>CP10-34</t>
  </si>
  <si>
    <t>South System Expansion III Phase 3</t>
  </si>
  <si>
    <t>CP09-36</t>
  </si>
  <si>
    <t>CP04-400</t>
  </si>
  <si>
    <t>Mid-Atlantic Connector Expansion</t>
  </si>
  <si>
    <t>CP11-31</t>
  </si>
  <si>
    <t>WV,PA</t>
  </si>
  <si>
    <t>Transco Mid-South Expansion Phase 1</t>
  </si>
  <si>
    <t>CP11-18</t>
  </si>
  <si>
    <t>South System Expansion III Phase 2</t>
  </si>
  <si>
    <t>Northeast Expansion Project</t>
  </si>
  <si>
    <t>CP11-39</t>
  </si>
  <si>
    <t>Minisink Compressor Project</t>
  </si>
  <si>
    <t>CP11-515</t>
  </si>
  <si>
    <t>TETCO TEAM 2012 Expansion</t>
  </si>
  <si>
    <t>CP11-67</t>
  </si>
  <si>
    <t>Pine Prairie Chalk Line Loop</t>
  </si>
  <si>
    <t>CP04-379</t>
  </si>
  <si>
    <t>DE,MD</t>
  </si>
  <si>
    <t>CP11-333</t>
  </si>
  <si>
    <t>Appalachian Gateway Project</t>
  </si>
  <si>
    <t>CP10-448</t>
  </si>
  <si>
    <t>GA,SC</t>
  </si>
  <si>
    <t>CP09-88</t>
  </si>
  <si>
    <t>Mountain Pass Lateral</t>
  </si>
  <si>
    <t>Station 230C Project</t>
  </si>
  <si>
    <t>Ferc</t>
  </si>
  <si>
    <t>CP11-133</t>
  </si>
  <si>
    <t>CP11-303</t>
  </si>
  <si>
    <t>Transco Mid-South Expansion Phase 2</t>
  </si>
  <si>
    <t>TX,LA,MS</t>
  </si>
  <si>
    <t>42,36</t>
  </si>
  <si>
    <t>Philadelphia Lateral Expansion Project</t>
  </si>
  <si>
    <t>CP11-508</t>
  </si>
  <si>
    <t>Northeast Supply Diversification Project</t>
  </si>
  <si>
    <t>CP11-30</t>
  </si>
  <si>
    <t>Line N 2012 Expansion</t>
  </si>
  <si>
    <t>CP11-512</t>
  </si>
  <si>
    <t>Sunrise Project</t>
  </si>
  <si>
    <t>PA,WV</t>
  </si>
  <si>
    <t>Franklin to Hastings Expansion</t>
  </si>
  <si>
    <t>CP10-472</t>
  </si>
  <si>
    <t>Northern Access Expansion Project</t>
  </si>
  <si>
    <t>CP11-128</t>
  </si>
  <si>
    <t>Moss Bluff 2011 Storage Header</t>
  </si>
  <si>
    <t>CP08-387</t>
  </si>
  <si>
    <t>North Seattle Delivery Lateral Expansion</t>
  </si>
  <si>
    <t>Cadeville Storage Headers</t>
  </si>
  <si>
    <t>CP11-41</t>
  </si>
  <si>
    <t>CP11-46</t>
  </si>
  <si>
    <t>Pascagoula Expansion Project</t>
  </si>
  <si>
    <t>MS,AL</t>
  </si>
  <si>
    <t>CP09-456</t>
  </si>
  <si>
    <t>300 Line Expansion Project</t>
  </si>
  <si>
    <t>CP09-444</t>
  </si>
  <si>
    <t>Bison Pipeline Project</t>
  </si>
  <si>
    <t>WY,MT,ND</t>
  </si>
  <si>
    <t>CP09-161</t>
  </si>
  <si>
    <t>Princeton Lateral Project</t>
  </si>
  <si>
    <t>CP10-468</t>
  </si>
  <si>
    <t>Paiute South Tahoe Lateral</t>
  </si>
  <si>
    <t>CP10-41</t>
  </si>
  <si>
    <t>North and South Expansion Project</t>
  </si>
  <si>
    <t>CP10-194</t>
  </si>
  <si>
    <t>Tioga County Extension Project</t>
  </si>
  <si>
    <t>completed</t>
  </si>
  <si>
    <t>CP10-493</t>
  </si>
  <si>
    <t>Hot Spring Lateral Project</t>
  </si>
  <si>
    <t>CP10-471</t>
  </si>
  <si>
    <t>CP10-89</t>
  </si>
  <si>
    <t>Acadian Haynesville Extension</t>
  </si>
  <si>
    <t>Mobile Bay South II Expansion Project</t>
  </si>
  <si>
    <t>CP10-21</t>
  </si>
  <si>
    <t>Joint Pipeline Expansion (SESH) Project</t>
  </si>
  <si>
    <t>CP09-40</t>
  </si>
  <si>
    <t>NFGS Line N Projects</t>
  </si>
  <si>
    <t>CP10-457</t>
  </si>
  <si>
    <t>Apex Expansion Project</t>
  </si>
  <si>
    <t>WY,UT,NV</t>
  </si>
  <si>
    <t>CP10-14</t>
  </si>
  <si>
    <t>FGT Phase VIII Expansion</t>
  </si>
  <si>
    <t>AL,FL</t>
  </si>
  <si>
    <t>CP09-17</t>
  </si>
  <si>
    <t>Eagle Ford Dos Hermanas Pipeline</t>
  </si>
  <si>
    <t>Transco 85 North Expansion Phase 2</t>
  </si>
  <si>
    <t>AL,GA,SC,NC</t>
  </si>
  <si>
    <t>CP09-57</t>
  </si>
  <si>
    <t>Maine Line 133 Loop Expansion</t>
  </si>
  <si>
    <t>CP10-3</t>
  </si>
  <si>
    <t>Eagle Ford Chisholm Pipeline</t>
  </si>
  <si>
    <t>Ruby Pipeline Project</t>
  </si>
  <si>
    <t>WY,UT,NV,OR</t>
  </si>
  <si>
    <t>CP09-54</t>
  </si>
  <si>
    <t>AIRPORT II COMPRESSION</t>
  </si>
  <si>
    <t>CP10-502</t>
  </si>
  <si>
    <t>CP10-459</t>
  </si>
  <si>
    <t>Clarence Compressor</t>
  </si>
  <si>
    <t>CP10-465</t>
  </si>
  <si>
    <t>South System Expansion III Phase 1</t>
  </si>
  <si>
    <t>North Fork Pipeline</t>
  </si>
  <si>
    <t>AK</t>
  </si>
  <si>
    <t>Alaska</t>
  </si>
  <si>
    <t>TEMAX/TIME III</t>
  </si>
  <si>
    <t>30,36</t>
  </si>
  <si>
    <t>CP09-68</t>
  </si>
  <si>
    <t>Gulfstream Pipeline Phase 5</t>
  </si>
  <si>
    <t>CP10-4</t>
  </si>
  <si>
    <t>FGT Mobile Bay Lateral Expansion</t>
  </si>
  <si>
    <t>CP09-455</t>
  </si>
  <si>
    <t>Dominion Hub III Project</t>
  </si>
  <si>
    <t>CP09-18</t>
  </si>
  <si>
    <t>Dominion Hub II Project</t>
  </si>
  <si>
    <t>CP09-83</t>
  </si>
  <si>
    <t>Mainline 2010 System Expansion</t>
  </si>
  <si>
    <t>WY,NV</t>
  </si>
  <si>
    <t>CP08-429</t>
  </si>
  <si>
    <t>CP08-467</t>
  </si>
  <si>
    <t>Haynesville Expansion Project</t>
  </si>
  <si>
    <t>36,42</t>
  </si>
  <si>
    <t>Transco Mobile Bay South Expansion</t>
  </si>
  <si>
    <t>CP08-476</t>
  </si>
  <si>
    <t>Delta Lateral Project</t>
  </si>
  <si>
    <t>CP09-237</t>
  </si>
  <si>
    <t>Dominion Rural Valley Project</t>
  </si>
  <si>
    <t>CP09-10</t>
  </si>
  <si>
    <t>TGT Fayetteville Lateral Phase 3</t>
  </si>
  <si>
    <t>CGT Cobb Expansion Project</t>
  </si>
  <si>
    <t>CP09-437</t>
  </si>
  <si>
    <t>North Baja Yuma Lateral</t>
  </si>
  <si>
    <t>MX,AZ</t>
  </si>
  <si>
    <t>CP08-152</t>
  </si>
  <si>
    <t>Transco 85 North Expansion Phase I</t>
  </si>
  <si>
    <t>Enterprise Wilson Storage Link</t>
  </si>
  <si>
    <t>REX Meeker to Cheyenne Expansion Compressor</t>
  </si>
  <si>
    <t>CO,WY</t>
  </si>
  <si>
    <t>CP09-58</t>
  </si>
  <si>
    <t>2010 System Enhancement Project</t>
  </si>
  <si>
    <t>CP10-13</t>
  </si>
  <si>
    <t>Eshore Parkesburg Expansion</t>
  </si>
  <si>
    <t>CP10-76</t>
  </si>
  <si>
    <t>Monroe Pipeline Project</t>
  </si>
  <si>
    <t>Prairie Rose Header Pipeline</t>
  </si>
  <si>
    <t>CP08-465</t>
  </si>
  <si>
    <t>Egan Storage Header Exp</t>
  </si>
  <si>
    <t>CP07-88</t>
  </si>
  <si>
    <t>Enbridge Marquez Plant Line</t>
  </si>
  <si>
    <t>16,36</t>
  </si>
  <si>
    <t>Gill Ranch Storage Lateral</t>
  </si>
  <si>
    <t>Midcontinent Express Pipeline Expansion</t>
  </si>
  <si>
    <t>OK,TX,LA</t>
  </si>
  <si>
    <t>CP09-56</t>
  </si>
  <si>
    <t>Overthrust Compression Expansion Project</t>
  </si>
  <si>
    <t>CP09-76</t>
  </si>
  <si>
    <t>T.W. Phillips Bionol Clearfield Pipeline Proj</t>
  </si>
  <si>
    <t>CP09-3</t>
  </si>
  <si>
    <t>AR,MS</t>
  </si>
  <si>
    <t>CP09-433</t>
  </si>
  <si>
    <t>Algonquin East-to-West (EW2) Expansion</t>
  </si>
  <si>
    <t>CP08-420</t>
  </si>
  <si>
    <t>Red River Lateral</t>
  </si>
  <si>
    <t>Enterprise Trinity River Supply Lateral</t>
  </si>
  <si>
    <t>TECO SeaCoast Pipeline Project</t>
  </si>
  <si>
    <t>24,20</t>
  </si>
  <si>
    <t>ETC Tiger Pipeline Project</t>
  </si>
  <si>
    <t>CP09-460</t>
  </si>
  <si>
    <t>Diamond Mountain Compressor Station Project.</t>
  </si>
  <si>
    <t>CP09-449</t>
  </si>
  <si>
    <t>NWPL Sundance Trail Expansion</t>
  </si>
  <si>
    <t>CO,UT,WY</t>
  </si>
  <si>
    <t>CP09-415</t>
  </si>
  <si>
    <t>CEGT Carthage/Perryville (Line CP) Phase IV</t>
  </si>
  <si>
    <t>CP09-29</t>
  </si>
  <si>
    <t>SONAT Elba Express III</t>
  </si>
  <si>
    <t>CP06-470</t>
  </si>
  <si>
    <t>CIG Raton Basin 2010 Expansion</t>
  </si>
  <si>
    <t>CP09-464</t>
  </si>
  <si>
    <t>Bi-directional Pipeline Conversion</t>
  </si>
  <si>
    <t>IL,IN</t>
  </si>
  <si>
    <t>CP08-436</t>
  </si>
  <si>
    <t>NNG Northern Lights 2010 Zone EF Expansion</t>
  </si>
  <si>
    <t>CP09-11</t>
  </si>
  <si>
    <t>Haynesville/Perryville Expansion</t>
  </si>
  <si>
    <t>CP09-420</t>
  </si>
  <si>
    <t>Dominion Hub I Project</t>
  </si>
  <si>
    <t>CP08-33</t>
  </si>
  <si>
    <t>Dominion Utica 7 Project</t>
  </si>
  <si>
    <t>CP08-45</t>
  </si>
  <si>
    <t>Dominion Quantico Compression Expansion</t>
  </si>
  <si>
    <t>CP07-31</t>
  </si>
  <si>
    <t>CGT 2008 Appalachian Expansion</t>
  </si>
  <si>
    <t>CP08-85</t>
  </si>
  <si>
    <t>TGT Fayetteville Lateral Phase 2</t>
  </si>
  <si>
    <t>CP07-417</t>
  </si>
  <si>
    <t>TGT Greenville Lateral</t>
  </si>
  <si>
    <t>Hi Fields Lateral</t>
  </si>
  <si>
    <t>AL,MS</t>
  </si>
  <si>
    <t>CP07-44</t>
  </si>
  <si>
    <t>CGT Eastern Market Expansion</t>
  </si>
  <si>
    <t>CP07-367</t>
  </si>
  <si>
    <t>CEGT Long Lake Compressor Station Project</t>
  </si>
  <si>
    <t>CP08-455</t>
  </si>
  <si>
    <t>Northern Border Des Plaines Project</t>
  </si>
  <si>
    <t>IL,IA</t>
  </si>
  <si>
    <t>CP08-72</t>
  </si>
  <si>
    <t>Bayou Choctaw Storage Headers</t>
  </si>
  <si>
    <t>CP07-428</t>
  </si>
  <si>
    <t>Questar Greasewood Station</t>
  </si>
  <si>
    <t>UT,CO</t>
  </si>
  <si>
    <t>CP08-405</t>
  </si>
  <si>
    <t>Kia Motor Lateral</t>
  </si>
  <si>
    <t>TETCO Northern Bridge Project</t>
  </si>
  <si>
    <t>OH,WV,PA</t>
  </si>
  <si>
    <t>CP08-100</t>
  </si>
  <si>
    <t>NWPL Colorado Hub Connection Project (CHC)</t>
  </si>
  <si>
    <t>CP08-477</t>
  </si>
  <si>
    <t>CEGT Searcy Ph 2</t>
  </si>
  <si>
    <t>CP09-175</t>
  </si>
  <si>
    <t>CEGT Tontitown Project</t>
  </si>
  <si>
    <t>OK,AR</t>
  </si>
  <si>
    <t>CP08-69</t>
  </si>
  <si>
    <t>Fitchburg Expansion Project</t>
  </si>
  <si>
    <t>CP08-63</t>
  </si>
  <si>
    <t>CP08-65</t>
  </si>
  <si>
    <t>Tenneco Carthage Lateral Expansion</t>
  </si>
  <si>
    <t>CP08-27</t>
  </si>
  <si>
    <t>KM REX/NGPL Phase 1</t>
  </si>
  <si>
    <t>WY,KS,IA</t>
  </si>
  <si>
    <t>MarkWest Arkoma Connector Pipeline Project</t>
  </si>
  <si>
    <t>CP08-404</t>
  </si>
  <si>
    <t>CP08-403</t>
  </si>
  <si>
    <t>TW Phoenix Lateral Project</t>
  </si>
  <si>
    <t>CP06-459</t>
  </si>
  <si>
    <t>OK,TX,LA,MS,AL</t>
  </si>
  <si>
    <t>CP08-6</t>
  </si>
  <si>
    <t>ET Cleburne to Tolar Extension</t>
  </si>
  <si>
    <t>TGT Midland Storage Lateral Exp</t>
  </si>
  <si>
    <t>CP07-405</t>
  </si>
  <si>
    <t>Gulf Crossing Pipeline Project</t>
  </si>
  <si>
    <t>CP07-398</t>
  </si>
  <si>
    <t>Guardian Pipeline Expansion and Extension Project</t>
  </si>
  <si>
    <t>CP07-8</t>
  </si>
  <si>
    <t>MichCon Sumpter Extension Pipeline Project</t>
  </si>
  <si>
    <t>MSPC U-15346</t>
  </si>
  <si>
    <t>CP07-457</t>
  </si>
  <si>
    <t>Viking Fargo Lateral Expansion</t>
  </si>
  <si>
    <t>MN,ND</t>
  </si>
  <si>
    <t>CP09-69</t>
  </si>
  <si>
    <t>UNH Landfill gas-to-energy project</t>
  </si>
  <si>
    <t>Hampton Roads Crossing (HRX)</t>
  </si>
  <si>
    <t>Algonquin J-2 Loop</t>
  </si>
  <si>
    <t>CP08-256</t>
  </si>
  <si>
    <t>Algonquin Kleen Energy Lateral</t>
  </si>
  <si>
    <t>CP08-462</t>
  </si>
  <si>
    <t>WB Grasslands Expansion III</t>
  </si>
  <si>
    <t>MT,ND</t>
  </si>
  <si>
    <t>CP09-39</t>
  </si>
  <si>
    <t>Enterprise Sherman Extension</t>
  </si>
  <si>
    <t>WIG Douglas Expansion Project</t>
  </si>
  <si>
    <t>WY,CO</t>
  </si>
  <si>
    <t>CP08-468</t>
  </si>
  <si>
    <t>ET Texas Independence Pipeline</t>
  </si>
  <si>
    <t>ET Southern Shale</t>
  </si>
  <si>
    <t>Greyhawk North Lateral Phase I</t>
  </si>
  <si>
    <t>CP03-33</t>
  </si>
  <si>
    <t>ET Katy Pipeline Expansion</t>
  </si>
  <si>
    <t>Monroe Storage Field TCP Lateral</t>
  </si>
  <si>
    <t>CP07-406</t>
  </si>
  <si>
    <t>Vector Athens (ACS) Expansion</t>
  </si>
  <si>
    <t>IL,IN,MI,ON</t>
  </si>
  <si>
    <t>CP08-29</t>
  </si>
  <si>
    <t>Kinder Morgan Louisiana Pipeline</t>
  </si>
  <si>
    <t>CP06-449</t>
  </si>
  <si>
    <t>KM REX-East Leg 1</t>
  </si>
  <si>
    <t>MO,IN,OH</t>
  </si>
  <si>
    <t>CP07-208</t>
  </si>
  <si>
    <t>KM Nebraska Ethanol Expansion Project</t>
  </si>
  <si>
    <t>CP08-44</t>
  </si>
  <si>
    <t>KM REX/NGPL Joint Project Phase 2</t>
  </si>
  <si>
    <t>IA,IL</t>
  </si>
  <si>
    <t>Curryville Compression Expansion Project</t>
  </si>
  <si>
    <t>CP07-450</t>
  </si>
  <si>
    <t>KM REX-East Leg 2</t>
  </si>
  <si>
    <t>Transco Sentinel Expansion Phase 2</t>
  </si>
  <si>
    <t>CP08-31</t>
  </si>
  <si>
    <t>Millennium Pipeline 2008</t>
  </si>
  <si>
    <t>CP98-150</t>
  </si>
  <si>
    <t>Dominion TL-263 Expansion Project</t>
  </si>
  <si>
    <t>12,16</t>
  </si>
  <si>
    <t>CP07-10</t>
  </si>
  <si>
    <t>MIGC Southern (Python) Expansion</t>
  </si>
  <si>
    <t>CP07-178</t>
  </si>
  <si>
    <t>ET Southeast Boosier Pipeline Phase 1</t>
  </si>
  <si>
    <t>Southern Pines Florida/Transco Line</t>
  </si>
  <si>
    <t>CP02-229</t>
  </si>
  <si>
    <t>Bobcat Storage Lateral</t>
  </si>
  <si>
    <t>CP06-66/67/68</t>
  </si>
  <si>
    <t>El Paso Eunice Replacement Project</t>
  </si>
  <si>
    <t>CP08-2</t>
  </si>
  <si>
    <t>CGT Line A-5 Replacement</t>
  </si>
  <si>
    <t>CP98-151</t>
  </si>
  <si>
    <t>El Paso Hobbs Lateral</t>
  </si>
  <si>
    <t>CP08-14</t>
  </si>
  <si>
    <t>Freeport LNG Pipeline</t>
  </si>
  <si>
    <t>CP03-75</t>
  </si>
  <si>
    <t>FGT East Leg Expansion</t>
  </si>
  <si>
    <t>CP07-82</t>
  </si>
  <si>
    <t>ET Southeast Boosier Pipeline Phase 2</t>
  </si>
  <si>
    <t>ETenn CNX Pressure Increase</t>
  </si>
  <si>
    <t>VA,NC</t>
  </si>
  <si>
    <t>CP08-35</t>
  </si>
  <si>
    <t>El Paso Picacho Compressor Station Project</t>
  </si>
  <si>
    <t>CP07-448</t>
  </si>
  <si>
    <t>Hoback Pipeline Energy Project</t>
  </si>
  <si>
    <t>Southern Pines Destin Line</t>
  </si>
  <si>
    <t>Cameron Interstate Pipeline</t>
  </si>
  <si>
    <t>CP05-119</t>
  </si>
  <si>
    <t>Questar Greesewood/Meeker Expansion</t>
  </si>
  <si>
    <t>Mississippi Hub Storage Phase 1</t>
  </si>
  <si>
    <t>CP07-4</t>
  </si>
  <si>
    <t>Big Sandy Pipeline Phase II</t>
  </si>
  <si>
    <t>CP06-275</t>
  </si>
  <si>
    <t>White River Header Pipeline</t>
  </si>
  <si>
    <t>CP08-398</t>
  </si>
  <si>
    <t>Big Sandy Pipeline Phase I</t>
  </si>
  <si>
    <t>South Texas Flashing/Tilden Expansion</t>
  </si>
  <si>
    <t>Brazoria Interconnector Gas Pipeline</t>
  </si>
  <si>
    <t>GS Mobile Compressor Expansion</t>
  </si>
  <si>
    <t>CP07-396</t>
  </si>
  <si>
    <t>CT,NY</t>
  </si>
  <si>
    <t>CP02-31</t>
  </si>
  <si>
    <t>NNG East Leg I Expansion</t>
  </si>
  <si>
    <t>CP08-95</t>
  </si>
  <si>
    <t>NY,CT</t>
  </si>
  <si>
    <t>Dominion 2008 PA Expansion</t>
  </si>
  <si>
    <t>PA,NY,MD,VA,WV,MD</t>
  </si>
  <si>
    <t>CP05-131</t>
  </si>
  <si>
    <t>Dominion Cove Point PL 2008 Expansion</t>
  </si>
  <si>
    <t>CP05-132</t>
  </si>
  <si>
    <t>Enbridge East Texas System Extension</t>
  </si>
  <si>
    <t>NNG West Leg II Expansion</t>
  </si>
  <si>
    <t>CP08-97</t>
  </si>
  <si>
    <t>ET Carthage Loop Expansion</t>
  </si>
  <si>
    <t>Gulfstream Pipeline Phase 4 (Bartow)</t>
  </si>
  <si>
    <t>CP07-51</t>
  </si>
  <si>
    <t>Gulfstream Pipeline Phase 3b</t>
  </si>
  <si>
    <t>CP00-06-014</t>
  </si>
  <si>
    <t>Gulfstream Pipeline Phase 3a</t>
  </si>
  <si>
    <t>GS Texas to Mississippi Expansion</t>
  </si>
  <si>
    <t>LA,MS</t>
  </si>
  <si>
    <t>CP06-446</t>
  </si>
  <si>
    <t>ET Maypearl to Malone</t>
  </si>
  <si>
    <t>ETenn Patriot Extension III</t>
  </si>
  <si>
    <t>CP01-415</t>
  </si>
  <si>
    <t>ET North side to Paris Loop</t>
  </si>
  <si>
    <t>CP07-401</t>
  </si>
  <si>
    <t>KM Colorado Lateral Project</t>
  </si>
  <si>
    <t>CP07-430</t>
  </si>
  <si>
    <t>KM 2008 Grand Island Expansion</t>
  </si>
  <si>
    <t>KM Tejas/Texas Pipeline Link</t>
  </si>
  <si>
    <t>Empire/Millennium Expansion</t>
  </si>
  <si>
    <t>CP06-5/6/7</t>
  </si>
  <si>
    <t>Ozark Standing Rock Compressor</t>
  </si>
  <si>
    <t>CP08-20</t>
  </si>
  <si>
    <t>CGT Henry Hub Expansion</t>
  </si>
  <si>
    <t>Cannon Falls NG Pipeline Project</t>
  </si>
  <si>
    <t>CGT East Lateral Ryane Expansion</t>
  </si>
  <si>
    <t>CP08-26</t>
  </si>
  <si>
    <t>Tuscola East Replacement Project</t>
  </si>
  <si>
    <t>IN,OH</t>
  </si>
  <si>
    <t>CP06-428</t>
  </si>
  <si>
    <t>Eastern Shore 2008 Expansion</t>
  </si>
  <si>
    <t>PA,MD,DE</t>
  </si>
  <si>
    <t>CP06-53</t>
  </si>
  <si>
    <t>KM Rockies Express (REX-West)</t>
  </si>
  <si>
    <t>CO,NE,KS,MO</t>
  </si>
  <si>
    <t>CP06-354</t>
  </si>
  <si>
    <t>GS Southeast Expansion</t>
  </si>
  <si>
    <t>CP07-32</t>
  </si>
  <si>
    <t>Sabine Pass LNG Line</t>
  </si>
  <si>
    <t>CP07-426</t>
  </si>
  <si>
    <t>Transco Sentinel Expansion Phase I</t>
  </si>
  <si>
    <t>NEB of Canada</t>
  </si>
  <si>
    <t>TGT Fayetteville Lateral Phase 1</t>
  </si>
  <si>
    <t>NV,CA</t>
  </si>
  <si>
    <t>CP07-27</t>
  </si>
  <si>
    <t>MidWest 2006 Eastern Extension Project</t>
  </si>
  <si>
    <t>CP05-372</t>
  </si>
  <si>
    <t>CEGT Cove Compressor Station Project</t>
  </si>
  <si>
    <t>CP07-437</t>
  </si>
  <si>
    <t>Trunkline Kaplan-to-Henry Hub (NTX) Extension</t>
  </si>
  <si>
    <t>CP06-452</t>
  </si>
  <si>
    <t>Trunkline Field Zone Expansion II</t>
  </si>
  <si>
    <t>CP08-99</t>
  </si>
  <si>
    <t>TW San Juan Lateral Expansion</t>
  </si>
  <si>
    <t>Jamestown Pipeline</t>
  </si>
  <si>
    <t>ON,NY</t>
  </si>
  <si>
    <t>TETCO Cedar Bayou Lateral Project</t>
  </si>
  <si>
    <t>CP07-411</t>
  </si>
  <si>
    <t>CEGT Replacement Project</t>
  </si>
  <si>
    <t>CP07-404</t>
  </si>
  <si>
    <t>Cheniere Southern Trail Pipeline</t>
  </si>
  <si>
    <t>LA,MS,AL</t>
  </si>
  <si>
    <t>CP05-357</t>
  </si>
  <si>
    <t>Gulfstream Bayside Lateral</t>
  </si>
  <si>
    <t>Cheyenne Plains Kirk Compressor Station</t>
  </si>
  <si>
    <t>CO,KS</t>
  </si>
  <si>
    <t>CP07-128</t>
  </si>
  <si>
    <t>Neptune LNG Lateral</t>
  </si>
  <si>
    <t>Coast Guard</t>
  </si>
  <si>
    <t>TETCO TIME II Expansion Phase 2</t>
  </si>
  <si>
    <t>OH,WV,PA,NJ</t>
  </si>
  <si>
    <t>CP06-115</t>
  </si>
  <si>
    <t>Monroe Storage Field TETCO Lateral</t>
  </si>
  <si>
    <t>QU,VT</t>
  </si>
  <si>
    <t>Southeast Supply Header Pipeline</t>
  </si>
  <si>
    <t>NGPL Louisiana/Gulf Coast Line Expansion</t>
  </si>
  <si>
    <t>CP07-03</t>
  </si>
  <si>
    <t>Tres Palacios Storage Lateral</t>
  </si>
  <si>
    <t>CP07-90</t>
  </si>
  <si>
    <t>WPSC Sheboygan/Plymouth Lateral</t>
  </si>
  <si>
    <t>CIG High Plains Project</t>
  </si>
  <si>
    <t>CP07-207</t>
  </si>
  <si>
    <t>WIG Medicine Bow 08 Expansion</t>
  </si>
  <si>
    <t>CP07-395</t>
  </si>
  <si>
    <t>WIG Mainline Expansion</t>
  </si>
  <si>
    <t>CP07-14</t>
  </si>
  <si>
    <t>SONAT Cypress 2008 Phase 2</t>
  </si>
  <si>
    <t>CP05-388</t>
  </si>
  <si>
    <t>Stagecoach North Lateral</t>
  </si>
  <si>
    <t>CP06-64</t>
  </si>
  <si>
    <t>CEGT Perryville Expansion Phase 3</t>
  </si>
  <si>
    <t>CP07-41</t>
  </si>
  <si>
    <t>We Fox Valley Lateral</t>
  </si>
  <si>
    <t>WPSC Denmark Lateral</t>
  </si>
  <si>
    <t>WPSC Chilton Lateral</t>
  </si>
  <si>
    <t>We Hartford/Westend Lateral</t>
  </si>
  <si>
    <t>WB East/West Mondak Subsystem Expansion</t>
  </si>
  <si>
    <t>WY,ND</t>
  </si>
  <si>
    <t>CP08-154</t>
  </si>
  <si>
    <t>Algonquin Ramapo Expansion</t>
  </si>
  <si>
    <t>NJ,CT</t>
  </si>
  <si>
    <t>CP06-76</t>
  </si>
  <si>
    <t>Maritimes &amp; Northeast Phase IV LNG Expansion</t>
  </si>
  <si>
    <t>NB,MA</t>
  </si>
  <si>
    <t>CP06-335</t>
  </si>
  <si>
    <t>WB Sheyenne Expansion Project</t>
  </si>
  <si>
    <t>CP08-89</t>
  </si>
  <si>
    <t>MarkWest Lea County Expansion</t>
  </si>
  <si>
    <t>CP08-01</t>
  </si>
  <si>
    <t>CEGT Elm Grove Supply Expansion</t>
  </si>
  <si>
    <t>CP06-168</t>
  </si>
  <si>
    <t>NWPL Parachute Expansion</t>
  </si>
  <si>
    <t>CP06-45</t>
  </si>
  <si>
    <t>Falcon Worsham-Steed Storage Pipeline</t>
  </si>
  <si>
    <t>CEGT Perryville Expansion Phase I &amp; 2</t>
  </si>
  <si>
    <t>CP06-85</t>
  </si>
  <si>
    <t>North Baja Pipeline Expansion Phase I</t>
  </si>
  <si>
    <t>MX,CA,AZ</t>
  </si>
  <si>
    <t>CP06-61</t>
  </si>
  <si>
    <t>CrossTex North Texas 2007 Expansion</t>
  </si>
  <si>
    <t>TETCO TIME II Expansion Phase 1</t>
  </si>
  <si>
    <t>PA,WV,NJ</t>
  </si>
  <si>
    <t>EM06-05</t>
  </si>
  <si>
    <t>NNG Palmyra North Expansion</t>
  </si>
  <si>
    <t>KS,SD,NE,IA</t>
  </si>
  <si>
    <t>CP06-433</t>
  </si>
  <si>
    <t>Tenneco Triple-T Extension</t>
  </si>
  <si>
    <t>CP05-416</t>
  </si>
  <si>
    <t>NNG Northern Lights Project</t>
  </si>
  <si>
    <t>IA,MN</t>
  </si>
  <si>
    <t>CP06-403</t>
  </si>
  <si>
    <t>Trunkline North Texas 2007 Expansion</t>
  </si>
  <si>
    <t>ET Barnett-Texoma Expansion Phase 3</t>
  </si>
  <si>
    <t>Algonquin Cape Cod Lateral</t>
  </si>
  <si>
    <t>CP06-143</t>
  </si>
  <si>
    <t>WIG Kanda Lateral Phase 2</t>
  </si>
  <si>
    <t>WIG Kanda Lateral Phase 1</t>
  </si>
  <si>
    <t>WB Grasslands Expansion II</t>
  </si>
  <si>
    <t>CP07-131</t>
  </si>
  <si>
    <t>Algonquin Northeast Gateway LNG</t>
  </si>
  <si>
    <t>CP05-383</t>
  </si>
  <si>
    <t>FGT Phase VII Phase 1</t>
  </si>
  <si>
    <t>CP06-01</t>
  </si>
  <si>
    <t>Eastern Shore 2007 Expansion</t>
  </si>
  <si>
    <t>Transco Potomac Expansion</t>
  </si>
  <si>
    <t>NC,MD</t>
  </si>
  <si>
    <t>CP06-421</t>
  </si>
  <si>
    <t>NGPL North Lansing Loop</t>
  </si>
  <si>
    <t>CP05-405</t>
  </si>
  <si>
    <t>Odessa-Ector Power Pipeline</t>
  </si>
  <si>
    <t>KB Pipeline Expansion</t>
  </si>
  <si>
    <t>CP01-421</t>
  </si>
  <si>
    <t>Transco Leidy to Long Island Expansion</t>
  </si>
  <si>
    <t>CP06-34</t>
  </si>
  <si>
    <t>KM REX Processing Plant Lateral</t>
  </si>
  <si>
    <t>CP07-383</t>
  </si>
  <si>
    <t>KM Rockies Express (Entrega) Phase 1 Seg 2</t>
  </si>
  <si>
    <t>CP04-413</t>
  </si>
  <si>
    <t>KM Rockies Express (Entrega) Phase 2</t>
  </si>
  <si>
    <t>TransColorado Blanco-to-Meeker Expansion</t>
  </si>
  <si>
    <t>NM,CO</t>
  </si>
  <si>
    <t>CP06-401</t>
  </si>
  <si>
    <t>KM Chicago Pipeline</t>
  </si>
  <si>
    <t>CP06-455</t>
  </si>
  <si>
    <t>DTE Shelby Pipeline</t>
  </si>
  <si>
    <t>MSPC U-15149</t>
  </si>
  <si>
    <t>Vector 2007 Phase 1 Expansion</t>
  </si>
  <si>
    <t>CP06-29</t>
  </si>
  <si>
    <t>Wamsutter Expansion Project</t>
  </si>
  <si>
    <t>CP06-423</t>
  </si>
  <si>
    <t>Pine Prairie Storage Laterals</t>
  </si>
  <si>
    <t>Rendezvous Black Fork Lateral</t>
  </si>
  <si>
    <t>CP05-40</t>
  </si>
  <si>
    <t>SSTAR Waynoka Lateral</t>
  </si>
  <si>
    <t>Sabine Henry Hub Expansion</t>
  </si>
  <si>
    <t>PE Liberal 100-line Bi-directional Project</t>
  </si>
  <si>
    <t>CP06-50</t>
  </si>
  <si>
    <t>Northeast ConneXion-New England</t>
  </si>
  <si>
    <t>NY,MA</t>
  </si>
  <si>
    <t>CP05-412</t>
  </si>
  <si>
    <t>SONAT North Main Loop Replacement</t>
  </si>
  <si>
    <t>CP07-28</t>
  </si>
  <si>
    <t>North LA Growth Project</t>
  </si>
  <si>
    <t>Paiute 2007 Expansion</t>
  </si>
  <si>
    <t>SONAT Cypress 2007 Phase 1</t>
  </si>
  <si>
    <t>GA,FL</t>
  </si>
  <si>
    <t>CGT Hardy Storage Pipeline Expansion</t>
  </si>
  <si>
    <t>VA,MD</t>
  </si>
  <si>
    <t>CP05-144/PF04-14</t>
  </si>
  <si>
    <t>Bossier Loop Phase 2</t>
  </si>
  <si>
    <t>Line 57C Lateral</t>
  </si>
  <si>
    <t>CGT Hardy Storage Lateral</t>
  </si>
  <si>
    <t>CP05-150</t>
  </si>
  <si>
    <t>Southwest Delaware County Extension</t>
  </si>
  <si>
    <t>CrossTex LIG Extension</t>
  </si>
  <si>
    <t>CIG Raton Basin 2007 Expansion</t>
  </si>
  <si>
    <t>CO,KS,OK</t>
  </si>
  <si>
    <t>CP07-103</t>
  </si>
  <si>
    <t>Questar Southern System Expansion to Goshen</t>
  </si>
  <si>
    <t>CP07-25</t>
  </si>
  <si>
    <t>Tenneco Deepwater Link Project</t>
  </si>
  <si>
    <t>FERC/MMS</t>
  </si>
  <si>
    <t>CP05-100</t>
  </si>
  <si>
    <t>CGT Line 1278 Replacement</t>
  </si>
  <si>
    <t>CP04-34</t>
  </si>
  <si>
    <t>NGPL A/G Cross Haul Expansion</t>
  </si>
  <si>
    <t>CP05-34</t>
  </si>
  <si>
    <t>FGT Turkey Point Lateral</t>
  </si>
  <si>
    <t>CP05-64</t>
  </si>
  <si>
    <t>Heartland Pipeline</t>
  </si>
  <si>
    <t>NGPL A/G Line Expansion</t>
  </si>
  <si>
    <t>Liberty Storage Pipeline</t>
  </si>
  <si>
    <t>CP05-94</t>
  </si>
  <si>
    <t>Rendezvous Pipeline Lateral</t>
  </si>
  <si>
    <t>Atmos/Enbridge X-Line Expansion</t>
  </si>
  <si>
    <t>ANR Wisconsin 2006 Expansion Project</t>
  </si>
  <si>
    <t>MI,WI</t>
  </si>
  <si>
    <t>CP05-364</t>
  </si>
  <si>
    <t>SSTAR Ozark Trails Expansion Project</t>
  </si>
  <si>
    <t>OK,KS,MO</t>
  </si>
  <si>
    <t>CP06-94</t>
  </si>
  <si>
    <t>NGPL Segment One Expansion</t>
  </si>
  <si>
    <t>TX,OK</t>
  </si>
  <si>
    <t>Northern Columbus Last Phase</t>
  </si>
  <si>
    <t>Cheyenne Plains Supply Lateral</t>
  </si>
  <si>
    <t>CP06-169</t>
  </si>
  <si>
    <t>TransColorado North Expansion Project</t>
  </si>
  <si>
    <t>CP05-45</t>
  </si>
  <si>
    <t>Eastern Shore 2006 Expansion</t>
  </si>
  <si>
    <t>Overthrust Extension</t>
  </si>
  <si>
    <t>CP06-167</t>
  </si>
  <si>
    <t>CEGT Round Mountain Expansion</t>
  </si>
  <si>
    <t>CP04-377</t>
  </si>
  <si>
    <t>TGT West Greenville-Elkton Lateral</t>
  </si>
  <si>
    <t>CP06-22</t>
  </si>
  <si>
    <t>Lodi (Kirby Hills) Lateral</t>
  </si>
  <si>
    <t>GS Carthage to Keatchie Pipeline Loop</t>
  </si>
  <si>
    <t>CP06-127</t>
  </si>
  <si>
    <t>North Side Loop (NSL) East Side</t>
  </si>
  <si>
    <t>ETenn Piedmont Project</t>
  </si>
  <si>
    <t>Freebird Gas Storage Line</t>
  </si>
  <si>
    <t>CP05-29</t>
  </si>
  <si>
    <t>ETenn Jewell Ridge Lateral</t>
  </si>
  <si>
    <t>CP05-413</t>
  </si>
  <si>
    <t>Bossier Loop Phase 1</t>
  </si>
  <si>
    <t>KM Rockies Express (Entrega) Phase 1 Seq 1</t>
  </si>
  <si>
    <t>Windsor Energy Gathering Lateral</t>
  </si>
  <si>
    <t>Northeast ConneXion-NY/NJ</t>
  </si>
  <si>
    <t>CP05-355</t>
  </si>
  <si>
    <t>CrossTex North Texas Pipeline</t>
  </si>
  <si>
    <t>ET Forth Worth Basin Looping</t>
  </si>
  <si>
    <t>CrossTex Fort Worth Basin Pipeline</t>
  </si>
  <si>
    <t>ET Barnett-Texoma Expansion Phase 2</t>
  </si>
  <si>
    <t>ET Barnett-Texoma Expansion Phase 1</t>
  </si>
  <si>
    <t>CP05-32</t>
  </si>
  <si>
    <t>ET Mayprearl to Mansfield Line</t>
  </si>
  <si>
    <t>WIG Piceance Line</t>
  </si>
  <si>
    <t>CP05-54</t>
  </si>
  <si>
    <t>Stagecoach South Lateral</t>
  </si>
  <si>
    <t>CrossTex Azle Gas Plant Header</t>
  </si>
  <si>
    <t>Dominion Northeast TL-527 Line Project</t>
  </si>
  <si>
    <t>WV,PA,NY</t>
  </si>
  <si>
    <t>CP04-365</t>
  </si>
  <si>
    <t>Northern Border Chicago Expansion III</t>
  </si>
  <si>
    <t>IA,IL,IN</t>
  </si>
  <si>
    <t>CP05-88</t>
  </si>
  <si>
    <t>CrossTex Goforth Gas Plant Header</t>
  </si>
  <si>
    <t>Eastern Shore 2003-5 Expansion Phase 3</t>
  </si>
  <si>
    <t>CP03-80</t>
  </si>
  <si>
    <t>Transco Central New Jersey Expansion Project</t>
  </si>
  <si>
    <t>CP04-396</t>
  </si>
  <si>
    <t>TW San Juan 2005 Expansion</t>
  </si>
  <si>
    <t>CP04-104</t>
  </si>
  <si>
    <t>ANR NorthLeg Expansion</t>
  </si>
  <si>
    <t>CP04-01</t>
  </si>
  <si>
    <t>KM Rancho Pipeline Phase II</t>
  </si>
  <si>
    <t>NWPL White River Project</t>
  </si>
  <si>
    <t>CP03-32</t>
  </si>
  <si>
    <t>Gulfstream Pipeline Phase 2</t>
  </si>
  <si>
    <t>CP00-06</t>
  </si>
  <si>
    <t>Trunkline Lake Charles Lateral Loop 2005</t>
  </si>
  <si>
    <t>CP04-64</t>
  </si>
  <si>
    <t>North Side Loop (NSL) West Side</t>
  </si>
  <si>
    <t>CIG Raton Basin 2005 Expansion</t>
  </si>
  <si>
    <t>CP05-50</t>
  </si>
  <si>
    <t>El Paso Line 1903 Conversion</t>
  </si>
  <si>
    <t>AZ,CA</t>
  </si>
  <si>
    <t>CP05-02</t>
  </si>
  <si>
    <t>Enbridge East Texas Pipeline</t>
  </si>
  <si>
    <t>ET Forth Worth Basin Pipeline</t>
  </si>
  <si>
    <t>SONAT Triangle Upgrade</t>
  </si>
  <si>
    <t>CP04-340</t>
  </si>
  <si>
    <t>Eastern North Carolina Outer Banks</t>
  </si>
  <si>
    <t>Questar Southern Sys 2005 Expansion</t>
  </si>
  <si>
    <t>CP05-05</t>
  </si>
  <si>
    <t>Cheyenne Plains Expansion</t>
  </si>
  <si>
    <t>CP04-345</t>
  </si>
  <si>
    <t>Marion/Delaware Cos Extension</t>
  </si>
  <si>
    <t>Petal Gas Capacity Increase</t>
  </si>
  <si>
    <t>CP04-424</t>
  </si>
  <si>
    <t>Energy Bridge Connection Line</t>
  </si>
  <si>
    <t>MMS</t>
  </si>
  <si>
    <t>ANR EastLeg Expansion</t>
  </si>
  <si>
    <t>CP04-51</t>
  </si>
  <si>
    <t>Horseshoe Lake Lateral (A-334)</t>
  </si>
  <si>
    <t>CP04-346</t>
  </si>
  <si>
    <t>Northern Louisiana Expansion (Winnsboro Ext)</t>
  </si>
  <si>
    <t>Tenneco Tewksbury-Andover Lateral</t>
  </si>
  <si>
    <t>CP04-60</t>
  </si>
  <si>
    <t>CEGT Line AD Expansion Project</t>
  </si>
  <si>
    <t>OK,TX</t>
  </si>
  <si>
    <t>CP05-03</t>
  </si>
  <si>
    <t>NNG Bluff Creek/Tomah Expansion</t>
  </si>
  <si>
    <t>CP05-49</t>
  </si>
  <si>
    <t>CEGT Line2-AD-24 Childes Lateral</t>
  </si>
  <si>
    <t>CP05-58</t>
  </si>
  <si>
    <t>Consumers Oakland East Portion</t>
  </si>
  <si>
    <t>FGT Interconnect</t>
  </si>
  <si>
    <t>CP05-76</t>
  </si>
  <si>
    <t>Salt River Landfill Line</t>
  </si>
  <si>
    <t>Dominion Cove Point East Project</t>
  </si>
  <si>
    <t>CP03-74</t>
  </si>
  <si>
    <t>Discovery Market Expansion</t>
  </si>
  <si>
    <t>GM,LA</t>
  </si>
  <si>
    <t>16,20</t>
  </si>
  <si>
    <t>CP03-342</t>
  </si>
  <si>
    <t>NEGASCO Interconnect</t>
  </si>
  <si>
    <t>CP04-02</t>
  </si>
  <si>
    <t>Montrose/Ouray Lateral</t>
  </si>
  <si>
    <t>SONAT South Sys Expansion II Phase 3</t>
  </si>
  <si>
    <t>CP02-01</t>
  </si>
  <si>
    <t>El Paso Power-Up Expansion I&amp;II</t>
  </si>
  <si>
    <t>TX,NM,AZ,CA</t>
  </si>
  <si>
    <t>CP03-01</t>
  </si>
  <si>
    <t>El Paso Power-Up Expansion III</t>
  </si>
  <si>
    <t>Gulfstream Martin Connector</t>
  </si>
  <si>
    <t>CP04-09</t>
  </si>
  <si>
    <t>ET Kathy Bossier Pipeline</t>
  </si>
  <si>
    <t>WIG Echo Springs Lateral</t>
  </si>
  <si>
    <t>CP04-90</t>
  </si>
  <si>
    <t>MarkWest Pinnacle "Hobbs" Lateral Expansion</t>
  </si>
  <si>
    <t>CP03-323</t>
  </si>
  <si>
    <t>Acuna Export Crossing</t>
  </si>
  <si>
    <t>CP02-97</t>
  </si>
  <si>
    <t>Algonquin Everett Alternative Project</t>
  </si>
  <si>
    <t>CP04-67</t>
  </si>
  <si>
    <t>El Paso Bondad 04 Expansion Proj</t>
  </si>
  <si>
    <t>CO,NM</t>
  </si>
  <si>
    <t>CP03-57</t>
  </si>
  <si>
    <t>We Port Washington Lateral</t>
  </si>
  <si>
    <t>Eastern Shore 2003-5 Expansion Phase 2</t>
  </si>
  <si>
    <t>Dominion Mid-Atlantic Expansion</t>
  </si>
  <si>
    <t>WV,PA,VA</t>
  </si>
  <si>
    <t>CP03-41</t>
  </si>
  <si>
    <t>Columbus 3 Storage Pipelines</t>
  </si>
  <si>
    <t>TransColorado 2004 Expansion</t>
  </si>
  <si>
    <t>CP04-12</t>
  </si>
  <si>
    <t>TETCO M-1 2004 Expansion</t>
  </si>
  <si>
    <t>TN,AL</t>
  </si>
  <si>
    <t>CP02-381</t>
  </si>
  <si>
    <t>TETCO Dominion Expansion</t>
  </si>
  <si>
    <t>CP03-43</t>
  </si>
  <si>
    <t>Coos Bay Project</t>
  </si>
  <si>
    <t>Transco Momentum Phase II</t>
  </si>
  <si>
    <t>AL,MS,GA,SC,VA</t>
  </si>
  <si>
    <t>CP01-388</t>
  </si>
  <si>
    <t>NNG Pleasant Hill Project</t>
  </si>
  <si>
    <t>CP04-28</t>
  </si>
  <si>
    <t>KM Rancho Pipeline Phase I</t>
  </si>
  <si>
    <t>CIG Cheyenne Plains Pipeline</t>
  </si>
  <si>
    <t>CP03-302</t>
  </si>
  <si>
    <t>Iroquois Eastchester Marine Expansion</t>
  </si>
  <si>
    <t>ON,CT,NY</t>
  </si>
  <si>
    <t>CP00-232</t>
  </si>
  <si>
    <t>TW Rewheel Project</t>
  </si>
  <si>
    <t>NM,TX</t>
  </si>
  <si>
    <t>CP05-04</t>
  </si>
  <si>
    <t>ANR WestLeg Expansion</t>
  </si>
  <si>
    <t>CP02-434</t>
  </si>
  <si>
    <t>NWPL Everett Delta Lateral</t>
  </si>
  <si>
    <t>CP01-49</t>
  </si>
  <si>
    <t>Questar Jurisdictional Tap Line (JTL) 113</t>
  </si>
  <si>
    <t>CP04-335</t>
  </si>
  <si>
    <t>SSTAR Southwest Missouri Expansion Proj</t>
  </si>
  <si>
    <t>KS,MO</t>
  </si>
  <si>
    <t>CP02-416</t>
  </si>
  <si>
    <t>CIG Cheyenne Station Upgrade</t>
  </si>
  <si>
    <t>CP03-301</t>
  </si>
  <si>
    <t>South Mist Storage Link Phase V</t>
  </si>
  <si>
    <t>KM Huntsman Expansion</t>
  </si>
  <si>
    <t>CO,NE</t>
  </si>
  <si>
    <t>CP03-39</t>
  </si>
  <si>
    <t>Santan Expansion Lateral</t>
  </si>
  <si>
    <t>CP02-37</t>
  </si>
  <si>
    <t>Algonquin HubLine</t>
  </si>
  <si>
    <t>CP01-05</t>
  </si>
  <si>
    <t>Dominion Ellisburg-Liedy Expansion</t>
  </si>
  <si>
    <t>CP02-44</t>
  </si>
  <si>
    <t>Saltville Storage Lateral</t>
  </si>
  <si>
    <t>CP04-13</t>
  </si>
  <si>
    <t>CGT Rock Springs Expansion</t>
  </si>
  <si>
    <t>CP02-142</t>
  </si>
  <si>
    <t>Paiute Carson Lateral Upgrade</t>
  </si>
  <si>
    <t>CP03-31</t>
  </si>
  <si>
    <t>Niagara Mohawk Expansion</t>
  </si>
  <si>
    <t>South Mist Storage Link Phase IV</t>
  </si>
  <si>
    <t>NWPL Rockies Expansion</t>
  </si>
  <si>
    <t>26,30</t>
  </si>
  <si>
    <t>CP01-438</t>
  </si>
  <si>
    <t>NWPL Ridges Basin Dam Project</t>
  </si>
  <si>
    <t>CP02-423</t>
  </si>
  <si>
    <t>NWPL Evergreen Expansion</t>
  </si>
  <si>
    <t>CP02-04</t>
  </si>
  <si>
    <t>Tenneco Can-East/Leidy Extn</t>
  </si>
  <si>
    <t>CP02-46</t>
  </si>
  <si>
    <t>Tenneco South Texas Export</t>
  </si>
  <si>
    <t>CP02-116/117</t>
  </si>
  <si>
    <t>SCANA Elba Island Connection</t>
  </si>
  <si>
    <t>CP02-57</t>
  </si>
  <si>
    <t>Sierra Border Station</t>
  </si>
  <si>
    <t>AB,MT</t>
  </si>
  <si>
    <t>CP01-416</t>
  </si>
  <si>
    <t>Shoshone Pipeline</t>
  </si>
  <si>
    <t>WY,MT</t>
  </si>
  <si>
    <t>CP03-02</t>
  </si>
  <si>
    <t>NNG Project MAX Expansion</t>
  </si>
  <si>
    <t>CP02-436</t>
  </si>
  <si>
    <t>FGT Phase VI Project</t>
  </si>
  <si>
    <t>CP02-27</t>
  </si>
  <si>
    <t>CEGT Line ACT-9</t>
  </si>
  <si>
    <t>CP03-06</t>
  </si>
  <si>
    <t>Regent Border Station</t>
  </si>
  <si>
    <t>CP03-08</t>
  </si>
  <si>
    <t>CP03-07</t>
  </si>
  <si>
    <t>CIG Valley Line III (summer-time enhancement)</t>
  </si>
  <si>
    <t>NorthCoast Gas Trans Compression Addition</t>
  </si>
  <si>
    <t>MidAmerican Des Moines Lateral</t>
  </si>
  <si>
    <t>Hutchinson Pipeline Project</t>
  </si>
  <si>
    <t>SONAT South Sys Expansion II Phase 1A*</t>
  </si>
  <si>
    <t>Questar Overthrust Tie Line 112</t>
  </si>
  <si>
    <t>CP03-36</t>
  </si>
  <si>
    <t>Eastern Shore 2003-5 Expansion Phase 1</t>
  </si>
  <si>
    <t>Transco Trenton-Woodbury Loop</t>
  </si>
  <si>
    <t>CP02-204</t>
  </si>
  <si>
    <t>Questar Kern Expansion</t>
  </si>
  <si>
    <t>Questar Southern System Expansion</t>
  </si>
  <si>
    <t>Maritimes &amp; Northeast Phase III Expansion</t>
  </si>
  <si>
    <t>CP01-4</t>
  </si>
  <si>
    <t>ETenn Patriot Extension I</t>
  </si>
  <si>
    <t>KR Mainline 2003 System Expansion</t>
  </si>
  <si>
    <t>WY,UT,NV,CA</t>
  </si>
  <si>
    <t>CP01-422</t>
  </si>
  <si>
    <t>Transco Momentum Phase I</t>
  </si>
  <si>
    <t>LA,AL,MS,GA,SC,NC</t>
  </si>
  <si>
    <t>42,48</t>
  </si>
  <si>
    <t>SONAT South Sys Expansion II Phase 1*</t>
  </si>
  <si>
    <t>LA,MS,AL,GA</t>
  </si>
  <si>
    <t>MS,AL,SC,GA</t>
  </si>
  <si>
    <t>CP00-233</t>
  </si>
  <si>
    <t>KM Midcon Texas Pipeline Expansion</t>
  </si>
  <si>
    <t>CP96-140</t>
  </si>
  <si>
    <t>Ninilchik Pipeline</t>
  </si>
  <si>
    <t>FGT Phase V Stage 4</t>
  </si>
  <si>
    <t>MS,AL,FL</t>
  </si>
  <si>
    <t>CP00-40</t>
  </si>
  <si>
    <t>SONAT North System Expansion</t>
  </si>
  <si>
    <t>CP01-161</t>
  </si>
  <si>
    <t>Wild Goose Lateral</t>
  </si>
  <si>
    <t>CP02-382</t>
  </si>
  <si>
    <t>KM Midcon Roma Export Station</t>
  </si>
  <si>
    <t>CP96-583</t>
  </si>
  <si>
    <t>Rio Bravo Lateral</t>
  </si>
  <si>
    <t>We Ixonia Lateral</t>
  </si>
  <si>
    <t>ETenn Murray Project</t>
  </si>
  <si>
    <t>TN,GA</t>
  </si>
  <si>
    <t>CP01-80</t>
  </si>
  <si>
    <t>Missouri Interstate Gas Pipeline</t>
  </si>
  <si>
    <t>IL,MO</t>
  </si>
  <si>
    <t>CP02-399</t>
  </si>
  <si>
    <t>Eastern Shore 2002 Expansion</t>
  </si>
  <si>
    <t>CP02-76</t>
  </si>
  <si>
    <t>NGPL Indian Basin Expansion</t>
  </si>
  <si>
    <t>CGT Ohio 2002 Expansion</t>
  </si>
  <si>
    <t>CP01-70</t>
  </si>
  <si>
    <t>El Paso Pinnacle West Lateral</t>
  </si>
  <si>
    <t>CP01-90</t>
  </si>
  <si>
    <t>Eastern North Carolina Sys</t>
  </si>
  <si>
    <t>Dominion Possum Point Lateral</t>
  </si>
  <si>
    <t>CIG Raton Basin 2002 Expansion</t>
  </si>
  <si>
    <t>CO,OK</t>
  </si>
  <si>
    <t>CP02-06</t>
  </si>
  <si>
    <t>CIG Valley Line Expansion</t>
  </si>
  <si>
    <t>20,24</t>
  </si>
  <si>
    <t>CP01-45</t>
  </si>
  <si>
    <t>MichCon Renaissance Line</t>
  </si>
  <si>
    <t>Decatur Power Lateral</t>
  </si>
  <si>
    <t>El Paso Line 2000 Project</t>
  </si>
  <si>
    <t>CP00-422</t>
  </si>
  <si>
    <t>El Paso Samalayuca Expansion</t>
  </si>
  <si>
    <t>CP93-253-004</t>
  </si>
  <si>
    <t>CEGT Line J Expansion</t>
  </si>
  <si>
    <t>CP02-80</t>
  </si>
  <si>
    <t>NGPL East St Louis Extension</t>
  </si>
  <si>
    <t>El Paso Ductos De Nogales Project</t>
  </si>
  <si>
    <t>AZ,MX</t>
  </si>
  <si>
    <t>CP01-41</t>
  </si>
  <si>
    <t>TW Bloomfield Station 02 Expansion</t>
  </si>
  <si>
    <t>CP02-134</t>
  </si>
  <si>
    <t>GS Gulfstream Interconnect</t>
  </si>
  <si>
    <t>CP02-407</t>
  </si>
  <si>
    <t>Gulfstream Pipeline Phase 1</t>
  </si>
  <si>
    <t>MS,AL,GM,FL</t>
  </si>
  <si>
    <t>Transco Sundance Expansion</t>
  </si>
  <si>
    <t>LA,AL,GA,SC,NC,VA</t>
  </si>
  <si>
    <t>CP00-165</t>
  </si>
  <si>
    <t>PG&amp;E Redwood Path</t>
  </si>
  <si>
    <t>KR High Desert Lateral</t>
  </si>
  <si>
    <t>CP01-405</t>
  </si>
  <si>
    <t>KR Moapa Lateral</t>
  </si>
  <si>
    <t>CP01-380</t>
  </si>
  <si>
    <t>KR Mainline 2002 System Expansion</t>
  </si>
  <si>
    <t>CP01-31</t>
  </si>
  <si>
    <t>Guardian Pipeline Project</t>
  </si>
  <si>
    <t>IL,WI</t>
  </si>
  <si>
    <t>CP00-36</t>
  </si>
  <si>
    <t>Questar Southern Trails Pipeline</t>
  </si>
  <si>
    <t>NM,AZ,CA</t>
  </si>
  <si>
    <t>CP99-163</t>
  </si>
  <si>
    <t>SoCal Adelanto Lateral</t>
  </si>
  <si>
    <t>Petal Gas Storage Extension</t>
  </si>
  <si>
    <t>CP01-69</t>
  </si>
  <si>
    <t>CP01-115</t>
  </si>
  <si>
    <t>North Baja Pipeline Proj (US Portion)</t>
  </si>
  <si>
    <t>AZ,CA,MX</t>
  </si>
  <si>
    <t>CP01-22/24/25</t>
  </si>
  <si>
    <t>Eagle Pass Export Crossing</t>
  </si>
  <si>
    <t>KMNT FPL Energy Plant</t>
  </si>
  <si>
    <t>NWPL Gray Harbor</t>
  </si>
  <si>
    <t>CP01-361</t>
  </si>
  <si>
    <t>OR,CA,NV</t>
  </si>
  <si>
    <t>CP01-153</t>
  </si>
  <si>
    <t>NNG Beatrice Station Expansion</t>
  </si>
  <si>
    <t>NE,IA,MN</t>
  </si>
  <si>
    <t>CP02-139</t>
  </si>
  <si>
    <t>KM Horizon Pipeline Project</t>
  </si>
  <si>
    <t>CP00-129</t>
  </si>
  <si>
    <t>TETCO Hanging Rock Lateral</t>
  </si>
  <si>
    <t>CP02-45</t>
  </si>
  <si>
    <t>KR Kramer Junction Interconnect</t>
  </si>
  <si>
    <t>CP02-15</t>
  </si>
  <si>
    <t>Tenneco Rhode Island Lateral Expansion</t>
  </si>
  <si>
    <t>CP01-404</t>
  </si>
  <si>
    <t>PG&amp;E-NW 2002 Expansion</t>
  </si>
  <si>
    <t>CP01-141</t>
  </si>
  <si>
    <t>Tenneco Stagecoach Lateral</t>
  </si>
  <si>
    <t>NY,PA</t>
  </si>
  <si>
    <t>CP00-65</t>
  </si>
  <si>
    <t>FGT Phase V Stage 3</t>
  </si>
  <si>
    <t>TETCO Freehold Lateral</t>
  </si>
  <si>
    <t>CP02-17</t>
  </si>
  <si>
    <t>FGT Phase V Stages 1-2</t>
  </si>
  <si>
    <t>Transco Leidy East Expansion</t>
  </si>
  <si>
    <t>CP01-389</t>
  </si>
  <si>
    <t>TETCO TIME Expansion (Incremental Market Area Expansion)</t>
  </si>
  <si>
    <t>WV,NJ</t>
  </si>
  <si>
    <t>CP02-32</t>
  </si>
  <si>
    <t>Transco MarketLink Phase II</t>
  </si>
  <si>
    <t>CP98-540</t>
  </si>
  <si>
    <t>SONATSouth Sys Expansion I Phase 1</t>
  </si>
  <si>
    <t>MS,AL,GA</t>
  </si>
  <si>
    <t>Trailblazer 2002 System Expansion</t>
  </si>
  <si>
    <t>CO,KS,NE</t>
  </si>
  <si>
    <t>CP01-54</t>
  </si>
  <si>
    <t>Ohio Valley Hub Line</t>
  </si>
  <si>
    <t>CP01-129</t>
  </si>
  <si>
    <t>TETCO Liberty Expansion</t>
  </si>
  <si>
    <t>CP00-404</t>
  </si>
  <si>
    <t>NNG Peak Day 2000 V</t>
  </si>
  <si>
    <t>CP97-25</t>
  </si>
  <si>
    <t>Tenneco Texas Deepwater Link</t>
  </si>
  <si>
    <t>CP00-441</t>
  </si>
  <si>
    <t>MidWest PSI Energy Lateral Project 2000 IL-IN Segm</t>
  </si>
  <si>
    <t>CP00-444</t>
  </si>
  <si>
    <t>CGT Vicksburg Lateral</t>
  </si>
  <si>
    <t>CP01-28</t>
  </si>
  <si>
    <t>Palmetto Pipeline Project</t>
  </si>
  <si>
    <t>CNG Capstone Project</t>
  </si>
  <si>
    <t>CP00-64</t>
  </si>
  <si>
    <t>Transco Lateral Interconnect</t>
  </si>
  <si>
    <t>CP01-156</t>
  </si>
  <si>
    <t>CIG Raton Basin Expansion</t>
  </si>
  <si>
    <t>CO,TX,OK,NM,TX</t>
  </si>
  <si>
    <t>CP00-452</t>
  </si>
  <si>
    <t>SONATSouth GA Expansion</t>
  </si>
  <si>
    <t>CP01-35</t>
  </si>
  <si>
    <t>SONAT Wrens Station Expansion</t>
  </si>
  <si>
    <t>CP00-231</t>
  </si>
  <si>
    <t>CIG Front Range Expansion</t>
  </si>
  <si>
    <t>CP01-1</t>
  </si>
  <si>
    <t>CIG Parachute Lateral Expansion</t>
  </si>
  <si>
    <t>Intrastate PL Link II</t>
  </si>
  <si>
    <t>Transco MarketLink Phase I</t>
  </si>
  <si>
    <t>Questar MainLine 104 Expansion</t>
  </si>
  <si>
    <t>CP00-68</t>
  </si>
  <si>
    <t>SoCal 2001 Expansion</t>
  </si>
  <si>
    <t>NCPL Sandhills Pipeline Project</t>
  </si>
  <si>
    <t>Semco Southern Plant Line</t>
  </si>
  <si>
    <t>Tenneco Concord Lateral Expansion</t>
  </si>
  <si>
    <t>MA,NH</t>
  </si>
  <si>
    <t>CP00-48</t>
  </si>
  <si>
    <t>ANR Wisconsin Expansion IIB</t>
  </si>
  <si>
    <t>CP99-241</t>
  </si>
  <si>
    <t>Tenneco Eastern Express 2000 Zone 6</t>
  </si>
  <si>
    <t>MA,NY,CT</t>
  </si>
  <si>
    <t>CP99-262</t>
  </si>
  <si>
    <t>Chinook Export</t>
  </si>
  <si>
    <t>MT,SK</t>
  </si>
  <si>
    <t>CP01-19</t>
  </si>
  <si>
    <t>Trans-Union Interstate Pipeline Proj</t>
  </si>
  <si>
    <t>LA,AR</t>
  </si>
  <si>
    <t>CP00-47</t>
  </si>
  <si>
    <t>NNG Line C&amp;D Line Expansion</t>
  </si>
  <si>
    <t>CP98-132</t>
  </si>
  <si>
    <t>Algonquin Fore River Electric Lateral</t>
  </si>
  <si>
    <t>CP00-34</t>
  </si>
  <si>
    <t>NB,ME</t>
  </si>
  <si>
    <t>CP01-154</t>
  </si>
  <si>
    <t>DEFS Carney-Kingfisher Line</t>
  </si>
  <si>
    <t>DEFS Goldsby-Mustang Line</t>
  </si>
  <si>
    <t>Lodi Storage Field Lateral</t>
  </si>
  <si>
    <t>ETenn Gateway Project</t>
  </si>
  <si>
    <t>CP01-92</t>
  </si>
  <si>
    <t>Algonquin/TETCO Lambertville Upgrade</t>
  </si>
  <si>
    <t>CP01-111</t>
  </si>
  <si>
    <t>KR Mainline 2001 System Expansion</t>
  </si>
  <si>
    <t>CP01-106</t>
  </si>
  <si>
    <t>Williams Blackwell-Cotton Valley Expansion</t>
  </si>
  <si>
    <t>CP99-576</t>
  </si>
  <si>
    <t>Eastern Shore 2001 Expansion</t>
  </si>
  <si>
    <t>CP01-65</t>
  </si>
  <si>
    <t>ETenn Rocky Top Expansion</t>
  </si>
  <si>
    <t>CP00-51</t>
  </si>
  <si>
    <t>Algonquin ANP Electric Lateral</t>
  </si>
  <si>
    <t>CP98-100</t>
  </si>
  <si>
    <t>FGT Phase IV Project</t>
  </si>
  <si>
    <t>CP99-94</t>
  </si>
  <si>
    <t>FGT AE Cooperative Upgrade</t>
  </si>
  <si>
    <t>Hill-Lake Gas Storage Line</t>
  </si>
  <si>
    <t>Bay Gas Storage Looping</t>
  </si>
  <si>
    <t>WIG Medicine Bow Loop Expansion</t>
  </si>
  <si>
    <t>CP00-471</t>
  </si>
  <si>
    <t>El Paso Willcox Lateral</t>
  </si>
  <si>
    <t>CP99-322/323</t>
  </si>
  <si>
    <t>Bay Gas Storage Extension</t>
  </si>
  <si>
    <t>Williams Pleasant Hill Expansion</t>
  </si>
  <si>
    <t>CP00-82</t>
  </si>
  <si>
    <t>NB Project 2000 IL-IN Segment</t>
  </si>
  <si>
    <t>CP99-21</t>
  </si>
  <si>
    <t>VNG Saltville Link P-25 Line</t>
  </si>
  <si>
    <t>NB Project 2000 IA-IL Segment</t>
  </si>
  <si>
    <t>Viking System Integrity</t>
  </si>
  <si>
    <t>SK,ND,MN</t>
  </si>
  <si>
    <t>CP01-61</t>
  </si>
  <si>
    <t>NB Project 2000 MT-IA Segment</t>
  </si>
  <si>
    <t>SK,ND,SD,IA,MN,IA</t>
  </si>
  <si>
    <t>Eastern Shore 2000 Expansion</t>
  </si>
  <si>
    <t>CP00-45</t>
  </si>
  <si>
    <t>WB Line Section 14 Expansion</t>
  </si>
  <si>
    <t>SDG&amp;E Project Vecinos</t>
  </si>
  <si>
    <t>CA,MX</t>
  </si>
  <si>
    <t>CP93-117</t>
  </si>
  <si>
    <t>NNG Peak Day 2000 IV</t>
  </si>
  <si>
    <t>Algonquin Tiverton Electric Expansion</t>
  </si>
  <si>
    <t>CT,RI</t>
  </si>
  <si>
    <t>CP99-46</t>
  </si>
  <si>
    <t>NNG Elk River Looping Expansion</t>
  </si>
  <si>
    <t>CP99-191</t>
  </si>
  <si>
    <t>TETCO Ironwood Lateral</t>
  </si>
  <si>
    <t>CP99-621</t>
  </si>
  <si>
    <t>CIG Picketwire Expansion</t>
  </si>
  <si>
    <t>Vector Pipeline (Canada Portion)</t>
  </si>
  <si>
    <t>MI,ON</t>
  </si>
  <si>
    <t>Algonquin Lake Road Lateral</t>
  </si>
  <si>
    <t>CP99-271</t>
  </si>
  <si>
    <t>Transco SouthCoast Expansion</t>
  </si>
  <si>
    <t>CP99-392</t>
  </si>
  <si>
    <t>Hungry Valley Lateral</t>
  </si>
  <si>
    <t>CP00-373</t>
  </si>
  <si>
    <t>WIG Medicine Bow 00 Expansion</t>
  </si>
  <si>
    <t>CP99-624</t>
  </si>
  <si>
    <t>GLT Security Loop Project Phase III</t>
  </si>
  <si>
    <t>CP98-143</t>
  </si>
  <si>
    <t>Kings Ranch/Argulles Border Cross</t>
  </si>
  <si>
    <t>CP99-564</t>
  </si>
  <si>
    <t>NGPL Alliance Interconnect</t>
  </si>
  <si>
    <t>CP99-546</t>
  </si>
  <si>
    <t>Paiute Carson Lateral Replacement</t>
  </si>
  <si>
    <t>CP99-599</t>
  </si>
  <si>
    <t>Kings Ranch To Border Line</t>
  </si>
  <si>
    <t>TETCO Vermillion Lateral</t>
  </si>
  <si>
    <t>CP00-67</t>
  </si>
  <si>
    <t>NFGS AM-60 Line Upgrade</t>
  </si>
  <si>
    <t>CP00-91</t>
  </si>
  <si>
    <t>Alliance Project (Import Station)</t>
  </si>
  <si>
    <t>SK,ND</t>
  </si>
  <si>
    <t>CP97-169</t>
  </si>
  <si>
    <t>Vector Pipeline (U.S. Portion)</t>
  </si>
  <si>
    <t>IL,IN,MI,MI</t>
  </si>
  <si>
    <t>CP98-133/131</t>
  </si>
  <si>
    <t>ANR LSP Electric Lateral</t>
  </si>
  <si>
    <t>MS,TN</t>
  </si>
  <si>
    <t>CP98-801</t>
  </si>
  <si>
    <t>ANR South Marsh Isle Lateral</t>
  </si>
  <si>
    <t>CP99-618</t>
  </si>
  <si>
    <t>NM,CA</t>
  </si>
  <si>
    <t>CP99-522</t>
  </si>
  <si>
    <t>SONAT SSEE III Phase 2</t>
  </si>
  <si>
    <t>CP96-153</t>
  </si>
  <si>
    <t>Questar Fidlar Station Expansion</t>
  </si>
  <si>
    <t>CP00-41</t>
  </si>
  <si>
    <t>Alliance Project (US Portion)</t>
  </si>
  <si>
    <t>SK,ND,MN,WI,IL</t>
  </si>
  <si>
    <t>CP97-168</t>
  </si>
  <si>
    <t>Tenneco LSP Electric Lateral</t>
  </si>
  <si>
    <t>CP98-770</t>
  </si>
  <si>
    <t>Tenneco Reynosa/Pemex Export</t>
  </si>
  <si>
    <t>CP98-28</t>
  </si>
  <si>
    <t>Viking 1999 Expansion</t>
  </si>
  <si>
    <t>CP98-761</t>
  </si>
  <si>
    <t>TETCO CNG Lease Expansion</t>
  </si>
  <si>
    <t>CP96-606-001</t>
  </si>
  <si>
    <t>NNG Peak Day 2000 III</t>
  </si>
  <si>
    <t>NFGS Ellisburg to Leidy Expansion</t>
  </si>
  <si>
    <t>CP99-160</t>
  </si>
  <si>
    <t>Cardinal Pipeline</t>
  </si>
  <si>
    <t>Montana Power Import</t>
  </si>
  <si>
    <t>SK,MT</t>
  </si>
  <si>
    <t>CP99-152</t>
  </si>
  <si>
    <t>Import Expansion</t>
  </si>
  <si>
    <t>CP97-324</t>
  </si>
  <si>
    <t>TransColorado Dark Canyon PL</t>
  </si>
  <si>
    <t>CP99-05</t>
  </si>
  <si>
    <t>TransColorado Pipeline (Northern)</t>
  </si>
  <si>
    <t>CP90-1777</t>
  </si>
  <si>
    <t>WIG Medicine Bow Lateral</t>
  </si>
  <si>
    <t>CP99-102</t>
  </si>
  <si>
    <t>ANR Wisconsin Loop Expansion I</t>
  </si>
  <si>
    <t>CP97-765</t>
  </si>
  <si>
    <t>LA,MS,TN,KY</t>
  </si>
  <si>
    <t>CP98-596</t>
  </si>
  <si>
    <t>Maritimes &amp; Northeast Veazie Lateral</t>
  </si>
  <si>
    <t>CP98-797</t>
  </si>
  <si>
    <t>Maritimes &amp; Northeast Phase II (ME)</t>
  </si>
  <si>
    <t>CP96-809/810</t>
  </si>
  <si>
    <t>ANR WI Interconnection</t>
  </si>
  <si>
    <t>CP98-196</t>
  </si>
  <si>
    <t>PNGTS/M&amp;E Phase I</t>
  </si>
  <si>
    <t>ME,NH,MA</t>
  </si>
  <si>
    <t>CP97-238</t>
  </si>
  <si>
    <t>CGT Market Expansion III</t>
  </si>
  <si>
    <t>PA,MD,VA,WV,VA</t>
  </si>
  <si>
    <t>CP96-213</t>
  </si>
  <si>
    <t>PNGTS Portland Pipeline</t>
  </si>
  <si>
    <t>QU,ME</t>
  </si>
  <si>
    <t>CP96-248/9</t>
  </si>
  <si>
    <t>WB Billy Creek Compressor Expansion</t>
  </si>
  <si>
    <t>CP99-242</t>
  </si>
  <si>
    <t>South Mist Storage Link Phase III</t>
  </si>
  <si>
    <t>CP92-741</t>
  </si>
  <si>
    <t>CP98-357/359</t>
  </si>
  <si>
    <t>Algonquin DPA Upgrades</t>
  </si>
  <si>
    <t>CP98-99</t>
  </si>
  <si>
    <t>NWPL Columbia River Gorge Expansion</t>
  </si>
  <si>
    <t>CP98-554</t>
  </si>
  <si>
    <t>Transco Pine Needle LNG Link</t>
  </si>
  <si>
    <t>CP96-134</t>
  </si>
  <si>
    <t>NNG 1999 Zone EF Expansion</t>
  </si>
  <si>
    <t>CP99-532</t>
  </si>
  <si>
    <t>CNG Empire Interconnect</t>
  </si>
  <si>
    <t>Williams St Louis Expansion</t>
  </si>
  <si>
    <t>Transco Cherokee Project</t>
  </si>
  <si>
    <t>CP97-331</t>
  </si>
  <si>
    <t>Transco BASF Lateral</t>
  </si>
  <si>
    <t>CP98-21</t>
  </si>
  <si>
    <t>WIG Laramie Compressor Expansion</t>
  </si>
  <si>
    <t>CP98-128</t>
  </si>
  <si>
    <t>NGPL Amarillo Line Expansion</t>
  </si>
  <si>
    <t>CP96-27</t>
  </si>
  <si>
    <t>Trunkline Terrebonne Expansion</t>
  </si>
  <si>
    <t>CP97-105</t>
  </si>
  <si>
    <t>U.S. Gypsum Lateral</t>
  </si>
  <si>
    <t>CP97-202</t>
  </si>
  <si>
    <t>CP97-516</t>
  </si>
  <si>
    <t>NGPL Amarillo Upgrade</t>
  </si>
  <si>
    <t>OK,KS,TX,NE</t>
  </si>
  <si>
    <t>CP94-577</t>
  </si>
  <si>
    <t>Baton Rouge Expansion</t>
  </si>
  <si>
    <t>GM,AL</t>
  </si>
  <si>
    <t>CP97-92</t>
  </si>
  <si>
    <t>Northern Border Harper Extension</t>
  </si>
  <si>
    <t>CP95-194-000</t>
  </si>
  <si>
    <t>Questar Mainline (Line 58) Expansion</t>
  </si>
  <si>
    <t>WY,UT</t>
  </si>
  <si>
    <t>CP96-820</t>
  </si>
  <si>
    <t>Front Range Expansion</t>
  </si>
  <si>
    <t>CP98-49</t>
  </si>
  <si>
    <t>CGT Market Expansion II</t>
  </si>
  <si>
    <t>CGT Entergy Electric Laterals</t>
  </si>
  <si>
    <t>CP98-657</t>
  </si>
  <si>
    <t>CP97-656</t>
  </si>
  <si>
    <t>PIOC Santa Barbara Expansion</t>
  </si>
  <si>
    <t>CIG Campo Lateral</t>
  </si>
  <si>
    <t>CP97-769</t>
  </si>
  <si>
    <t>Destin Corridor</t>
  </si>
  <si>
    <t>GM,MS</t>
  </si>
  <si>
    <t>CP96-655</t>
  </si>
  <si>
    <t>NNG Peak Day 2000 Expansion II</t>
  </si>
  <si>
    <t>CP97-27</t>
  </si>
  <si>
    <t>CNG TW Phillips Interconnect</t>
  </si>
  <si>
    <t>CP96-492</t>
  </si>
  <si>
    <t>Questar Utah (Line 40) Expansion</t>
  </si>
  <si>
    <t>CP98-66</t>
  </si>
  <si>
    <t>Northern Border Manhattan Extn</t>
  </si>
  <si>
    <t>CP95-194-001</t>
  </si>
  <si>
    <t>CGT TVA Electric Laterals</t>
  </si>
  <si>
    <t>CP98-638</t>
  </si>
  <si>
    <t>Line-F Expansion</t>
  </si>
  <si>
    <t>CP97-724</t>
  </si>
  <si>
    <t>MIGC Southern Mainline Expansion</t>
  </si>
  <si>
    <t>CP98-125</t>
  </si>
  <si>
    <t>ETenn Roanoke Expansion</t>
  </si>
  <si>
    <t>CP98-40</t>
  </si>
  <si>
    <t>Iroquois Import Expansion</t>
  </si>
  <si>
    <t>CP96-687</t>
  </si>
  <si>
    <t>GS Five Flags Interconnect</t>
  </si>
  <si>
    <t>CP98-606</t>
  </si>
  <si>
    <t>GLT System Wide Expansion</t>
  </si>
  <si>
    <t>MB,MN,WI,MI</t>
  </si>
  <si>
    <t>CP96-647</t>
  </si>
  <si>
    <t>Eastern Shore System Expansion</t>
  </si>
  <si>
    <t>CP98-214</t>
  </si>
  <si>
    <t>GLT Security Loop Project Phase II</t>
  </si>
  <si>
    <t>CP96-297</t>
  </si>
  <si>
    <t>PG&amp;E-NW Mainline Expansion</t>
  </si>
  <si>
    <t>BC,OR,CA</t>
  </si>
  <si>
    <t>CP98-167</t>
  </si>
  <si>
    <t>FGT Alabama Power Lateral</t>
  </si>
  <si>
    <t>CP98-249</t>
  </si>
  <si>
    <t>Northern Border Monchy Expansion</t>
  </si>
  <si>
    <t>SK,MN,SD,IA</t>
  </si>
  <si>
    <t>CP95-194-003</t>
  </si>
  <si>
    <t>Tenneco South Pass 77 Sys Expansion</t>
  </si>
  <si>
    <t>CP98-220</t>
  </si>
  <si>
    <t>CP98-94</t>
  </si>
  <si>
    <t>TETCO Lebanon Lateral Expansion</t>
  </si>
  <si>
    <t>CP97-626</t>
  </si>
  <si>
    <t>Tenneco /DOMAC</t>
  </si>
  <si>
    <t>CP96-164</t>
  </si>
  <si>
    <t>Swan Creek Supply Link</t>
  </si>
  <si>
    <t>Intrastate PL Link I</t>
  </si>
  <si>
    <t>SONATSouthern Zone 2&amp;3 -GA-SC-AL</t>
  </si>
  <si>
    <t>AL,TN,GA</t>
  </si>
  <si>
    <t>CP97-526</t>
  </si>
  <si>
    <t>SONAT Dallas Lateral</t>
  </si>
  <si>
    <t>CP97-691</t>
  </si>
  <si>
    <t>SoCal Calixico Crossing</t>
  </si>
  <si>
    <t>Eastern Shore Bridgeville Expansion</t>
  </si>
  <si>
    <t>CP96-97</t>
  </si>
  <si>
    <t>Williams NG KS-MO Expansion</t>
  </si>
  <si>
    <t>CP97-776</t>
  </si>
  <si>
    <t>Williams NG WY-KN Expansion</t>
  </si>
  <si>
    <t>WY,CO,KS</t>
  </si>
  <si>
    <t>CP97-07</t>
  </si>
  <si>
    <t>KM KN Interstate Pony Express</t>
  </si>
  <si>
    <t>WY,KS,NE,MO</t>
  </si>
  <si>
    <t>CP96-477</t>
  </si>
  <si>
    <t>SK,MN</t>
  </si>
  <si>
    <t>ETenn Virginia Expansion</t>
  </si>
  <si>
    <t>TN,VA</t>
  </si>
  <si>
    <t>CP96-696</t>
  </si>
  <si>
    <t>QU,NY</t>
  </si>
  <si>
    <t>ISP "Solution" Gas Imports</t>
  </si>
  <si>
    <t>CP96-684</t>
  </si>
  <si>
    <t>TETCO Columbia Expansion</t>
  </si>
  <si>
    <t>CP96-559</t>
  </si>
  <si>
    <t>TETCO Line 1-A Expansion</t>
  </si>
  <si>
    <t>CP97-276</t>
  </si>
  <si>
    <t>Algonquin Electric Load Lateral</t>
  </si>
  <si>
    <t>CP96-288</t>
  </si>
  <si>
    <t>Trailblazer Eastward Expansion</t>
  </si>
  <si>
    <t>CP96-506</t>
  </si>
  <si>
    <t>CIG Wind River Lateral 97 Expansion</t>
  </si>
  <si>
    <t>CP96-289</t>
  </si>
  <si>
    <t>NFGS Niagara Expansion Phase I</t>
  </si>
  <si>
    <t>CP96-545</t>
  </si>
  <si>
    <t>El Paso Havasu Crossover</t>
  </si>
  <si>
    <t>CP96-321</t>
  </si>
  <si>
    <t>TETCO Virginia Natural Expansion</t>
  </si>
  <si>
    <t>CP96-606</t>
  </si>
  <si>
    <t>El Paso Samalayuca II</t>
  </si>
  <si>
    <t>CP93-252</t>
  </si>
  <si>
    <t>GS Bastian Bay Extension</t>
  </si>
  <si>
    <t>CP96-572</t>
  </si>
  <si>
    <t>NNG Peak Day 2000 Expansion I</t>
  </si>
  <si>
    <t>KS,NE,IA,MN,WI</t>
  </si>
  <si>
    <t>CGT Market Expansion I</t>
  </si>
  <si>
    <t>PA,MD,OH,WV,VA</t>
  </si>
  <si>
    <t>Transco Sunbelt Project</t>
  </si>
  <si>
    <t>MS,GA,AL,SC</t>
  </si>
  <si>
    <t>CP96-16</t>
  </si>
  <si>
    <t>Transco Pocono Expansion</t>
  </si>
  <si>
    <t>CP97-328</t>
  </si>
  <si>
    <t>ANR Michigan Leg Expansion</t>
  </si>
  <si>
    <t>IL,IN,MI</t>
  </si>
  <si>
    <t>CP96-641</t>
  </si>
  <si>
    <t>SONATSouthern Zone 3 -GA-SC-TN</t>
  </si>
  <si>
    <t>GA,TN,SC</t>
  </si>
  <si>
    <t>CP96-541</t>
  </si>
  <si>
    <t>South Texas Expansion</t>
  </si>
  <si>
    <t>CGT Commonwealth PL Expansion</t>
  </si>
  <si>
    <t>Discovery Pipeline</t>
  </si>
  <si>
    <t>CP96-712</t>
  </si>
  <si>
    <t>HiLight Plant</t>
  </si>
  <si>
    <t>CP97-183</t>
  </si>
  <si>
    <t>MidCoast System Alternative</t>
  </si>
  <si>
    <t>CP97-343</t>
  </si>
  <si>
    <t>Nautilus Pipeline</t>
  </si>
  <si>
    <t>CP96-790</t>
  </si>
  <si>
    <t>CNG PL-1 Line 97 Expansion</t>
  </si>
  <si>
    <t>PA,MD,VA</t>
  </si>
  <si>
    <t>SoCal Calexico/Mexicali Crossing</t>
  </si>
  <si>
    <t>Venice Timbalier Extension</t>
  </si>
  <si>
    <t>CP97-533</t>
  </si>
  <si>
    <t>Compressor Station Expansion</t>
  </si>
  <si>
    <t>Transok West-to-East Expansion</t>
  </si>
  <si>
    <t>Paiute North Tahoe Lateral</t>
  </si>
  <si>
    <t>CP94-29</t>
  </si>
  <si>
    <t>Viking System-Wide Expansion</t>
  </si>
  <si>
    <t>MB,WI</t>
  </si>
  <si>
    <t>CP97-93</t>
  </si>
  <si>
    <t>TW Bloomfield Station 97 Expansion</t>
  </si>
  <si>
    <t>CP97-286</t>
  </si>
  <si>
    <t>Transco Maiden Lateral Expansion</t>
  </si>
  <si>
    <t>CP97-193</t>
  </si>
  <si>
    <t>EIA-NaturalGasPipelineProjects.xls</t>
  </si>
  <si>
    <t>Norte Crossing Project</t>
  </si>
  <si>
    <t>El Paso Natural Gas</t>
  </si>
  <si>
    <t>CP12-96</t>
  </si>
  <si>
    <t>Blacksville Compressor Station Project</t>
  </si>
  <si>
    <t>Equitrans</t>
  </si>
  <si>
    <t>CP12-13</t>
  </si>
  <si>
    <t>Hancock compressor project</t>
  </si>
  <si>
    <t>Millennium Pipeline</t>
  </si>
  <si>
    <t>ANR Pipeline</t>
  </si>
  <si>
    <t>Rich Eagle Ford Mainline Expansion I</t>
  </si>
  <si>
    <t>Rich Eagle Ford Mainline Expansion II</t>
  </si>
  <si>
    <t>Stateline Pipeline Project</t>
  </si>
  <si>
    <t>MDU Resources Group</t>
  </si>
  <si>
    <t>Virginia Southside Expansion</t>
  </si>
  <si>
    <t>Mobile Bay South III Expansion Project</t>
  </si>
  <si>
    <t>Transco Elba Express Interconnects -South Carolina</t>
  </si>
  <si>
    <t>Midcon Texas/TransTexas Gas Corp.</t>
  </si>
  <si>
    <t>Midcon Corp.</t>
  </si>
  <si>
    <t>ANR Link/Interprovincial Pipeline System</t>
  </si>
  <si>
    <t>CP93-564/566</t>
  </si>
  <si>
    <t>Centana Phase I, Phase II</t>
  </si>
  <si>
    <t>Centana Energy Corp.</t>
  </si>
  <si>
    <t>CIG Colorado Interstate Piceance</t>
  </si>
  <si>
    <t>CP95-106</t>
  </si>
  <si>
    <t>CIG TX Panhandle Expansion</t>
  </si>
  <si>
    <t>CIG Wind River Lateral 96 Expansion</t>
  </si>
  <si>
    <t>CGT West Virginia</t>
  </si>
  <si>
    <t>CP95-217-000</t>
  </si>
  <si>
    <t>East Tenn Upgrades</t>
  </si>
  <si>
    <t>VA,TN</t>
  </si>
  <si>
    <t>Aguirre LNG Pipeline</t>
  </si>
  <si>
    <t>EcoElectrica</t>
  </si>
  <si>
    <t>PR</t>
  </si>
  <si>
    <t>CP95-35</t>
  </si>
  <si>
    <t>GLT Security Loop Project Phase I</t>
  </si>
  <si>
    <t>CP95-375</t>
  </si>
  <si>
    <t>GLT St Clair Looping</t>
  </si>
  <si>
    <t>CP96-26</t>
  </si>
  <si>
    <t>Gulf LNG Pipeline</t>
  </si>
  <si>
    <t>Jones Island Landfill Gas Project</t>
  </si>
  <si>
    <t>Milwaukee Metropolitan Sewerage</t>
  </si>
  <si>
    <t>Mississippi Canyon Gas PL LLC</t>
  </si>
  <si>
    <t>CP96-159</t>
  </si>
  <si>
    <t>NNG IA- IL Expansion</t>
  </si>
  <si>
    <t>NNG Zone EF Expansion</t>
  </si>
  <si>
    <t>20,30</t>
  </si>
  <si>
    <t>CP96-57</t>
  </si>
  <si>
    <t>Paiute Elko Lateral</t>
  </si>
  <si>
    <t>CP95-285</t>
  </si>
  <si>
    <t>Progress Energy Wayne County</t>
  </si>
  <si>
    <t>Questar Lines 1&amp;13 Expansion</t>
  </si>
  <si>
    <t>CP96-627</t>
  </si>
  <si>
    <t>Stingray Offshore Garden Banks</t>
  </si>
  <si>
    <t>Stingray Pipeline Co</t>
  </si>
  <si>
    <t>CP96-91</t>
  </si>
  <si>
    <t>TETCO Flex X, CNG/Oxford Storage</t>
  </si>
  <si>
    <t>CP95-74</t>
  </si>
  <si>
    <t>Philadelphia Lateral</t>
  </si>
  <si>
    <t>CP95-76</t>
  </si>
  <si>
    <t>TETCO ITP Phase I</t>
  </si>
  <si>
    <t>CP92-184</t>
  </si>
  <si>
    <t>TransColorado Blanco Hub</t>
  </si>
  <si>
    <t>Transco Elba Express Interconnects - Georgia</t>
  </si>
  <si>
    <t>Transco Southeastern Expansion II</t>
  </si>
  <si>
    <t>CP94-109-002</t>
  </si>
  <si>
    <t>TW San Juan Eastward</t>
  </si>
  <si>
    <t>CP96-10</t>
  </si>
  <si>
    <t>Viking Northern Looping A</t>
  </si>
  <si>
    <t>Viking Northern Looping B</t>
  </si>
  <si>
    <t>CP96-32</t>
  </si>
  <si>
    <t>WR Mid-Continent Hub Link</t>
  </si>
  <si>
    <t>Western Gas Resources Inc</t>
  </si>
  <si>
    <t>Williams NG Springfield Expansion</t>
  </si>
  <si>
    <t>CP95-700</t>
  </si>
  <si>
    <t>CP11-68</t>
  </si>
  <si>
    <t>Constitution Pipeline Co</t>
  </si>
  <si>
    <t>Carty Lateral Project</t>
  </si>
  <si>
    <t>CP12-494</t>
  </si>
  <si>
    <t>VEPCO-Warren County Project</t>
  </si>
  <si>
    <t>Marshfield Reduction Project</t>
  </si>
  <si>
    <t>CP11-539</t>
  </si>
  <si>
    <t xml:space="preserve">                        Natural Gas Pipeline Projects</t>
  </si>
  <si>
    <t>WY,CO,NE,KS</t>
  </si>
  <si>
    <t>CP13-14</t>
  </si>
  <si>
    <t>CP13-30</t>
  </si>
  <si>
    <t>CP13-523</t>
  </si>
  <si>
    <t>Samalayuca Crossing</t>
  </si>
  <si>
    <t>CP12-74</t>
  </si>
  <si>
    <t>Greenspring Expansion Project</t>
  </si>
  <si>
    <t>CP12-461</t>
  </si>
  <si>
    <t>CP13-8</t>
  </si>
  <si>
    <t>CP13-534</t>
  </si>
  <si>
    <t>Driver Residue Pipeline</t>
  </si>
  <si>
    <t>Atlas Pipeline Mid-Continent WestTex</t>
  </si>
  <si>
    <t>CP12-468</t>
  </si>
  <si>
    <t>NEXUS Gas Transmission</t>
  </si>
  <si>
    <t>interstate</t>
  </si>
  <si>
    <t>Eagle Ford Shale Pipeline System Expansion</t>
  </si>
  <si>
    <t>NET Mexico Pipeline</t>
  </si>
  <si>
    <t>CP13-482</t>
  </si>
  <si>
    <t>Tres Palacios Copano Interconnect</t>
  </si>
  <si>
    <t>Tres Palacios Gas Storage LLC</t>
  </si>
  <si>
    <t>CP12-36</t>
  </si>
  <si>
    <t>Connecticut Expansion Project</t>
  </si>
  <si>
    <t>Southeast Market Expansion</t>
  </si>
  <si>
    <t>24,30</t>
  </si>
  <si>
    <t>CP13-96</t>
  </si>
  <si>
    <t>Cheniere Creole Trail Pipeline</t>
  </si>
  <si>
    <t>CP12-351-</t>
  </si>
  <si>
    <t>High Plains 2013 Expansion Project</t>
  </si>
  <si>
    <t>CP12-496</t>
  </si>
  <si>
    <t>Portland Natural Gas Transmission System</t>
  </si>
  <si>
    <t>Leidy Southeast Expansion</t>
  </si>
  <si>
    <t>CP13-551</t>
  </si>
  <si>
    <t>ND,MN</t>
  </si>
  <si>
    <t>Interconnect Pipeline Project</t>
  </si>
  <si>
    <t>Clarksville Gas &amp; Water Department</t>
  </si>
  <si>
    <t>KY,TN</t>
  </si>
  <si>
    <t>Lucerne pipeline</t>
  </si>
  <si>
    <t>DCP Midstream</t>
  </si>
  <si>
    <t>CP13-509</t>
  </si>
  <si>
    <t>Tuscarora Lateral Project</t>
  </si>
  <si>
    <t>2011 system expansion</t>
  </si>
  <si>
    <t>Cecil County Expansion</t>
  </si>
  <si>
    <t>ANR Wisconsin Project Expansion</t>
  </si>
  <si>
    <t>NFGS Niagara Expansion Phase II</t>
  </si>
  <si>
    <t>CEGT Harrison Supply Lateral Expansion</t>
  </si>
  <si>
    <t>CGT Mainline Expansion</t>
  </si>
  <si>
    <t>Iroquois 08/09 Expansion Phase 1</t>
  </si>
  <si>
    <t>Iroquois 08/09 Expansion Phase 2</t>
  </si>
  <si>
    <t>Iroquois 08/09 Expansion Phase 3</t>
  </si>
  <si>
    <t>Maritimes &amp; Northeast 2001 Expansion</t>
  </si>
  <si>
    <t>TGT Greenville Lateral Expansion</t>
  </si>
  <si>
    <t>TGT Haughton Expansion</t>
  </si>
  <si>
    <t>TCPL 2008 Chippawa Expansion (Empire)</t>
  </si>
  <si>
    <t>TCPL 2008 Eastern Service Expansion</t>
  </si>
  <si>
    <t>TCPL System Expansion (Chippawa))</t>
  </si>
  <si>
    <t>TCPL System Expansion (Iroquois)</t>
  </si>
  <si>
    <t>TCPL System Expansion (Niagara)</t>
  </si>
  <si>
    <t>TCPL System Expansion (Noyes)</t>
  </si>
  <si>
    <t>Transco Mobile Bay Lat Expansion I</t>
  </si>
  <si>
    <t>TW Gallup Expansion</t>
  </si>
  <si>
    <t>TW Red Rock Expansion</t>
  </si>
  <si>
    <t>TW San Juan Expansion B</t>
  </si>
  <si>
    <t>TPL 2002 Sys Expansion Phase I</t>
  </si>
  <si>
    <t>West Texas Gas Export Expansion</t>
  </si>
  <si>
    <t>WB Portal Expansion (Import Station)</t>
  </si>
  <si>
    <t>WIG Eastward Expansion</t>
  </si>
  <si>
    <t>WIG Piceance Expansion Phase 1</t>
  </si>
  <si>
    <t>WIG Piceance Expansion Phase 2</t>
  </si>
  <si>
    <t>CP10-16</t>
  </si>
  <si>
    <t>CP13-499</t>
  </si>
  <si>
    <t>Bluewater Gas Storage Link</t>
  </si>
  <si>
    <t>Bluewater Gas Storage</t>
  </si>
  <si>
    <t>CP12-51</t>
  </si>
  <si>
    <t>CP12-471</t>
  </si>
  <si>
    <t>Line MB extension project</t>
  </si>
  <si>
    <t>NJ,NY,CT,RI,MA</t>
  </si>
  <si>
    <t>Transcontinental Gas Pipeline</t>
  </si>
  <si>
    <t>CP13-36</t>
  </si>
  <si>
    <t>Utica Backhaul Transportation</t>
  </si>
  <si>
    <t>Reversal</t>
  </si>
  <si>
    <t>CP14-17</t>
  </si>
  <si>
    <t>Lebanon lateral project</t>
  </si>
  <si>
    <t>CP14-68</t>
  </si>
  <si>
    <t>CP13-84</t>
  </si>
  <si>
    <t>Pony Express Pipeline Conversion Project</t>
  </si>
  <si>
    <t>CP12-495</t>
  </si>
  <si>
    <t>Line N West Side Expansion and Modernization Project</t>
  </si>
  <si>
    <t>CP14-70</t>
  </si>
  <si>
    <t>Houston Pipe Line</t>
  </si>
  <si>
    <t>CP14-13</t>
  </si>
  <si>
    <t>CP14-112</t>
  </si>
  <si>
    <t>North-South Project</t>
  </si>
  <si>
    <t>Seneca lateral</t>
  </si>
  <si>
    <t>CP13-539</t>
  </si>
  <si>
    <t>Clarington Project</t>
  </si>
  <si>
    <t>CP14-496</t>
  </si>
  <si>
    <t>CP14-498</t>
  </si>
  <si>
    <t>Sierrita Pipeline Project</t>
  </si>
  <si>
    <t>Sierrita Gas Pipeline</t>
  </si>
  <si>
    <t>CP13-73/74</t>
  </si>
  <si>
    <t>Panda Power Lateral Project</t>
  </si>
  <si>
    <t>CP13-64</t>
  </si>
  <si>
    <t>White Oak Lateral Project</t>
  </si>
  <si>
    <t>West Leg 2014 Expansion</t>
  </si>
  <si>
    <t>CP13-528</t>
  </si>
  <si>
    <t>JL 47 Loop Project</t>
  </si>
  <si>
    <t>CP13-19</t>
  </si>
  <si>
    <t>Rose Lake Expansion Project</t>
  </si>
  <si>
    <t>CP13-3</t>
  </si>
  <si>
    <t>Natrium to Market Project</t>
  </si>
  <si>
    <t>West Side Expansion Project (Smithfield III)</t>
  </si>
  <si>
    <t>PA,WV,KY</t>
  </si>
  <si>
    <t>CP13-477</t>
  </si>
  <si>
    <t>Union Gas 2008 Expansion</t>
  </si>
  <si>
    <t>Union Gas LTD</t>
  </si>
  <si>
    <t>Foreign</t>
  </si>
  <si>
    <t>Union Gas 2007 Expansion</t>
  </si>
  <si>
    <t>Union Gas 2006 Expansion</t>
  </si>
  <si>
    <t>UGI Energy Services</t>
  </si>
  <si>
    <t>Wright Interconnect Project</t>
  </si>
  <si>
    <t>CP13-502</t>
  </si>
  <si>
    <t>CP15-16</t>
  </si>
  <si>
    <t>Hillabee Expansion phase 2</t>
  </si>
  <si>
    <t>MARC II pipeline</t>
  </si>
  <si>
    <t>Hillabee Expansion phase 1</t>
  </si>
  <si>
    <t>Prairie State Pipeline</t>
  </si>
  <si>
    <t>Supply Header Project</t>
  </si>
  <si>
    <t>Giles County Project</t>
  </si>
  <si>
    <t>CP13-125</t>
  </si>
  <si>
    <t>Lebanon West II</t>
  </si>
  <si>
    <t>PA,OH</t>
  </si>
  <si>
    <t>CP14-555</t>
  </si>
  <si>
    <t>Gulf Trace Expansion Project</t>
  </si>
  <si>
    <t>Access Northeast</t>
  </si>
  <si>
    <t>NY,CT,MA</t>
  </si>
  <si>
    <t>Diamond East Project</t>
  </si>
  <si>
    <t>Western Marcellus Pipeline Project/Appalachian Connector</t>
  </si>
  <si>
    <t>OH,WV,VA</t>
  </si>
  <si>
    <t>Broad Run Expansion Project</t>
  </si>
  <si>
    <t>Ohio-Louisiana Access project</t>
  </si>
  <si>
    <t>Texas Gas Transmission</t>
  </si>
  <si>
    <t>OH,IN,KY,TN,MS,LA</t>
  </si>
  <si>
    <t>CP14-553</t>
  </si>
  <si>
    <t>Broad Run Flexibility Project</t>
  </si>
  <si>
    <t>Coastal Bend Header</t>
  </si>
  <si>
    <t>OH,IN</t>
  </si>
  <si>
    <t>Columbia Pipeline</t>
  </si>
  <si>
    <t>Leach XPress project</t>
  </si>
  <si>
    <t>PennEast Pipeline Co</t>
  </si>
  <si>
    <t>Woodbridge lateral</t>
  </si>
  <si>
    <t>CP14-18</t>
  </si>
  <si>
    <t>Atlantic Coast Pipeline</t>
  </si>
  <si>
    <t>WV,VA,NC</t>
  </si>
  <si>
    <t>ET Rover Pipeline</t>
  </si>
  <si>
    <t>Cameron Access Project</t>
  </si>
  <si>
    <t>Columbia Gulf Transmission</t>
  </si>
  <si>
    <t>Adair Southwest Project</t>
  </si>
  <si>
    <t>PA,WV,OH,KY</t>
  </si>
  <si>
    <t>Access South Project</t>
  </si>
  <si>
    <t>Ohio Valley Connector</t>
  </si>
  <si>
    <t>WV,OH</t>
  </si>
  <si>
    <t>Niagara Expansion Project</t>
  </si>
  <si>
    <t>NY,CN</t>
  </si>
  <si>
    <t>CP14-88</t>
  </si>
  <si>
    <t>Uniontown to Gas City Expansion Project (U2GC) (bi-directional)</t>
  </si>
  <si>
    <t>PA,OH,IN</t>
  </si>
  <si>
    <t>CP14-104</t>
  </si>
  <si>
    <t>Northern Access 2015 Project</t>
  </si>
  <si>
    <t>CP14-100</t>
  </si>
  <si>
    <t>Salem Lateral Project</t>
  </si>
  <si>
    <t>CP14-522</t>
  </si>
  <si>
    <t>IN,KY,TN,MS,AR,LA</t>
  </si>
  <si>
    <t>Northeast Energy Direct</t>
  </si>
  <si>
    <t>PA,NY,MA</t>
  </si>
  <si>
    <t>Mountain Valley Pipeline</t>
  </si>
  <si>
    <t>Rock Springs Expansion</t>
  </si>
  <si>
    <t>2015 Elko Area Expansion Project</t>
  </si>
  <si>
    <t>Dakota Pipeline</t>
  </si>
  <si>
    <t>South to North project</t>
  </si>
  <si>
    <t>AL,GA,FL</t>
  </si>
  <si>
    <t>Florida Southeast Connection</t>
  </si>
  <si>
    <t>NextEra Energy</t>
  </si>
  <si>
    <t>Pacific Connector Gas Pipeline</t>
  </si>
  <si>
    <t>CP13-492</t>
  </si>
  <si>
    <t>Kingsport Expansion</t>
  </si>
  <si>
    <t>CP13-132</t>
  </si>
  <si>
    <t>CP13-13</t>
  </si>
  <si>
    <t>CP14-96</t>
  </si>
  <si>
    <t>Junction Platform Project</t>
  </si>
  <si>
    <t>CP12-516</t>
  </si>
  <si>
    <t>North Elko Pipeline Project</t>
  </si>
  <si>
    <t>Prospector Pipeline</t>
  </si>
  <si>
    <t>Southern Star Central Gas Pipeline</t>
  </si>
  <si>
    <t>KY,TN,MS,LA</t>
  </si>
  <si>
    <t>Ryckman Storage Lateral</t>
  </si>
  <si>
    <t>Iroquois Market Access Project</t>
  </si>
  <si>
    <t>Rayne XPress Project</t>
  </si>
  <si>
    <t>CP15-41</t>
  </si>
  <si>
    <t>Bobcat Storage Expansion</t>
  </si>
  <si>
    <t>CP09-19</t>
  </si>
  <si>
    <t>CP15-88</t>
  </si>
  <si>
    <t>UGI Sunbury Pipeline</t>
  </si>
  <si>
    <t>CP15-138</t>
  </si>
  <si>
    <t>CP15-109</t>
  </si>
  <si>
    <t>CP15-90</t>
  </si>
  <si>
    <t>CP15-118</t>
  </si>
  <si>
    <t>Trunkline Backhaul Project</t>
  </si>
  <si>
    <t>IL,KY,TN,MS</t>
  </si>
  <si>
    <t>CP15-94</t>
  </si>
  <si>
    <t>Panhandle Backhaul Project</t>
  </si>
  <si>
    <t>OH,IN,IL</t>
  </si>
  <si>
    <t>CP15-93</t>
  </si>
  <si>
    <t>Western Kentucky Lateral Project</t>
  </si>
  <si>
    <t>CP15-105</t>
  </si>
  <si>
    <t>KY,IN</t>
  </si>
  <si>
    <t>CP15-14</t>
  </si>
  <si>
    <t>South Texas Expansion Project</t>
  </si>
  <si>
    <t>CP15-499</t>
  </si>
  <si>
    <t>CP15-117</t>
  </si>
  <si>
    <t>Cameron Pipeline Expansion</t>
  </si>
  <si>
    <t>Comanche Trail Pipeline LLC</t>
  </si>
  <si>
    <t>CP15-503</t>
  </si>
  <si>
    <t>CP15-77</t>
  </si>
  <si>
    <t>Northern Supply Access Project</t>
  </si>
  <si>
    <t>CP15-513</t>
  </si>
  <si>
    <t>WBI Energy Transmission</t>
  </si>
  <si>
    <t>CPV Valley lateral project</t>
  </si>
  <si>
    <t>Roadrunner Gas Transmission phase 2</t>
  </si>
  <si>
    <t>Trans-Pecos Pipeline LLC</t>
  </si>
  <si>
    <t>Roadrunner Gas Transmission phase 1</t>
  </si>
  <si>
    <t>Jacksonville Expansion Project</t>
  </si>
  <si>
    <t>CP15-144</t>
  </si>
  <si>
    <t>CP15-87</t>
  </si>
  <si>
    <t>Transcontinental Gas PipeLine</t>
  </si>
  <si>
    <t>CP15-89</t>
  </si>
  <si>
    <t>Loudon Expansion Project</t>
  </si>
  <si>
    <t>CP15-91</t>
  </si>
  <si>
    <t>CP15-115</t>
  </si>
  <si>
    <t>CP14-509</t>
  </si>
  <si>
    <t>Cheniere Corpus Christi Pipeline Project</t>
  </si>
  <si>
    <t>Cheniere Corpus Christi Pipeline</t>
  </si>
  <si>
    <t>CP15-514</t>
  </si>
  <si>
    <t>CP15-552</t>
  </si>
  <si>
    <t>Susquehanna West Project</t>
  </si>
  <si>
    <t>CP15-148</t>
  </si>
  <si>
    <t>CP15-539</t>
  </si>
  <si>
    <t>CP15-525</t>
  </si>
  <si>
    <t>CP15-505</t>
  </si>
  <si>
    <t>CP14-504</t>
  </si>
  <si>
    <t>Columbia to Eastover Pipeline</t>
  </si>
  <si>
    <t>Dominion Carolina Gas Transmission</t>
  </si>
  <si>
    <t>CP15-504</t>
  </si>
  <si>
    <t>Sooner Trails Project</t>
  </si>
  <si>
    <t>CP15-161</t>
  </si>
  <si>
    <t>CP14-101</t>
  </si>
  <si>
    <t>Triad Expansion Project</t>
  </si>
  <si>
    <t>CP15-520</t>
  </si>
  <si>
    <t>CP15-555</t>
  </si>
  <si>
    <t>CP14-87</t>
  </si>
  <si>
    <t>Utica Access Project</t>
  </si>
  <si>
    <t>Zone 3 East-to-West Project</t>
  </si>
  <si>
    <t>Edinburg Lateral</t>
  </si>
  <si>
    <t>CP13-498</t>
  </si>
  <si>
    <t>CP11-161</t>
  </si>
  <si>
    <t>Ellisburg to Craigs Project</t>
  </si>
  <si>
    <t>Northeastern Tennessee Project</t>
  </si>
  <si>
    <t>Nat Gas P L Co of America</t>
  </si>
  <si>
    <t>GS Gulf Crossing Mississippi Loop</t>
  </si>
  <si>
    <t>Tuscarora 2008 Sys Expansion</t>
  </si>
  <si>
    <t>NWPL Capacity Replacement Project</t>
  </si>
  <si>
    <t>Concord-Tilton Expansion Phase 1&amp;2a</t>
  </si>
  <si>
    <t>CIG Valley Line II (winter-time enhancement)</t>
  </si>
  <si>
    <t>WB Grasslands Project I</t>
  </si>
  <si>
    <t>ANR Wisconsin Expansion Il A</t>
  </si>
  <si>
    <t>Shell Offshore Mississippi Canyon</t>
  </si>
  <si>
    <t>CP14-513</t>
  </si>
  <si>
    <t>Silo Pipeline Project</t>
  </si>
  <si>
    <t>Kaiser-Frontier Midstream</t>
  </si>
  <si>
    <t>CP15-26</t>
  </si>
  <si>
    <t>(SEML) Southeast Mainline System Reversal</t>
  </si>
  <si>
    <t>St. Charles Project</t>
  </si>
  <si>
    <t>CP15-22</t>
  </si>
  <si>
    <t>Keys Energy Project</t>
  </si>
  <si>
    <t>CP15-24</t>
  </si>
  <si>
    <t>Magnolia Intrastate (Magnolia Extension)</t>
  </si>
  <si>
    <t>American Midstream</t>
  </si>
  <si>
    <t>state</t>
  </si>
  <si>
    <t>CP15-554</t>
  </si>
  <si>
    <t>Southwest Louisiana Supply Project</t>
  </si>
  <si>
    <t>CP16-12</t>
  </si>
  <si>
    <t>Orion Project</t>
  </si>
  <si>
    <t>CP16-4</t>
  </si>
  <si>
    <t>Eastern System Upgrade Project</t>
  </si>
  <si>
    <t>CP16-38</t>
  </si>
  <si>
    <t>CP15-517</t>
  </si>
  <si>
    <t>CP16-10</t>
  </si>
  <si>
    <t>Lebanon Extension Project</t>
  </si>
  <si>
    <t>CP16-3</t>
  </si>
  <si>
    <t>Leidy South Project</t>
  </si>
  <si>
    <t>CP15-492</t>
  </si>
  <si>
    <t>CP15-29</t>
  </si>
  <si>
    <t>Virginia Southside Expansion Project II</t>
  </si>
  <si>
    <t>Mier-Monterrey</t>
  </si>
  <si>
    <t>Nueva Era Pipeline</t>
  </si>
  <si>
    <t>New York Bay Expansion Project</t>
  </si>
  <si>
    <t>CP15-527</t>
  </si>
  <si>
    <t>CP16-22</t>
  </si>
  <si>
    <t>Transco to Charleston Project</t>
  </si>
  <si>
    <t>Northern Lights 2017 Expansion</t>
  </si>
  <si>
    <t>CP16-9</t>
  </si>
  <si>
    <t>CP14-554</t>
  </si>
  <si>
    <t>CP15-17</t>
  </si>
  <si>
    <t>White Oak Mainline Expansion Project</t>
  </si>
  <si>
    <t>CP15-18</t>
  </si>
  <si>
    <t>CP14-529</t>
  </si>
  <si>
    <t>CP14-497</t>
  </si>
  <si>
    <t>Creole Trail Expansion Project 2</t>
  </si>
  <si>
    <t>CP15-137</t>
  </si>
  <si>
    <t>Malaga Lateral Project</t>
  </si>
  <si>
    <t>CP16-11</t>
  </si>
  <si>
    <t>Delaware Basin Express Pipeline Project</t>
  </si>
  <si>
    <t>Southern Indiana Market Project</t>
  </si>
  <si>
    <t>SESH Expansion Project</t>
  </si>
  <si>
    <t>OH,KY,TN,AL,MS,LA</t>
  </si>
  <si>
    <t>Sulphur Springs Compression Project</t>
  </si>
  <si>
    <t>CP14-514</t>
  </si>
  <si>
    <t>Creole Trail Expansion Project 1</t>
  </si>
  <si>
    <t>West Leg 2015 Expansion</t>
  </si>
  <si>
    <t>CP15-61</t>
  </si>
  <si>
    <t>Nueces Crossover Pipeline</t>
  </si>
  <si>
    <t>Trail West/N-MAX</t>
  </si>
  <si>
    <t>Comanche Trail Pipeline</t>
  </si>
  <si>
    <t/>
  </si>
  <si>
    <t>Line 1570 Project</t>
  </si>
  <si>
    <t>CP13-478</t>
  </si>
  <si>
    <t>Spectra Energy Corp/NextEra Energy/Duke Energy</t>
  </si>
  <si>
    <t>Sabal Trail Project Phase I</t>
  </si>
  <si>
    <t>Sabal Trail Project Phase II</t>
  </si>
  <si>
    <t>Sabal Trail Project Phase III</t>
  </si>
  <si>
    <t>CP12-20</t>
  </si>
  <si>
    <t>Abandonment</t>
  </si>
  <si>
    <t>Sale, transfer, or retirement of pipeline assets such that the listed company no longer operates the facilities</t>
  </si>
  <si>
    <t>Acquire Stage Coach Lateral</t>
  </si>
  <si>
    <t>Abandonment (sale of) Stage Coach Lateral</t>
  </si>
  <si>
    <t>CP07-13</t>
  </si>
  <si>
    <t>CP07-15</t>
  </si>
  <si>
    <t>10,16,24</t>
  </si>
  <si>
    <t>Eastern Shore 2017 Expansion</t>
  </si>
  <si>
    <t>El Paso Copper Mine/Douglas Export</t>
  </si>
  <si>
    <t>Chippewa Export Permit</t>
  </si>
  <si>
    <t>NY,ON</t>
  </si>
  <si>
    <t>CP10-136</t>
  </si>
  <si>
    <t>Natchez Pipeline Project (Midla)</t>
  </si>
  <si>
    <t>CP15-523</t>
  </si>
  <si>
    <t>American Midstream (MidLa)</t>
  </si>
  <si>
    <t>MS,LA,TX</t>
  </si>
  <si>
    <t>CP16-494</t>
  </si>
  <si>
    <t>Gulf Markets Expansion Phase 1 (bi-directional)</t>
  </si>
  <si>
    <t>Gulf Markets Expansion Phase 2 (bi-directional)</t>
  </si>
  <si>
    <t>PA,WV,OH,KY,TN,AL,MS,LA</t>
  </si>
  <si>
    <t>Bayway Lateral Project</t>
  </si>
  <si>
    <t>CP16-473</t>
  </si>
  <si>
    <t>CP16-23</t>
  </si>
  <si>
    <t>ETC Tiger Pipeline (Louisiana) Expansion</t>
  </si>
  <si>
    <t>ETC Tiger Pipeline, LLC</t>
  </si>
  <si>
    <t>CP10-46</t>
  </si>
  <si>
    <t>Pratt Compressor Upgrade</t>
  </si>
  <si>
    <t>BC,ID,WA,OR,CA</t>
  </si>
  <si>
    <t>CP13-553</t>
  </si>
  <si>
    <t>CP12-508</t>
  </si>
  <si>
    <t>OH,KY,TN,AL,MS</t>
  </si>
  <si>
    <t>SONAT South Sys Expansion II Phase 2</t>
  </si>
  <si>
    <t>CP16-472</t>
  </si>
  <si>
    <t>8,12</t>
  </si>
  <si>
    <t>Crosses State Border</t>
  </si>
  <si>
    <t>No</t>
  </si>
  <si>
    <t>Chicago Market Expansion Project Phase 1</t>
  </si>
  <si>
    <t>Chicago Market Expansion Project Phase 2</t>
  </si>
  <si>
    <t>Yes</t>
  </si>
  <si>
    <t>Agreement to feed Corpus Christi LNG</t>
  </si>
  <si>
    <t>Project Notes</t>
  </si>
  <si>
    <t>Rover Pipeline Project Phase 1</t>
  </si>
  <si>
    <t>Rover Pipeline Project Phase 2</t>
  </si>
  <si>
    <t>WY,UT,ID,OR,WA</t>
  </si>
  <si>
    <t>WV,KY</t>
  </si>
  <si>
    <t>PA,NY,NJ</t>
  </si>
  <si>
    <t>PF15-30</t>
  </si>
  <si>
    <t>Edgemoor Compressor Station</t>
  </si>
  <si>
    <t>CP14-97</t>
  </si>
  <si>
    <t>CP16-98</t>
  </si>
  <si>
    <t>Roadrunner Gas Transmission</t>
  </si>
  <si>
    <t>CP15-500</t>
  </si>
  <si>
    <t>CP16-496</t>
  </si>
  <si>
    <t>Lone Star Expansion</t>
  </si>
  <si>
    <t>CP16-21</t>
  </si>
  <si>
    <t>OH,KY,TN,MS,LA</t>
  </si>
  <si>
    <t>CP15-96</t>
  </si>
  <si>
    <t>Very little details on project that proposes similar route to other proposed pipeline projects.</t>
  </si>
  <si>
    <t>CP13-27/CP16-76</t>
  </si>
  <si>
    <t>Approved/On Hold</t>
  </si>
  <si>
    <t>CP15-498</t>
  </si>
  <si>
    <t>System Reliability Project</t>
  </si>
  <si>
    <t>TETCO Supply Expansion Project</t>
  </si>
  <si>
    <t>TETCO Capacity Expansion Project</t>
  </si>
  <si>
    <t>CP16-6</t>
  </si>
  <si>
    <t>LA,TX</t>
  </si>
  <si>
    <t>TX,AR</t>
  </si>
  <si>
    <t>Appalachia to Market Project (A2M Project)</t>
  </si>
  <si>
    <t>This connection feeds KM Mier Monterrey Pipeline</t>
  </si>
  <si>
    <t>Mier-Monterrey Expansion 2014</t>
  </si>
  <si>
    <t>CP16-357</t>
  </si>
  <si>
    <t>Central Virginia Connector</t>
  </si>
  <si>
    <t>CP16-493</t>
  </si>
  <si>
    <t>Lebanon lateral 2017</t>
  </si>
  <si>
    <t>Zone 3 Expansion</t>
  </si>
  <si>
    <t>Feeds Dominion Cove Point for Keys Energy Project</t>
  </si>
  <si>
    <t>Sabine Pass LNG Lateral</t>
  </si>
  <si>
    <t>Ryckman Creek Resources</t>
  </si>
  <si>
    <t>CP11-24</t>
  </si>
  <si>
    <t>CP14-511</t>
  </si>
  <si>
    <t>On Hold</t>
  </si>
  <si>
    <t>Project is not moving forward, but project sponsor has not announced cancelation</t>
  </si>
  <si>
    <t>Kalama Lateral Project</t>
  </si>
  <si>
    <t>CP15-8</t>
  </si>
  <si>
    <t>Pipeline Zone 3 Capacity Enhancement</t>
  </si>
  <si>
    <t>Gas Transmission Northwest</t>
  </si>
  <si>
    <t>Projects that add lateral lines connecting the mainline to power plants, processing plants, industrial plants, storage facilities and other pipelines.</t>
  </si>
  <si>
    <t xml:space="preserve">Pipelines that were converted from transporting other sources to natural gas </t>
  </si>
  <si>
    <t>Name of the natural gas transmission pipeline operators</t>
  </si>
  <si>
    <t>When the project is under construction</t>
  </si>
  <si>
    <t>Projects that replace aging pipeline facilities and increase capacity through system upgrade</t>
  </si>
  <si>
    <t>Upgrades to the pipeline to allow flow in reverse direction or additional bi-directional capacity</t>
  </si>
  <si>
    <t>Pipelines that operate only within State boundaries.  They are regulated by the state authorities</t>
  </si>
  <si>
    <t>Projects that expanded mainline capacity or mileage including additional compressors, looping, or extensions.</t>
  </si>
  <si>
    <t>When any pipeline received approval from federal or state regulatory body</t>
  </si>
  <si>
    <t>When companies make public announcement about the project</t>
  </si>
  <si>
    <t>Docket numbers assigned by the Federal Energy Regulatory Commission to track pipeline projects</t>
  </si>
  <si>
    <t>CP14-15</t>
  </si>
  <si>
    <t>CP14-115</t>
  </si>
  <si>
    <t>Elba Express Co</t>
  </si>
  <si>
    <t>EEC Modification Project</t>
  </si>
  <si>
    <t>WesTex Expansion</t>
  </si>
  <si>
    <t>ONEOK WesTex Pipeline</t>
  </si>
  <si>
    <t>70-100</t>
  </si>
  <si>
    <t>2 new compressors; upgrades to 3 existing stations</t>
  </si>
  <si>
    <t>Trans-Pecos Pipeline</t>
  </si>
  <si>
    <t>CP14-493</t>
  </si>
  <si>
    <t>OH,IN,IL,MO</t>
  </si>
  <si>
    <t>https://www.eia.gov/naturalgas/data.cfm#pipelines</t>
  </si>
  <si>
    <t>Majority of AIM project placed into service in October 2016. Last remaining facilities in service by Jan. 7, 2017.  EIA categorized all 342 Mmcf/d of project as completed in 2016 .</t>
  </si>
  <si>
    <t xml:space="preserve">Rockies Express Zone 3 reversal was mostly in service in December 2016. Small portion went in to service Jan. 6, 2017. EIA categorized all 800 Mmcf/d as completed in 2016. </t>
  </si>
  <si>
    <t>CP16-17/PF15-23</t>
  </si>
  <si>
    <t>CP14-518</t>
  </si>
  <si>
    <t>Beg_State</t>
  </si>
  <si>
    <t>End_State</t>
  </si>
  <si>
    <t>End_Region</t>
  </si>
  <si>
    <t>Beg_Region</t>
  </si>
  <si>
    <t>Hawaii</t>
  </si>
  <si>
    <t>HI</t>
  </si>
  <si>
    <t>Yukon</t>
  </si>
  <si>
    <t>YK</t>
  </si>
  <si>
    <t>Agua Blanca Pipeline</t>
  </si>
  <si>
    <t>Canton Pipeline</t>
  </si>
  <si>
    <t>SemGroup Corp</t>
  </si>
  <si>
    <t>Nautilus Gas Gathering System</t>
  </si>
  <si>
    <t>Crestwood Permian Basin</t>
  </si>
  <si>
    <t>Driftwood LNG Pipeline</t>
  </si>
  <si>
    <t>Northeast Supply Enhancement Project</t>
  </si>
  <si>
    <t>Venture Global Gator Express LLC</t>
  </si>
  <si>
    <t>Gator Express Pipeline (Phase 1)</t>
  </si>
  <si>
    <t>Gator Express Pipeline (Phase 2)</t>
  </si>
  <si>
    <t>CP17-67</t>
  </si>
  <si>
    <t>Spire St. Louis Pipeline (Laclede Lateral)</t>
  </si>
  <si>
    <t>Spire STL Pipeline LLC</t>
  </si>
  <si>
    <t>CP17-40</t>
  </si>
  <si>
    <t>Pomelo Connector Pipeline</t>
  </si>
  <si>
    <t>CP17-26</t>
  </si>
  <si>
    <t>CP17-21</t>
  </si>
  <si>
    <t>CP17-19</t>
  </si>
  <si>
    <t>yes</t>
  </si>
  <si>
    <t>Eastern Market Access Project</t>
  </si>
  <si>
    <t>CP17-15</t>
  </si>
  <si>
    <t>Wisconsin South Expansion Project</t>
  </si>
  <si>
    <t>CP17-9</t>
  </si>
  <si>
    <t>East-West Project</t>
  </si>
  <si>
    <t>CP17-8</t>
  </si>
  <si>
    <t>MD,VA</t>
  </si>
  <si>
    <t>British Columbia</t>
  </si>
  <si>
    <t>District of Columbia</t>
  </si>
  <si>
    <t>DC</t>
  </si>
  <si>
    <t>Phase 1 in service (to VA)</t>
  </si>
  <si>
    <t>Valley Expansion Project</t>
  </si>
  <si>
    <t>CP17-257</t>
  </si>
  <si>
    <t>Southeastern Trail Expansion Project</t>
  </si>
  <si>
    <t>Williams Transco</t>
  </si>
  <si>
    <t>VA,NC,SC,GA,AL,MS,LA</t>
  </si>
  <si>
    <t>Okeechobee Lateral Project</t>
  </si>
  <si>
    <t>Florida Southeast Connection LLC</t>
  </si>
  <si>
    <t>CP17-463</t>
  </si>
  <si>
    <t>Valley Crossing Pipeline (Nueces - Brownsville)</t>
  </si>
  <si>
    <t xml:space="preserve">Related to Cameron LNG </t>
  </si>
  <si>
    <t>Dominion Keys Energy Center</t>
  </si>
  <si>
    <t>Transco Dalton Expansion Project</t>
  </si>
  <si>
    <t>PNGTS C2C Expansion Project</t>
  </si>
  <si>
    <t>CP17-24</t>
  </si>
  <si>
    <t>New Market Project</t>
  </si>
  <si>
    <t>CP17-28</t>
  </si>
  <si>
    <t>WV,KY,TN,MS,AL,LA</t>
  </si>
  <si>
    <t>CP16-486</t>
  </si>
  <si>
    <t>Empire North Expansion Project</t>
  </si>
  <si>
    <t>PA,NY,ON</t>
  </si>
  <si>
    <t>OH,MI</t>
  </si>
  <si>
    <t>FGT Western Division Project</t>
  </si>
  <si>
    <t>CP17-23</t>
  </si>
  <si>
    <t>ANR Collierville Expansion Project</t>
  </si>
  <si>
    <t>CP16-64</t>
  </si>
  <si>
    <t>Impulsora Pipeline Crossing Project</t>
  </si>
  <si>
    <t>Impulsora Pipeline</t>
  </si>
  <si>
    <t>TX, MX</t>
  </si>
  <si>
    <t>CP14-513, CP16-70</t>
  </si>
  <si>
    <t>Waynoka Gas Supply Lateral Project</t>
  </si>
  <si>
    <t>Cheniere MIDSHIP Pipeline Project</t>
  </si>
  <si>
    <t>Cheniere MIDSHIP Pipeline</t>
  </si>
  <si>
    <t>CP17-458</t>
  </si>
  <si>
    <t>North Mist Expansion Project</t>
  </si>
  <si>
    <t>Island Gas Connector</t>
  </si>
  <si>
    <t>Island Gas</t>
  </si>
  <si>
    <t>WA,BC</t>
  </si>
  <si>
    <t>Gulf Xpress</t>
  </si>
  <si>
    <t>CP16-361</t>
  </si>
  <si>
    <t>Cimarron Expansion Project</t>
  </si>
  <si>
    <t>OK, KS</t>
  </si>
  <si>
    <t>PF17-7</t>
  </si>
  <si>
    <t>PA,WV,OH,MI</t>
  </si>
  <si>
    <t>OH,PA,WV,KY</t>
  </si>
  <si>
    <t>WB (West Bound) Xpress (East)</t>
  </si>
  <si>
    <t>WV,VA,MD</t>
  </si>
  <si>
    <t>NGPL Waha Deliverability Expansion Project</t>
  </si>
  <si>
    <t>IL,IA,NE,KS,OK,TX</t>
  </si>
  <si>
    <t>NGPL Gulf Coast Southbound Phase I</t>
  </si>
  <si>
    <t>IL,MO,AR,TX</t>
  </si>
  <si>
    <t>MS,LA</t>
  </si>
  <si>
    <t>PA,MD, VA,NC,SC,GA,AL</t>
  </si>
  <si>
    <t>Gulf Coast Express</t>
  </si>
  <si>
    <t>DCP Midstream, Targa Resources Corp.</t>
  </si>
  <si>
    <t>St. Charles Parish Expansion Project</t>
  </si>
  <si>
    <t>CP16-478-000</t>
  </si>
  <si>
    <t>North Seattle Lateral Upgrade Project</t>
  </si>
  <si>
    <t>2018 Paiute Expansion Project</t>
  </si>
  <si>
    <t>12,20</t>
  </si>
  <si>
    <t>Birdsboro Pipeline Project</t>
  </si>
  <si>
    <t>DTE Midstream Appalachia, LLC</t>
  </si>
  <si>
    <t>WB (West Bound) Xpress (west)</t>
  </si>
  <si>
    <t>CP17-22</t>
  </si>
  <si>
    <t>Golden Pass LNG Bidirectional Pipeline</t>
  </si>
  <si>
    <t>Golden Pass Pipeline LLC</t>
  </si>
  <si>
    <t>Garden State Expansion Phase 1</t>
  </si>
  <si>
    <t>Garden State Expansion Phase 2</t>
  </si>
  <si>
    <t>PA,WV,OH,KY,TN,AL,MS</t>
  </si>
  <si>
    <t>Historical Projects</t>
  </si>
  <si>
    <t>TGP Rio Bravo Hidalgo Expansion</t>
  </si>
  <si>
    <t>Pecos Trail Pipeline</t>
  </si>
  <si>
    <t>Namerico</t>
  </si>
  <si>
    <t>Permian to Katy Pipeline</t>
  </si>
  <si>
    <t>Sempra, Boardwalk Energy</t>
  </si>
  <si>
    <t>Northern Access 2016 Project (PA to NY)</t>
  </si>
  <si>
    <t>Northern Access 2016 Project (NY to ON)</t>
  </si>
  <si>
    <t>Roadrunner Gas Transmission Phase 3</t>
  </si>
  <si>
    <t>CP16-5</t>
  </si>
  <si>
    <t>Western Gas Partners LP</t>
  </si>
  <si>
    <t>Cancelled</t>
  </si>
  <si>
    <t>Gaines County Crossover Compressor Station</t>
  </si>
  <si>
    <t>CP16-488</t>
  </si>
  <si>
    <t>CPUC</t>
  </si>
  <si>
    <t>CP17-471</t>
  </si>
  <si>
    <t>Bakken Line 27 Expansion</t>
  </si>
  <si>
    <t>CP17-474</t>
  </si>
  <si>
    <t xml:space="preserve">KM Border Pipeline Expansion </t>
  </si>
  <si>
    <t>Kinder Morgan Border Pipeline LLC</t>
  </si>
  <si>
    <t>Fairburn Expansion Project</t>
  </si>
  <si>
    <t>Cana STACK Expansion Project</t>
  </si>
  <si>
    <t>Lambertville East Expansion Project</t>
  </si>
  <si>
    <t>Sierrita Pima Expansion</t>
  </si>
  <si>
    <t>St. James Supply Project</t>
  </si>
  <si>
    <t>Blue Mountain Chisholm Trail Project</t>
  </si>
  <si>
    <t>Adelphia Gateway Project</t>
  </si>
  <si>
    <t>Adelphia</t>
  </si>
  <si>
    <t>Transwestern Lea County Expansion</t>
  </si>
  <si>
    <t>CP16-13</t>
  </si>
  <si>
    <t>Equitrans Expansion Project</t>
  </si>
  <si>
    <t>WV,VA</t>
  </si>
  <si>
    <t>6,12,16,20,24</t>
  </si>
  <si>
    <t>CP18-46</t>
  </si>
  <si>
    <t>18,20</t>
  </si>
  <si>
    <t>CP18-26</t>
  </si>
  <si>
    <t>CP18-17</t>
  </si>
  <si>
    <t>Enable Gas Transmission</t>
  </si>
  <si>
    <t>CP18-9</t>
  </si>
  <si>
    <t>CP18-37, CP18-38</t>
  </si>
  <si>
    <t>CP17-58</t>
  </si>
  <si>
    <t>CP18-47</t>
  </si>
  <si>
    <t>Gateway Expansion Project</t>
  </si>
  <si>
    <t>CP18-18</t>
  </si>
  <si>
    <t>Port Arthur Pipeline LLC</t>
  </si>
  <si>
    <t>CP18-7</t>
  </si>
  <si>
    <t>no</t>
  </si>
  <si>
    <t>Cheyenne Connector Pipeline</t>
  </si>
  <si>
    <t>Tallgrass Energy Partners LP</t>
  </si>
  <si>
    <t>Cheyenne Hub Enhancement Project</t>
  </si>
  <si>
    <t>CP18-103</t>
  </si>
  <si>
    <t>CO,WY,NE,KS,MO,IL</t>
  </si>
  <si>
    <t>CP18-102</t>
  </si>
  <si>
    <t>Stratton Ridge Expansion</t>
  </si>
  <si>
    <t xml:space="preserve">Expansion </t>
  </si>
  <si>
    <t>Lake Charles Expansion (Magnolia LNG)</t>
  </si>
  <si>
    <t>Takeaway capacity out of Marcellus/Utica to TCO pool</t>
  </si>
  <si>
    <t>Takeaway capacity out of Marcellus/Utica to Transco pool</t>
  </si>
  <si>
    <t>Takeaway capacity out of PA to WV; in conjunction with Mountain Valley</t>
  </si>
  <si>
    <t>Transco reversal to MS/AL; includes 850 MMcf/d additional takeaway capacity out of Marcellus</t>
  </si>
  <si>
    <t>Elba Island LNG supply</t>
  </si>
  <si>
    <t>KY,TN,MS,AR, LA</t>
  </si>
  <si>
    <t>Sempra LNG</t>
  </si>
  <si>
    <t>Notes</t>
  </si>
  <si>
    <t>US side of Texas-Tuxpan project under construction in Mexico; border crossing got FERC approval to begin construction on 3/5/18</t>
  </si>
  <si>
    <t xml:space="preserve">Texas Railroad Commission   </t>
  </si>
  <si>
    <t>http://www.rrc.state.tx.us/pipeline-safety/reports/</t>
  </si>
  <si>
    <t>30,36,42</t>
  </si>
  <si>
    <t>Connects Orla and Waha plants for residue takeaway</t>
  </si>
  <si>
    <t>CP17-409</t>
  </si>
  <si>
    <t>Designed to supply gas to a new gas-fired power generation facility</t>
  </si>
  <si>
    <t>Website</t>
  </si>
  <si>
    <t>https://www.enbridge.com/projects-and-infrastructure/projects/texas-eastern-appalachian-lease-project</t>
  </si>
  <si>
    <t>Connects TETCO/supply to NEXUS pipeline</t>
  </si>
  <si>
    <t>No updates since non-binding open season announcement in 2016</t>
  </si>
  <si>
    <t>Built in conjunction with Constitution Pipeline</t>
  </si>
  <si>
    <t>No updates available since 2015 and not on Iroquois's website; needs Constitution pipeline built</t>
  </si>
  <si>
    <t>Dependent on completion of Rover Phase 2</t>
  </si>
  <si>
    <t>Imports from Canada rose from 178 to 210 MMcf/d</t>
  </si>
  <si>
    <t>Increase deliverability to LDCs in Seattle region</t>
  </si>
  <si>
    <t>CP17-441</t>
  </si>
  <si>
    <t>Takeaway capacity from Delaware basin to Waha/Trans-Pecos pipeline</t>
  </si>
  <si>
    <t>Tennessee Gas Abandment Capacity and Restoration Project (Gas-to-NGL pipe)</t>
  </si>
  <si>
    <t>https://www.energytransfer.com/docs/mainpage/ETE_ETP_Morgan_Stanley_Conference_Presentation_Final.pdf</t>
  </si>
  <si>
    <t>Connects to proposed 980 MW CC electric power plant</t>
  </si>
  <si>
    <t>Allows for bidirectional flow on line 800 (KY/TN to LA); supplies Cameron LNG</t>
  </si>
  <si>
    <t>Only 621 Bcf/d of new capacity; deliverability of only 800 MMcf/d to MS and 500 MMcf/d to LA</t>
  </si>
  <si>
    <t>Buckeye Xpress</t>
  </si>
  <si>
    <t>OH,WV,KY</t>
  </si>
  <si>
    <t>20,24,36</t>
  </si>
  <si>
    <t xml:space="preserve">Increase takeaway out of Appalachian basin and into TCO pool </t>
  </si>
  <si>
    <t>MVP Southgate Project</t>
  </si>
  <si>
    <t>Mountain Valley Pipeline, LLC</t>
  </si>
  <si>
    <t>Atlantic Bridge project Phase 1</t>
  </si>
  <si>
    <t>CP18-35, CP18-36</t>
  </si>
  <si>
    <t>only 400 incremental capacity add to TCO pool</t>
  </si>
  <si>
    <t>Atlantic Sunrise Project Phase IA</t>
  </si>
  <si>
    <t>Atlantic Sunrise Project Phase 1B</t>
  </si>
  <si>
    <t>Atlantic Sunrise Project Phase II</t>
  </si>
  <si>
    <t>PA,MD,VA,NC,SC,GA,AL</t>
  </si>
  <si>
    <t>Mountain</t>
  </si>
  <si>
    <t>Pacific</t>
  </si>
  <si>
    <t>South Central</t>
  </si>
  <si>
    <t>Thru_Region</t>
  </si>
  <si>
    <t>TN,VA,NC</t>
  </si>
  <si>
    <t>MB,MN,WI</t>
  </si>
  <si>
    <t>AL,GA,SC,NC,VA</t>
  </si>
  <si>
    <t>CP18-251</t>
  </si>
  <si>
    <t>Portland Xpress Project Phase 1 (ME to MA)</t>
  </si>
  <si>
    <t>Portland Xpress Project Phase 1 (CAN to ME)</t>
  </si>
  <si>
    <t>QU,NH,ME</t>
  </si>
  <si>
    <t>Portland Xpress Project Phase 2</t>
  </si>
  <si>
    <t>Portland Xpress Project Phase 3</t>
  </si>
  <si>
    <t>CP18-479</t>
  </si>
  <si>
    <t>Revolution Pipeline Project</t>
  </si>
  <si>
    <t>Connects to Revolution processing plant</t>
  </si>
  <si>
    <t>According to PointLogic Energy (5/4/18), delayed by a year or more</t>
  </si>
  <si>
    <t>CP18-89</t>
  </si>
  <si>
    <t>Takeaway capacity out of Anadarko basin</t>
  </si>
  <si>
    <t>Project Wildcat</t>
  </si>
  <si>
    <t>Takeaway capacity out of Anadarko basin; to north TX processing plant</t>
  </si>
  <si>
    <t>CP18-186</t>
  </si>
  <si>
    <t xml:space="preserve">http://whitewatermidstream.com/operations </t>
  </si>
  <si>
    <t xml:space="preserve">https://www.enbridge.com/projects-and-infrastructure/projects/atlantic-bridge </t>
  </si>
  <si>
    <t xml:space="preserve">http://www.1line.williams.com/Transco/files/presentations/2018CSSpringUpdate.pdf </t>
  </si>
  <si>
    <t>http://www.1line.williams.com/Transco/files/presentations/2018CSSpringUpdate.pdf</t>
  </si>
  <si>
    <t xml:space="preserve">https://dtemidstream.com/location/birdsboro-pipeline/ </t>
  </si>
  <si>
    <t xml:space="preserve">https://www.kindermorgan.com/pages/business/gas_pipelines/east/broadrun/ </t>
  </si>
  <si>
    <t xml:space="preserve">https://www.transcanada.com/en/operations/natural-gas/buckeye-xpress-project/ </t>
  </si>
  <si>
    <t xml:space="preserve">http://projects.enablemidstream.com/project/enable-gas-transmission-cana-stack-expansion-case/ </t>
  </si>
  <si>
    <t xml:space="preserve">https://www.kindermorgan.com/business/gas_pipelines/central/chicago/ </t>
  </si>
  <si>
    <t xml:space="preserve">http://www.millenniumpipeline.com/valley-lateral-project/ </t>
  </si>
  <si>
    <t xml:space="preserve">http://www.millenniumpipeline.com/eastern-system-upgrade/ </t>
  </si>
  <si>
    <t xml:space="preserve">https://www.natfuel.com/pipelineandstorage/empire/empirenorth2017/Jackson_Public_Info_Session_Presentation.pdf </t>
  </si>
  <si>
    <t xml:space="preserve">http://equitransproject.com/ </t>
  </si>
  <si>
    <t xml:space="preserve">https://www.transcanada.com/en/operations/natural-gas/gulf-xpress-project/ </t>
  </si>
  <si>
    <t xml:space="preserve">https://www.platts.com/latest-news/natural-gas/denver/columbia-gas-seeks-january-1-startup-for-leach-21831045 </t>
  </si>
  <si>
    <t xml:space="preserve">https://www.mountainvalleypipeline.info/ </t>
  </si>
  <si>
    <t xml:space="preserve">https://www.transcanada.com/en/operations/natural-gas/mountaineer-xpress-project/ </t>
  </si>
  <si>
    <t xml:space="preserve">http://www.nexusgastransmission.com/content/project-overview-map </t>
  </si>
  <si>
    <t xml:space="preserve">https://www.kindermorgan.com/business/gas_pipelines/central/gulfcoast/ </t>
  </si>
  <si>
    <t xml:space="preserve">http://co.williams.com/expansionprojects/north-seattle-lateral-upgrade-project/ </t>
  </si>
  <si>
    <t xml:space="preserve">https://www.natfuel.com/supply/NorthernAccess2016/default.aspx </t>
  </si>
  <si>
    <t xml:space="preserve">http://newenglandcouncil.com/assets/Energy-Environment-PNGTS.pdf </t>
  </si>
  <si>
    <t xml:space="preserve">http://www.pngts.com/expansion/ </t>
  </si>
  <si>
    <t xml:space="preserve">https://www.enbridge.com/projects-and-infrastructure/projects/south-texas-expansion-project </t>
  </si>
  <si>
    <t xml:space="preserve">http://www.iroquois.com/project/sono/SoNo_OpenSeasonBrochure_1_12_15.pdf </t>
  </si>
  <si>
    <t xml:space="preserve">https://www.kindermorgan.com/pages/business/gas_pipelines/east/swlouisianasupply/default.aspx </t>
  </si>
  <si>
    <t xml:space="preserve">http://www.gulfsouthpl.com/ExpansionProjects.aspx?id=4294967564 </t>
  </si>
  <si>
    <t xml:space="preserve">http://www.iroquois.com/project/WIP/ </t>
  </si>
  <si>
    <t>Supplies Corpus Christi LNG</t>
  </si>
  <si>
    <t>Freeport LNG supply; includes Legacy Expansion project; 700 MMcf/d of both north- and south-bound capacity</t>
  </si>
  <si>
    <t>Joliet XPress Project</t>
  </si>
  <si>
    <t>MB,MN,WI,MI,ON,IN,IL</t>
  </si>
  <si>
    <t>Westlake Expansion Project</t>
  </si>
  <si>
    <t>CP17-476</t>
  </si>
  <si>
    <t>Primary purpose to supply Lake Charles Power Plant</t>
  </si>
  <si>
    <t>Cheyenne Compressor Station Expansion Project</t>
  </si>
  <si>
    <t>CP18-117</t>
  </si>
  <si>
    <t>Additional compression to allow delivery to Cheyenne Hub</t>
  </si>
  <si>
    <t xml:space="preserve">CIG 2018 Line Nos. 5A and 5B Expansion Project </t>
  </si>
  <si>
    <t>CP18-94</t>
  </si>
  <si>
    <t>Brings additional supply from DJ Basin to Cheyenne Hub (545 MMcf/d total)</t>
  </si>
  <si>
    <t>Sweden Valley Project</t>
  </si>
  <si>
    <t>Dominion Energy Transmission Co</t>
  </si>
  <si>
    <t>CP18-45</t>
  </si>
  <si>
    <t>Delivery to TGP in OH</t>
  </si>
  <si>
    <t>Steel Reef Pipelines US LLC</t>
  </si>
  <si>
    <t>ND,SK</t>
  </si>
  <si>
    <t>CP18-24</t>
  </si>
  <si>
    <t>Deliver gas to Canada for processing</t>
  </si>
  <si>
    <t>Texas-Louisiana Markets Project</t>
  </si>
  <si>
    <t>CP18-10</t>
  </si>
  <si>
    <t>Bring supplies from WLA to STX on TETCO system</t>
  </si>
  <si>
    <t>Risberg Line</t>
  </si>
  <si>
    <t>RH energytrans LLC</t>
  </si>
  <si>
    <t>Delivery to LDC (East Ohio Gas Co/Dominion Energy OH) for peak day services and economic development</t>
  </si>
  <si>
    <t>CP18-6</t>
  </si>
  <si>
    <t>Pacific Connector Gas Pipeline LP</t>
  </si>
  <si>
    <t xml:space="preserve">Previously CP13-492; bring feedstock from Malin, OR to Jordan Cove LNG </t>
  </si>
  <si>
    <t xml:space="preserve">http://pacificconnectorgp.com/project-overview/ </t>
  </si>
  <si>
    <t>Rivervale South to Market Project</t>
  </si>
  <si>
    <t>Transfer supply from interconnect with TGP to Manhattan Meter Station and Mercer pool</t>
  </si>
  <si>
    <t>CP17-490</t>
  </si>
  <si>
    <t>Eastern Panhandle Expansion Project</t>
  </si>
  <si>
    <t>CP17-80</t>
  </si>
  <si>
    <t>TransCameron Pipeline</t>
  </si>
  <si>
    <t>TransCameron Pipeline LLC/Venture Global Calcasieu Pass</t>
  </si>
  <si>
    <t>CP15-551</t>
  </si>
  <si>
    <t xml:space="preserve">http://venturegloballng.com/calcasieu-pass/transcameron-pipeline/#.WxFgBfkvyJA </t>
  </si>
  <si>
    <t>Bushy Park Extension Project</t>
  </si>
  <si>
    <t>Dominion Energy Carolina Gas</t>
  </si>
  <si>
    <t>CP18-498</t>
  </si>
  <si>
    <t>New delivery point to Charleston International Manufacturing Center (outside of LDC)</t>
  </si>
  <si>
    <t>TX,NM,AZ,CA,MX</t>
  </si>
  <si>
    <t>CP18-332</t>
  </si>
  <si>
    <t>Mountain, Pacific</t>
  </si>
  <si>
    <t>South Mainline Expansion Project</t>
  </si>
  <si>
    <t>no new construction</t>
  </si>
  <si>
    <t>Imports from Canada rose from 210 to 274.216 MMcf/d; no new construction</t>
  </si>
  <si>
    <t xml:space="preserve">http://p2kpipeline.com/  </t>
  </si>
  <si>
    <t xml:space="preserve">https://www.namerico-energy.com/portfolio/energy/pecos-trail-pipeline/ </t>
  </si>
  <si>
    <t>Takeaway capacity out of Permian; online 3Q 2019 according to RBN</t>
  </si>
  <si>
    <t xml:space="preserve">https://www.kindermorgan.com/pages/business/gas_pipelines/projects/kmtp/ </t>
  </si>
  <si>
    <t>Takeaway capacity from Permian to Gulf Coast; expected online in Oct 2019</t>
  </si>
  <si>
    <t>Enterprise, Energy Transfer Partners</t>
  </si>
  <si>
    <t xml:space="preserve">http://ir.energytransfer.com/phoenix.zhtml?c=106094&amp;p=RssLanding&amp;cat=news&amp;id=2347076 </t>
  </si>
  <si>
    <t>Authorization for additional exports to Mexico; no construction needed, 283 MMcf/d at the PEMEX CHECK station (up to 468 MMcf/d) and 100 MMcf/d (up to 420 MMcf/d) at Rio Bravo Hidalgo (Genscape)</t>
  </si>
  <si>
    <t>UNSUCCESSFUL open season 5/16/18; segment 1 from Empress to new Emerson-3 on Transcanada; segment 2 can deliver to either St. Clair (MI-ON) or Joliet hub in IL</t>
  </si>
  <si>
    <t>Alaska Gasline Development Corp</t>
  </si>
  <si>
    <t>12,36</t>
  </si>
  <si>
    <t>Anchor shipper withdrew from agreement</t>
  </si>
  <si>
    <t>While completed in Dec 2017, no flows until Nueva Era pipeline was completed on this data.  So that date is used for "in service", currently 600 MMcf/d, but expandable to 900 MMcf/d</t>
  </si>
  <si>
    <t>EQT H-320 Pipeline Project</t>
  </si>
  <si>
    <t>CP18-489</t>
  </si>
  <si>
    <t>Natural Bridge Pipeline</t>
  </si>
  <si>
    <t>Black Hills Gas Distribution LLC</t>
  </si>
  <si>
    <t>LDC use; provide reliablility to 57k customers in Casper area</t>
  </si>
  <si>
    <t>Dakota Natural Gas Drayton Pipeline</t>
  </si>
  <si>
    <t>Dakota Natural Gas</t>
  </si>
  <si>
    <t>CP18-514</t>
  </si>
  <si>
    <t>2,4</t>
  </si>
  <si>
    <t>Permian North Expansion Project</t>
  </si>
  <si>
    <t>Takeaway capacity out of Permian</t>
  </si>
  <si>
    <t>Permian Global Access Pipeline</t>
  </si>
  <si>
    <t>Tellurian</t>
  </si>
  <si>
    <t>Allows delivery to Corpus Christi LNG facility</t>
  </si>
  <si>
    <t>KM Freeport Lateral</t>
  </si>
  <si>
    <t>Connect Transco to LNG demand in Texas</t>
  </si>
  <si>
    <t>Double E Pipeline</t>
  </si>
  <si>
    <t>Summit Midstream Partners</t>
  </si>
  <si>
    <t>Whistler Pipeline Project</t>
  </si>
  <si>
    <t>Texas RRC</t>
  </si>
  <si>
    <t>ONEOK WestTex Expansion</t>
  </si>
  <si>
    <t>ONEOK Inc.</t>
  </si>
  <si>
    <t>TX RRC</t>
  </si>
  <si>
    <t>ONEOK Westbound Expansion</t>
  </si>
  <si>
    <t>ONEOK Eastbound Expansion</t>
  </si>
  <si>
    <t>Takeaway from SCOOP/STACK processing plants to eastern OK interstate delivery point</t>
  </si>
  <si>
    <t>Takeaway from STACK area to western OK interestate delivery points</t>
  </si>
  <si>
    <t>Roadrunner Eastbound Project</t>
  </si>
  <si>
    <t>Takeaway capacity from Delaware basin to Waha hub</t>
  </si>
  <si>
    <t>CP17-178</t>
  </si>
  <si>
    <t>Bring additional Permian production to Waha hub</t>
  </si>
  <si>
    <t>South Alabama Project</t>
  </si>
  <si>
    <t>Additional deliverability to industrial (Ascend Performance Materials) and electric power (PowerSouth Energy Cooperative) consumers</t>
  </si>
  <si>
    <t>Line N to Monaca Project</t>
  </si>
  <si>
    <t>Delivery point to Shell Petrochemicals Complex in Potter Township, PA</t>
  </si>
  <si>
    <t>Line KNYS Uprate Project</t>
  </si>
  <si>
    <t xml:space="preserve">Increase deliverability to NY and PA counties </t>
  </si>
  <si>
    <t>Allen Compressor Station Modification Project</t>
  </si>
  <si>
    <t>Increase capacity on Enable system in Hughes County, OK</t>
  </si>
  <si>
    <t>Marquette Branch Line Expansion Project</t>
  </si>
  <si>
    <t>Add delivery points to two power plants in Upper Michigan peninsula</t>
  </si>
  <si>
    <t>CP18-81</t>
  </si>
  <si>
    <t>CP18-135</t>
  </si>
  <si>
    <t>CP18-491</t>
  </si>
  <si>
    <t>CP18-506</t>
  </si>
  <si>
    <t>CP18-490</t>
  </si>
  <si>
    <t>CP18-137</t>
  </si>
  <si>
    <t>CP18-530</t>
  </si>
  <si>
    <t>CP18-522</t>
  </si>
  <si>
    <t>Willis Lateral Project</t>
  </si>
  <si>
    <t>Supply 1 GW Willis combined Cycle power plant</t>
  </si>
  <si>
    <t>CP18-525</t>
  </si>
  <si>
    <t>Permian takeaway to Texas panhandle; filed construction permit with Texas RRC</t>
  </si>
  <si>
    <t>North Texas Pipeline Expansion/Old Ocean Pipeline</t>
  </si>
  <si>
    <t>Red Bluff Express Extension</t>
  </si>
  <si>
    <t>Red Bluff Express Pipeline</t>
  </si>
  <si>
    <t>Appalachian Lease Project (TEAL) Phase 1</t>
  </si>
  <si>
    <t>Appalachian Lease Project (TEAL) Phase 2</t>
  </si>
  <si>
    <t>Part Completed</t>
  </si>
  <si>
    <t>Connects TETCO/supply to NEXUS pipeline; partial completion allows for deliveries to NEXUS for testing purposes</t>
  </si>
  <si>
    <t>Lakeshore Lateral Project (LLP)</t>
  </si>
  <si>
    <t>Wisconsin Electric Gas Operations (WEGO)</t>
  </si>
  <si>
    <t>Lakeshore Capacity Improvement Project (PCIP)</t>
  </si>
  <si>
    <t>PSC (WI)</t>
  </si>
  <si>
    <t>Together with LCIP, will supply natural gas to southeastern WI customers.  Currently using regasified LNG stored at nearby powerplant</t>
  </si>
  <si>
    <t>Together with LLC, will supply natural gas to southeastern WI customers.  Currently using regasified LNG stored at nearby powerplant</t>
  </si>
  <si>
    <t>Details from PointLogic Energy</t>
  </si>
  <si>
    <t>Greater Philadelphia Expansion</t>
  </si>
  <si>
    <t>Increase deliverability to Philadelphia region, growing electric and industrial demand</t>
  </si>
  <si>
    <t>CP18-538</t>
  </si>
  <si>
    <t>Transport residue gas from processing plant in Carlsbad, NM to Waha hub via Agua Blanca pipeline</t>
  </si>
  <si>
    <t>Gulf Run Pipeline</t>
  </si>
  <si>
    <t>Conenct Carthage/Perryville hubs (at Westdale) to LNG facilities along Gulf Coast (Starks/Gillis compressor)</t>
  </si>
  <si>
    <t>MA, NH, ME, NB</t>
  </si>
  <si>
    <t>Fox Energy Center Natural Gas Lateral Project</t>
  </si>
  <si>
    <t>Serves Fox Energy Center power plant; 20 in. pipe with MAOP of 1,000 psi.  Designed to give supply flexibility to plant, which is currently served only by ANR at volumes of 25.6 MMcf/d</t>
  </si>
  <si>
    <t>East Louisiana Project</t>
  </si>
  <si>
    <t>CP19-12</t>
  </si>
  <si>
    <t>AL,MS,LA</t>
  </si>
  <si>
    <t>New delivery point to Entergy Louisiana; bidirectional flow on mainline</t>
  </si>
  <si>
    <t>Cedar Station Upgrade Project</t>
  </si>
  <si>
    <t>CP16-487</t>
  </si>
  <si>
    <t>Increases pressure/volume of delivery to Black Dog Generating Station; updates to system</t>
  </si>
  <si>
    <t>Del-Mar Energy Pathway Project</t>
  </si>
  <si>
    <t>CP18-548</t>
  </si>
  <si>
    <t>Additional capacity and delivery points in MD and DE; firm transportation to 3 LDCs and off-peak transportation to 1 industrial customer</t>
  </si>
  <si>
    <t>CP19-7</t>
  </si>
  <si>
    <t>MA,CT</t>
  </si>
  <si>
    <t>Project expands capacity into Delaware; Staggered completion dates; full service not expected until March 2019</t>
  </si>
  <si>
    <t>Rio Bravo Pipeline Project</t>
  </si>
  <si>
    <t>Rio Bravo Pipeline Company</t>
  </si>
  <si>
    <t>CP16-455</t>
  </si>
  <si>
    <t>Provides capacity to 630 MW new combined cycle power plant in Wawayanda, NY</t>
  </si>
  <si>
    <t>Northern Lights 2019</t>
  </si>
  <si>
    <t>Western Energy Storage and Transportation (WEST) Header Project</t>
  </si>
  <si>
    <t>UT,NV,AZ,MX</t>
  </si>
  <si>
    <t>24,36,42,48</t>
  </si>
  <si>
    <t>Connect Magnum Storage facility to western hubs, Permian supplies, and Southern California market.  Bidirectional</t>
  </si>
  <si>
    <t>CP18-534</t>
  </si>
  <si>
    <t>Line YM28 and Line FM120 Modernization Project</t>
  </si>
  <si>
    <t>CP17-74</t>
  </si>
  <si>
    <t>https://pipelineandstorage.natfuel.com/current-projects/ym28-and-fm120-modernization-project/</t>
  </si>
  <si>
    <t>Construction of new 14.4 mile 12 inch Line KL, replacement/extension of 5.8 miles of Line FM120 with 6 inch pipe, abandonment of Line YM28</t>
  </si>
  <si>
    <t>Requested In Service</t>
  </si>
  <si>
    <t>Replacement of valves, compressors, and associated equiptment to improve deliverability</t>
  </si>
  <si>
    <t>Takeaway of associated gas from Delware Basin to Waha Hub; 117 mile 42 inch trunkline from Lane Processing Plant in Eddy county, NM, to Waha and a 17 mile 30 inch lateral from Loving processing plants to trunkline</t>
  </si>
  <si>
    <t>Sabine Pass Expansion Project (formerly Sabine Pass Liquefaction Lateral and Tap)</t>
  </si>
  <si>
    <t>South Saskatchewan Access Project</t>
  </si>
  <si>
    <t>Southside Connector Distribution Project</t>
  </si>
  <si>
    <t>Virginia Natural Gas</t>
  </si>
  <si>
    <t>Additional capacity along entire TX Gulf Coast to supply Mexican market; CFE sole shipper; will connect to Valley Crossing/Texas-Tuxpan pipeline</t>
  </si>
  <si>
    <t>Part of project allows for additional deliveries on Maritimes pipeline system; delays in constructing Weymouth Compressor Station due to litigation</t>
  </si>
  <si>
    <t>West Loop Project</t>
  </si>
  <si>
    <t>PA, OH</t>
  </si>
  <si>
    <t>CP19-26</t>
  </si>
  <si>
    <t>Deliver gas from PA to 1 GW combined cycle power plant in Columbiana County, OH</t>
  </si>
  <si>
    <t>Demicks Lake-Cherry Creek Pipeline Project</t>
  </si>
  <si>
    <t>CP19-27</t>
  </si>
  <si>
    <t xml:space="preserve">Takeaway capacity out of Bakken </t>
  </si>
  <si>
    <t>Westbrook Xpress Project Phase 1</t>
  </si>
  <si>
    <t>CP19-32</t>
  </si>
  <si>
    <t>Westbrook Xpress Project Phase 2</t>
  </si>
  <si>
    <t>Details from Natural Gas Intelligence article published 11/5/18</t>
  </si>
  <si>
    <t>Takeaway capacity out of Anadarko basin; Completion corresponds to increased flows in Genscape</t>
  </si>
  <si>
    <t>https://s21.q4cdn.com/271408906/files/doc_presentations/2018/03/SemGroup-Investor-Presentation-March-2018_FINAL.pdf</t>
  </si>
  <si>
    <t>Phase 1 completed; however, no indication of east-west flows according to Genscape.  Remains "under construction"</t>
  </si>
  <si>
    <t>CP17-46</t>
  </si>
  <si>
    <t>Bring more natural gas from Southern Co. system from the north into Virgina markets for distribution; connects supplies between two regions.  As of Dec 2018, project 93% complete</t>
  </si>
  <si>
    <t>Service will be resumed on Old Ocean Pipeline (160 MMcf/d) from Dallas to Gulf Coast (done 2Q 2018); expansion on North Texas pipeline to provide Permian takeaway capacity, filling Old Ocean (expected 4Q2018)</t>
  </si>
  <si>
    <t>Anchor shipper is CFE (506 MMcf/d); the design capacity is not expected to be reached</t>
  </si>
  <si>
    <t>Takeaway out of Bakken; TOTAL capacity on line 27 is now 600 MMcf/d- cannot find prior capacity or capacity added</t>
  </si>
  <si>
    <t>Project has been announced as no longer moving forward</t>
  </si>
  <si>
    <t>Project has requested in service approval from FERC/Office of Energy Projects but has yet to be granted as of publication date</t>
  </si>
  <si>
    <t xml:space="preserve">Notes may include a project's relationship to other pipeline or infrastructure projects (e.g. LNG terminal, </t>
  </si>
  <si>
    <t>gas-fired power plant), whether it is associated with local distribution companies, its association with</t>
  </si>
  <si>
    <t>any shale gas and tight oil basin, or reasons for delay.</t>
  </si>
  <si>
    <t xml:space="preserve">•     Separated pipeline projects completed prior to and including 2017 into "Historical Pipeline Projects" </t>
  </si>
  <si>
    <t>•     Created additional columns for pipeline project website and further details on project when found or available.</t>
  </si>
  <si>
    <t>•     Created two new status designations:  "Requested In Service" and "Cancelled."  See Definitions tab.</t>
  </si>
  <si>
    <t>Projects completed in 2017 but recently updated remain in "Natural Gas Pipeline Projects" tab.</t>
  </si>
  <si>
    <t>Associated with Port Arthur Liquefaction Project; will only proceed if Port Arthur LNG facility is built</t>
  </si>
  <si>
    <t>CP02-74</t>
  </si>
  <si>
    <t>Lockridge Extension Pipeline</t>
  </si>
  <si>
    <t>CP19-52</t>
  </si>
  <si>
    <t>Gulf Connector Expansion Project</t>
  </si>
  <si>
    <t>TriState Corridor Pipeline Project</t>
  </si>
  <si>
    <t>Equitrans Midstream Corporation</t>
  </si>
  <si>
    <t>CP19-191</t>
  </si>
  <si>
    <t>Replace 2 compressor stations to comply with new PA environmental rules; compressors installed in 1958 and 1968</t>
  </si>
  <si>
    <t>Line OT-27 Project</t>
  </si>
  <si>
    <t>CP19-151</t>
  </si>
  <si>
    <t>Central Corridor Pipeline Extension</t>
  </si>
  <si>
    <t>Duke Energy Ohio</t>
  </si>
  <si>
    <t>Ohio PUC</t>
  </si>
  <si>
    <t>Duke Energy Ohio to increase delivery to Cincinnati area customers during peak demand</t>
  </si>
  <si>
    <t>Index 99 Expansion Project</t>
  </si>
  <si>
    <t>LA, TX</t>
  </si>
  <si>
    <t>CP19-125</t>
  </si>
  <si>
    <t>Deliver Shelby Trough gas supplies to Gulf Coast demand markets</t>
  </si>
  <si>
    <t>South Jersey Gas Pipeline</t>
  </si>
  <si>
    <t>South Jersey Gas</t>
  </si>
  <si>
    <t>Pinelands Commission</t>
  </si>
  <si>
    <t>Sanford Project</t>
  </si>
  <si>
    <t>CP19-58</t>
  </si>
  <si>
    <t>Increase firm transportation to Florida Power and Light Sanford power plant from 15.7 MMcf/hr to 17.2 MMcf/hr</t>
  </si>
  <si>
    <t>High Plains Kiowa Lateral Expanson Project</t>
  </si>
  <si>
    <t>CP19-56</t>
  </si>
  <si>
    <t>Deliver natural gas from processing plant in Denver-Julesburg Basin to CIG hub in Weld, CO</t>
  </si>
  <si>
    <t>Yorktown Meter Station Upgrade</t>
  </si>
  <si>
    <t>CP19-13</t>
  </si>
  <si>
    <t>Increase deliverability at Yorktown M&amp;R Station for ConEd utility (in Westchester Co.)</t>
  </si>
  <si>
    <t>Corpus Christi Stage III Pipeline</t>
  </si>
  <si>
    <t>Cheniere Energy Corpus Christi</t>
  </si>
  <si>
    <t>CP18-513</t>
  </si>
  <si>
    <t>VNG Suffolk No. 3 Meter Station Expansion Project</t>
  </si>
  <si>
    <t>CP19-51</t>
  </si>
  <si>
    <t>Increase deliverability to customers in SE Virginia</t>
  </si>
  <si>
    <t>CP17-56</t>
  </si>
  <si>
    <t>Regional Energy Access Project (Phase I and II)</t>
  </si>
  <si>
    <t>Sabine Pass Compression Project</t>
  </si>
  <si>
    <t>CP18-487</t>
  </si>
  <si>
    <t>Additional compression to increase deliverability to Sabine Pass LNG terminal</t>
  </si>
  <si>
    <t>FM 100 Project</t>
  </si>
  <si>
    <t>PF17-10</t>
  </si>
  <si>
    <t>CP19-99</t>
  </si>
  <si>
    <t>3 new compressor stations to increase southbound capacity from Alliance receipt point in IL to Corpus Christi LNG in TX</t>
  </si>
  <si>
    <t>NGPL Gulf Coast Southbound Project (Phase II)</t>
  </si>
  <si>
    <t>Northern Delaware Basin Expansion Project</t>
  </si>
  <si>
    <t>CP19-28</t>
  </si>
  <si>
    <t>Expand takeaway capacity from Delaware Basin</t>
  </si>
  <si>
    <t>http://ir.oneok.com/news-and-events/press-releases/2019/02-25-2019-211707239</t>
  </si>
  <si>
    <t xml:space="preserve">https://www.dominionenergy.com/about-us/natural-gas-projects/eastern-market-access-project </t>
  </si>
  <si>
    <t xml:space="preserve">https://www.gulfrunpipeline.com </t>
  </si>
  <si>
    <t xml:space="preserve">http://www.northernnaturalgas.com/expansionprojects/Pages/NorthernLights2019-Rochester.aspx </t>
  </si>
  <si>
    <t xml:space="preserve">http://sempralng.com/port-arthur-pipeline-louisiana-connector/ </t>
  </si>
  <si>
    <t xml:space="preserve">http://maritimesenergy.com/flow/uploads/MonctonNaturalGasSupplyALL.pdf </t>
  </si>
  <si>
    <t xml:space="preserve">https://westhp.com/ </t>
  </si>
  <si>
    <t>Enhancements (in 2018)</t>
  </si>
  <si>
    <t>Delta Express Pipeline Project</t>
  </si>
  <si>
    <t>Venture Global</t>
  </si>
  <si>
    <t>PF19-4</t>
  </si>
  <si>
    <t>Southwest Gas Co</t>
  </si>
  <si>
    <t>NVPUC</t>
  </si>
  <si>
    <t>Greene Interconnect Project</t>
  </si>
  <si>
    <t>CP19-477</t>
  </si>
  <si>
    <t>Gulfstream Phase VI Expansion Project</t>
  </si>
  <si>
    <t>Gulfstream Natural Gas System LLC</t>
  </si>
  <si>
    <t>CP19-475</t>
  </si>
  <si>
    <t xml:space="preserve">Increase operating pressure on Gulfstream pipeline to serve Tampa Electric Company's Big Bend power plant </t>
  </si>
  <si>
    <t>CP19-473</t>
  </si>
  <si>
    <t>Line Section 22 Project</t>
  </si>
  <si>
    <t>CP19-105</t>
  </si>
  <si>
    <t>Incremental capacity on WBI system on Line 22 between Elk Basin and Billings, MT</t>
  </si>
  <si>
    <t>Bluebonnet Market Express Pipeline</t>
  </si>
  <si>
    <t>Williams</t>
  </si>
  <si>
    <t>Permian takeaway capacity from Waha Hub to near Katy, TX</t>
  </si>
  <si>
    <t>Delhi Connector Pipeline</t>
  </si>
  <si>
    <t>CJ Express Pipeline</t>
  </si>
  <si>
    <t>Midcoast Energy</t>
  </si>
  <si>
    <t>Haynesville Global Access Pipeline</t>
  </si>
  <si>
    <t>NGPL Gulf Coast Southbound Project (Phase III)</t>
  </si>
  <si>
    <t>IA,IL,MO,AR,TX</t>
  </si>
  <si>
    <t>Louisiana XPress Project</t>
  </si>
  <si>
    <t>CP19-488</t>
  </si>
  <si>
    <t>Expansion from TCO pool to LA; new and utilization of existing capacity to total 850 MMcf/d</t>
  </si>
  <si>
    <t>Putnam Expansion Project</t>
  </si>
  <si>
    <t>CP19-474</t>
  </si>
  <si>
    <t>Deliver natural gas to 1,183 MW Seminole Electirc Cooperative power unit</t>
  </si>
  <si>
    <t>http://venturegloballng.com/plaquemines-project/plaquemines-pipeline/#.XUHmUppKiJA</t>
  </si>
  <si>
    <t>Deliver additional feedgas to Plaquemines LNG from interconnection with TETCO (Southwest Lateral TETLP)</t>
  </si>
  <si>
    <t>Rochester Expansion Project</t>
  </si>
  <si>
    <t>CP19-494</t>
  </si>
  <si>
    <t>https://www.floridasoutheastconnection.com/okeechobee-lateral-pipeline</t>
  </si>
  <si>
    <t>Delivers natural gas to powerplant</t>
  </si>
  <si>
    <t>CP19-495</t>
  </si>
  <si>
    <t>Built in conjunction with Calcasieu Pass LNG Terminal</t>
  </si>
  <si>
    <t>Sendero Carlsbad Gateway LLC</t>
  </si>
  <si>
    <t>Sendero Carlsbad Gateway Project</t>
  </si>
  <si>
    <t>Mountaineer XPress Pipeline (TCO Pool)</t>
  </si>
  <si>
    <t>Mountaineer XPress Pipeline (to CGT)</t>
  </si>
  <si>
    <t>Takeaway capacity out of Marcellus/Utica to Gulf XPress/CGT</t>
  </si>
  <si>
    <t>Industrial</t>
  </si>
  <si>
    <t>LNG</t>
  </si>
  <si>
    <t>Electric</t>
  </si>
  <si>
    <t>Industrial, Electric</t>
  </si>
  <si>
    <t>LDC</t>
  </si>
  <si>
    <t>LDC, Industrial</t>
  </si>
  <si>
    <t>LDC, Electric</t>
  </si>
  <si>
    <t>Utility</t>
  </si>
  <si>
    <t>https://adelphiagateway.com/</t>
  </si>
  <si>
    <t>LDC, Industrial, Electric</t>
  </si>
  <si>
    <t>https://atlanticcoastpipeline.com/</t>
  </si>
  <si>
    <t>Deliver Appalachia Basin supplies to Virginia and North Carolina; laterals to two electric generators</t>
  </si>
  <si>
    <t>Delivers natural gas supply from DJ Basin to Cheyenne Hub</t>
  </si>
  <si>
    <t>Additional capacity into New England market</t>
  </si>
  <si>
    <t>Deliver Marcellus supply from PA across NY and into New England Market</t>
  </si>
  <si>
    <t>Unclear what status of expansion to pipeline is; noted as on hold pending further information</t>
  </si>
  <si>
    <t>Increased deliverability for Washington Gas Light Co. and Mattawoman Energy</t>
  </si>
  <si>
    <t>Improve gas delliverability from storage to Portland General Electric power plants to balance renewable generation</t>
  </si>
  <si>
    <t>Deliver natural gas to Florida Power and Light (FPL) and Duke Energy of Florida (DEF)</t>
  </si>
  <si>
    <t>http://sabaltrailtransmission.com/</t>
  </si>
  <si>
    <t>Increase deliverability of US exports into northwest Mexico</t>
  </si>
  <si>
    <t>Delivery to new methanol plant being constructied in St. James Parrish by Shangdog Yuhuang Chemical</t>
  </si>
  <si>
    <t>https://www.enbridge.com/projects-and-infrastructure/projects/stratton-ridge-project</t>
  </si>
  <si>
    <t>Delivery to Freeport LNG</t>
  </si>
  <si>
    <t>Demand Served</t>
  </si>
  <si>
    <t>CP19-484</t>
  </si>
  <si>
    <t>Acadiana Project</t>
  </si>
  <si>
    <t>Lamar County Expansion Project</t>
  </si>
  <si>
    <t>CP19-517</t>
  </si>
  <si>
    <t>Add delivery to 550 MW new combined cycle facility of Cooperative Energy Texas (Morrow Repower Project), replacing coal plant</t>
  </si>
  <si>
    <t>OPSB</t>
  </si>
  <si>
    <t>Cameron Extension Project</t>
  </si>
  <si>
    <t>CP19-512</t>
  </si>
  <si>
    <t>Deliver to Calcasieu Pass LNG terminal</t>
  </si>
  <si>
    <t>Saginaw Trail Pipeline</t>
  </si>
  <si>
    <t>Consumers Energy Co.</t>
  </si>
  <si>
    <t>MI PSC</t>
  </si>
  <si>
    <t>https://www.dominionenergy.com/company/natural-gas-projects/west-loop</t>
  </si>
  <si>
    <t xml:space="preserve">http://www.pngts.com/expansion/  </t>
  </si>
  <si>
    <t>North Bakken Expansion Project</t>
  </si>
  <si>
    <t>Bakken takeaway capacity to new markets in ND;connnect WBI system to Northern Border pipeline</t>
  </si>
  <si>
    <t>https://www.wbienergy.com/docs/default-source/north-bakken-expansion-project/north-bakken-handout.pdf?sfvrsn=0</t>
  </si>
  <si>
    <t>Withdrawn; new project is North Bakken Expansion Project</t>
  </si>
  <si>
    <t>https://www.duke-energy.com/home/natural-gas-projects/central-corridor-pipeline-ext</t>
  </si>
  <si>
    <t>https://www.midcoastenergy.com/cj-express-pipeline-project/</t>
  </si>
  <si>
    <t>Announced/On Hold</t>
  </si>
  <si>
    <t>FERC denied extension of time in July 2019 as no construction had started; was supposed to supply proposed 580 MW gas fired power plant</t>
  </si>
  <si>
    <t>No indication for several years this project will go forward</t>
  </si>
  <si>
    <t>Extended by FERC in 2019, but legal battles remain and construction has not started</t>
  </si>
  <si>
    <t>No activity, filings, or announcements in years, so assumed cancelled; Connect KM Tejas mainline to Stratton Ridge/Freeport LNG</t>
  </si>
  <si>
    <t>No new construction; Presidential Permit seeks to raise import/export capacity to 316.6908 MMcf/d  (assume date certificate issued is completion for orders)</t>
  </si>
  <si>
    <t>Denied</t>
  </si>
  <si>
    <t>Will add 25 mile extension to Red Bluff Express Pipeline; estimated completion date, but TX RCC has project operational</t>
  </si>
  <si>
    <t>Given no news or updates on this project for years, assume it is on hold</t>
  </si>
  <si>
    <t>Spring Creek Gas Infrastructure Expansion Project</t>
  </si>
  <si>
    <t>Lowman Pipeline</t>
  </si>
  <si>
    <t>Supply 700 MW Lowman Energy Center, part of PowerSouth Energy Cooperative</t>
  </si>
  <si>
    <t>AL PSC</t>
  </si>
  <si>
    <t>Project has failed to obtain approval from relevant regulatory agency</t>
  </si>
  <si>
    <t>Enhancements (in 2019)</t>
  </si>
  <si>
    <t>•     Created new status designation:  "Denied."  See Definitions tab.</t>
  </si>
  <si>
    <t xml:space="preserve">•     All projects completed in 2018, including those that may not have been updated in prior versions, have been moved </t>
  </si>
  <si>
    <t>to "Historical Projects" sheet.</t>
  </si>
  <si>
    <t>Federal Energy Regulatory Commission (FERC), trade press, company websites, and IHS Markit.</t>
  </si>
  <si>
    <t>https://www.virginianaturalgas.com/-/media/Files/VNG/Work%20in%20your%20neighborhood/Completed%20Projects/18270_VNG_SSConnector_Project_factsheet.pdf</t>
  </si>
  <si>
    <t>https://ir.energytransfer.com/static-files/01151f48-806c-4969-b067-4574f83c9c4d</t>
  </si>
  <si>
    <t>GTN XPress</t>
  </si>
  <si>
    <t xml:space="preserve">TC Energy </t>
  </si>
  <si>
    <t>BC,ID,WA,OR</t>
  </si>
  <si>
    <t>Blue Water Energy Center (BWEC) Pipeline</t>
  </si>
  <si>
    <t>CP20-4</t>
  </si>
  <si>
    <t>Lateral to Blue Water Energy Center 1,100 GW combined cycle power plant in St. Clair, MI, owned by DTE Energy; can expand to 525 MMcf/d of capacity with equpitment upgrade</t>
  </si>
  <si>
    <t>New pipeliine in OK to bring supply from Oklahoma production basins to existing pipeline infrastructure; amended FERC docket on 9/6/19 decreased capacity from 1.4 Bcf/d to 1.1 Bcf/d</t>
  </si>
  <si>
    <t>https://www.midshippipeline.com/</t>
  </si>
  <si>
    <t>MASS Project</t>
  </si>
  <si>
    <t>Takeaway capacity out of Anadarko Basin</t>
  </si>
  <si>
    <t>Midwest Market Access Project</t>
  </si>
  <si>
    <t>CP20-11</t>
  </si>
  <si>
    <t>CP20-10</t>
  </si>
  <si>
    <t>Modification and upgrade of existing system at Grabham compressor</t>
  </si>
  <si>
    <t>Wick Meter Station Project</t>
  </si>
  <si>
    <t>Rover Pipeline</t>
  </si>
  <si>
    <t>Takeaway capacity out of Marcellus; new interconnection with Equitrans system</t>
  </si>
  <si>
    <t>134th Street Lateral Project</t>
  </si>
  <si>
    <t>New lateral to replace existing pipeline; deliveries to NIPSCO in IN</t>
  </si>
  <si>
    <t>CP20-14</t>
  </si>
  <si>
    <t>MoGas Pipeline</t>
  </si>
  <si>
    <t>Agua Blanca Expansion Project</t>
  </si>
  <si>
    <t>Allows for increased volues from Delaware Basin; announcement only states expansion from nominal capacity of 1.1 Bcf/d to "over 3 Bcf/d"</t>
  </si>
  <si>
    <t>Alabama Compressor Station Upgrade</t>
  </si>
  <si>
    <t>AlaTenn Pipeline</t>
  </si>
  <si>
    <t>CP19-476</t>
  </si>
  <si>
    <t>Increase compression on AlaTenn pipeline and increase deliveries to growing demand in Alabama; flow through compressor will increase from 59 MMcf/d to 97 MMcf/d</t>
  </si>
  <si>
    <t>MS, AL</t>
  </si>
  <si>
    <t>Northern Lights 2021 Expansion</t>
  </si>
  <si>
    <t>New looping, extension of existing lines, and new compressor station/modification to existing compressor</t>
  </si>
  <si>
    <t>Grand Chenier XPress Project</t>
  </si>
  <si>
    <t>CP20-8</t>
  </si>
  <si>
    <t>Additional compression on ANR system to increase deliverability in Cameron Parish, LA</t>
  </si>
  <si>
    <t>New Lisbon 2020 Expansion Project</t>
  </si>
  <si>
    <t>CP20-17</t>
  </si>
  <si>
    <t>Looping and new compression to increase deliverability in WI</t>
  </si>
  <si>
    <t>Middlesex Expansion Project</t>
  </si>
  <si>
    <t>CP20-30</t>
  </si>
  <si>
    <t>Interconnections with Transco Mainline and Transco Woodbridge Lateral to deliver to 725 MW Woodbridge Energy Center combined cycle power plant</t>
  </si>
  <si>
    <t>McComb Compressor Station Reliability Project</t>
  </si>
  <si>
    <t>CP20-32</t>
  </si>
  <si>
    <t>Replace compressor station in South MS; resulting capacity increase</t>
  </si>
  <si>
    <t xml:space="preserve">https://www.blackhillsenergy.com/our-company/delivering-energy/natural-bridge-pipeline </t>
  </si>
  <si>
    <t>Annually</t>
  </si>
  <si>
    <t>Rover Expansion Project</t>
  </si>
  <si>
    <t>CP20-36</t>
  </si>
  <si>
    <t>Request due to operating conditions on Rover mainline; no additional construction required</t>
  </si>
  <si>
    <t>•     Created new column:  "Demand served", indicating, when available, if a pipeline is being build for demand in a</t>
  </si>
  <si>
    <t>specific sector.  See "Definitions" tab.</t>
  </si>
  <si>
    <t>Enhancements (in 2020)</t>
  </si>
  <si>
    <t xml:space="preserve">•     All projects completed in 2019, including those that may not have been updated in prior versions, have been moved </t>
  </si>
  <si>
    <t>Demand served</t>
  </si>
  <si>
    <t>End-use sector or type of facility that will receive all deliveries for a pipeline project</t>
  </si>
  <si>
    <t>Electric power plant(s)</t>
  </si>
  <si>
    <t>Local distribution company</t>
  </si>
  <si>
    <t>Liquefied natural gas export facility</t>
  </si>
  <si>
    <t>Industrial sector/facility</t>
  </si>
  <si>
    <t>Tioga to Emerson Project</t>
  </si>
  <si>
    <t>Takeaway from Bakken to Emerson and interconnections</t>
  </si>
  <si>
    <t>Line 1600 Replacement Project</t>
  </si>
  <si>
    <t>San Diego Gas and Electric, SoCalGas</t>
  </si>
  <si>
    <t>Gemini Gulf Coast Pipeline</t>
  </si>
  <si>
    <t>https://tracemidstream.com/operations/#east-texas</t>
  </si>
  <si>
    <t>Deliverability from Arklatex area in Haynesville to Orange County, TX; Phase 1 completed in May 2020, Phase 2 later</t>
  </si>
  <si>
    <t>Trace Midstream, Quantum Midstream</t>
  </si>
  <si>
    <t>Donlin Gold Mine Pipeline</t>
  </si>
  <si>
    <t>Domlin Gold, LLC</t>
  </si>
  <si>
    <t>AK DNR</t>
  </si>
  <si>
    <t>QU,NY,CT</t>
  </si>
  <si>
    <t>CP20-48</t>
  </si>
  <si>
    <t xml:space="preserve">North Baja Xpress Project </t>
  </si>
  <si>
    <t>Niles Power Plant Meter Station Project</t>
  </si>
  <si>
    <t>Deliver natrual gas to Indeck Energy Service's 1000MW power plant</t>
  </si>
  <si>
    <t>CP20-27</t>
  </si>
  <si>
    <t>Expansion on entire North Baja line; designed to deliver feedstock to Energia Costa Azul LNG export plant</t>
  </si>
  <si>
    <t>Alberta Xpress Project</t>
  </si>
  <si>
    <t>MI,IN,OH,IN,KY,TN,MS,AR,LA</t>
  </si>
  <si>
    <t>CP20-70</t>
  </si>
  <si>
    <t>PennEast Pipeline Phase 1</t>
  </si>
  <si>
    <t>PennEast Pipeline Phase 2</t>
  </si>
  <si>
    <t>•     Renamed PennEast Pipeline Co and split into 2 phases (March 2020)</t>
  </si>
  <si>
    <t>CP20-47</t>
  </si>
  <si>
    <t xml:space="preserve">Formerly CP15-558; will connect to UGI Utilities (Blue Mountain Ski Resort) and interconnect with Columbia Gas and Adelphia Gateway </t>
  </si>
  <si>
    <t>Haynesville takeaway capacity from ETX-Haynesville to Silsbee, TX; FID assumed equivalent to approval</t>
  </si>
  <si>
    <t>Permian Highway Pipeline Project</t>
  </si>
  <si>
    <t>Takeaway out of Permian/Waha to Agua Dulce, then up to Houston area; FID assumed to be approval</t>
  </si>
  <si>
    <t>Permian Pass Pipeline Project</t>
  </si>
  <si>
    <t>261 Upgrade Projects</t>
  </si>
  <si>
    <t>DTE LEAP Project</t>
  </si>
  <si>
    <t>DTE</t>
  </si>
  <si>
    <t>Takeaway out of Haynesville; connects Blue Union Gathering System to TETCO, Transco, Sabine Pass, and Cameron LNG</t>
  </si>
  <si>
    <t>Tougaloo Project</t>
  </si>
  <si>
    <t>CP20-71</t>
  </si>
  <si>
    <t>Takeaway capacity out of SCOOP/STACK and Permian Basin.  Add compressor station to bring supply into Southern Star System</t>
  </si>
  <si>
    <t>Louisiana Connector Amendment Project</t>
  </si>
  <si>
    <t>Building of new compressor station in Beauregard Parish instead of Allen Parish in as in Louisiana Connector Project CP18-7</t>
  </si>
  <si>
    <t>Louisiana Connector- Port Arthur Pipeline</t>
  </si>
  <si>
    <t>Texas Connector-Port Arthur Pipeline</t>
  </si>
  <si>
    <t>Pacific Connector</t>
  </si>
  <si>
    <t>Pacific Connector Pipeline</t>
  </si>
  <si>
    <t>CP17-494</t>
  </si>
  <si>
    <t>Tri-West Project</t>
  </si>
  <si>
    <t>https://www.dominionenergy.com/library/domcom/media/about-us/natural-gas-projects/tri-west-project-overview.pdf?modified=20200113182306&amp;la=en</t>
  </si>
  <si>
    <t>Upgrading three compressor stations and new lateral in order to bring gas from PA to Midwest markets (deliver into Tennessee Gas Pipeline)(only construction in OH)</t>
  </si>
  <si>
    <t>https://ferc.gov/legal/staff-reports.asp</t>
  </si>
  <si>
    <t>https://www.tcenergy.com/operations/natural-gas/north-baja-xpress-project/</t>
  </si>
  <si>
    <t>CP20-52</t>
  </si>
  <si>
    <t>CP20-23</t>
  </si>
  <si>
    <t>Dakota Natural Gas, LLC</t>
  </si>
  <si>
    <t>MN, ND</t>
  </si>
  <si>
    <t>CP20-155</t>
  </si>
  <si>
    <t>Deliver natural gas fom Viking pipeline in MN into ND customers (currently use propane for heating)</t>
  </si>
  <si>
    <t>Appalachia to Market Project</t>
  </si>
  <si>
    <t>CP20-436</t>
  </si>
  <si>
    <t>Additional looping on segment in PA (Westmoreland, Berks, Fayette counties)</t>
  </si>
  <si>
    <t>Hammerhead Pipeline</t>
  </si>
  <si>
    <t>PA, WV</t>
  </si>
  <si>
    <t>WVDEP</t>
  </si>
  <si>
    <t>WVR311119</t>
  </si>
  <si>
    <t>Gathering line to receipt point on EQT, to feed into Mountain Valley Pipeline</t>
  </si>
  <si>
    <t>Santa Fe Mainline</t>
  </si>
  <si>
    <t>New Mexico Gas</t>
  </si>
  <si>
    <t>Extend service/natural gas access to customers in northern NM, tribal lands</t>
  </si>
  <si>
    <t>8,10,16</t>
  </si>
  <si>
    <t>Crow Creek Pipeline</t>
  </si>
  <si>
    <t>ID,WY</t>
  </si>
  <si>
    <t>CP20-461</t>
  </si>
  <si>
    <t>https://www.nmgco.com/userfiles/files/5%204%2020%20Santa%20Fe%20Loop.pdf</t>
  </si>
  <si>
    <t>https://www.equitransmidstream.com/gathering/</t>
  </si>
  <si>
    <t>Portions of project have entered service; however, additional portions of project/capacity have yet to enter operation</t>
  </si>
  <si>
    <t>CP20-480</t>
  </si>
  <si>
    <t>Blanket certificate; uses existing horsepower to increase deliverability into Iroquois system</t>
  </si>
  <si>
    <t>CP20-16</t>
  </si>
  <si>
    <t>Westbrook Xpress Project Phase 3</t>
  </si>
  <si>
    <t>Phases 2 and 3 approved together.  In total, 81 MMcf/d increase on PNGTS and 50 MMcf/d increase on Maritimes Northeast</t>
  </si>
  <si>
    <t>CP20-484</t>
  </si>
  <si>
    <t>Carlsbad South Project</t>
  </si>
  <si>
    <t>CP20-483</t>
  </si>
  <si>
    <t>Additional takeaway capacity for Permian Basin to Pecos compressor station, into Keystone pool</t>
  </si>
  <si>
    <t>Tuscarora Xpress Project</t>
  </si>
  <si>
    <t>CP20-486</t>
  </si>
  <si>
    <t>Increase compression on line to deliver natural gas from Malin, OR hub to northern NV (Reno) market</t>
  </si>
  <si>
    <t>Kern River Gas Transmission Co</t>
  </si>
  <si>
    <t>Distribution system to serve Roland, OK;  Indication that project is near-completion in December 2019, so we assume in service to start 2020</t>
  </si>
  <si>
    <t>http://www.okenergytoday.com/2019/11/net-cash-grows-for-enable-midstream-but-net-income-slips/</t>
  </si>
  <si>
    <t>https://psc.wi.gov/Pages/MajorCases/LakeshoreCapacityProject.aspx</t>
  </si>
  <si>
    <t>https://www.consumersenergy.com/company/reliability/saginaw-trail-pipeline</t>
  </si>
  <si>
    <t>Expanded and replaced pipeline, increased deliverability to Detroit Area Consumers; first three phases completed, fourth and final expected to enter service in 2020</t>
  </si>
  <si>
    <t>CP20-482</t>
  </si>
  <si>
    <t>Leidy North Project</t>
  </si>
  <si>
    <t>Applied/On Hold</t>
  </si>
  <si>
    <t>Wamsutter West Expansion</t>
  </si>
  <si>
    <t>Dominion Energy Overthrust Pipeline</t>
  </si>
  <si>
    <t>CP20-448</t>
  </si>
  <si>
    <t>12, 24</t>
  </si>
  <si>
    <t>Increase deliverability from Overthurs pipeline to Kern River Gas Transportation at Opal, WY</t>
  </si>
  <si>
    <t>PA,MD,WV</t>
  </si>
  <si>
    <t>•     Returned Eastern Panhandle Pipeline Expansion to "Natural Gas Pipeline Projects" from historical tab (July 2020)</t>
  </si>
  <si>
    <t>South Sioux City to Sioux Falls A-line Replacement Project</t>
  </si>
  <si>
    <t>NE, SD</t>
  </si>
  <si>
    <t>PF19-8, CP20-487</t>
  </si>
  <si>
    <t>Replacement of lines that runs between South Dakota and Nebraska</t>
  </si>
  <si>
    <t>Mainline 100 and Mainline 200 Replacement Project</t>
  </si>
  <si>
    <t>CP19-193</t>
  </si>
  <si>
    <t>https://www.northernnaturalgas.com/expansionprojects/Pages/SouthSiouxCity.aspx</t>
  </si>
  <si>
    <t>Elwood Power/ANR Horsepower Replacement Project</t>
  </si>
  <si>
    <t>Upgrade highly used portion of the ANR system to bring supply to an existing power plant in Joliet, Illinois</t>
  </si>
  <si>
    <t>Bluewater Compressor Project</t>
  </si>
  <si>
    <t>CP19-471</t>
  </si>
  <si>
    <t>New compressor station to expand capacity from pressure limited 120,000 Mcf/d, to 500,000 Mcf/d on its interconnect with the Vector Pipeline</t>
  </si>
  <si>
    <t>Bernville Compression Station Project</t>
  </si>
  <si>
    <t>Haynesville takeaway capacity from Delhi, LA to Gillis, LA. Deferred until after completion of Phase 1 of the Driftwood LNG Project.</t>
  </si>
  <si>
    <t>Takeaway capacity from Perimian to proposed LNG facility in Gillis, LA. Deferred until after completion of Phase 1 of the Driftwood LNG Project.</t>
  </si>
  <si>
    <t>Galveston County Project</t>
  </si>
  <si>
    <t>CP20-505</t>
  </si>
  <si>
    <t>Install two pipeline segments on the FGT Mainline that connect to a natural gas power plant in Galveston, Texas</t>
  </si>
  <si>
    <t xml:space="preserve">Lake City 1st Branch Line Abandonment and Capacity Replacement Project </t>
  </si>
  <si>
    <t>CP20-504</t>
  </si>
  <si>
    <t>Marysville Connector Pipeline</t>
  </si>
  <si>
    <t>East Lateral Xpress Project</t>
  </si>
  <si>
    <t>CP20-527</t>
  </si>
  <si>
    <t>Marshall County Mine Panels 19E and 20E Projects</t>
  </si>
  <si>
    <t>CP19-509</t>
  </si>
  <si>
    <t>Excavate and elevate lines 10, 15, 25, and 30 in Marshall County, WV.</t>
  </si>
  <si>
    <t>Wisconsin Access Project</t>
  </si>
  <si>
    <t>Additional compressor station and capacity. Project partly entered service beginning August 7, 2020</t>
  </si>
  <si>
    <t>Kinder Morgan Interstate Gas Transmission</t>
  </si>
  <si>
    <t>Rendezvous Pipeline Company</t>
  </si>
  <si>
    <t>•     All projects that have been cancelled or denied will be moved to the Historical Projects sheet by year-end.</t>
  </si>
  <si>
    <t>Line DT and DS Replacement Project</t>
  </si>
  <si>
    <t>CP19-31</t>
  </si>
  <si>
    <t>Abandonment and replacement of two pipelines in Anderson and Franklin county. Project also includes modifying two existing compressor stations.</t>
  </si>
  <si>
    <t>AGL International Paper Pipeline</t>
  </si>
  <si>
    <t>Atlanta Gas Light</t>
  </si>
  <si>
    <t>GPSC</t>
  </si>
  <si>
    <t>Build pipeline to the International Paper plant in Coosa, Georgia</t>
  </si>
  <si>
    <t>Takeaway capacity out of Permian to Gulf Coast SW of Katy, TX.</t>
  </si>
  <si>
    <t>https://phpproject.com/</t>
  </si>
  <si>
    <t>Line 8000 Replacement Project</t>
  </si>
  <si>
    <t>4,12</t>
  </si>
  <si>
    <t>CP18-13</t>
  </si>
  <si>
    <t>Replacement of about 13.5 mile of 12-inch pipe and 0.67 miles of 4-inch pipe. The new pipes will include cathodic protection and alternating current mitigation to provide additional safety measures.</t>
  </si>
  <si>
    <t>Additional bidirectional capacity on Transco; additional supplies to LDCs in Southeast. Received FERC in-service approval on December 23, 2020. Full completion and service of the pipeline delayed until March 1, 2021 due to winter conditions.</t>
  </si>
  <si>
    <t>VNG Interconnect</t>
  </si>
  <si>
    <t>SCC</t>
  </si>
  <si>
    <t>Pipeline expansion to an interconnect with Transco. Project also involves a new compressor station in Prince William county and upgrades to the Mechanicsville metering station.</t>
  </si>
  <si>
    <t>Enhancements (in 2021)</t>
  </si>
  <si>
    <t xml:space="preserve">•     All projects completed in 2020, including those that may not have been updated in prior versions, have been moved </t>
  </si>
  <si>
    <t>2021 Auburn A-line Abandonment and Capacity Replacement Project</t>
  </si>
  <si>
    <t>CP20-479</t>
  </si>
  <si>
    <t>Abandon in-place Auburn A-Line and construct a branch line loop in Lancaster and Otoe counties, Nebraska.</t>
  </si>
  <si>
    <t>Line SM-116 Forced Relocation Project</t>
  </si>
  <si>
    <t>CP20-28</t>
  </si>
  <si>
    <t>Relocate portion of existing line due to Central Appalachia Mining’s area surface and highwall mining at the Millseat Surface Mine</t>
  </si>
  <si>
    <t>Big Bend Project</t>
  </si>
  <si>
    <t>CP21-45</t>
  </si>
  <si>
    <t>Loop extension in Calhoun and Jefferson Counties, Florida that will serve Tampa Electric Company’s Peoples Gas System</t>
  </si>
  <si>
    <t>Mainline 300 Replacement Project</t>
  </si>
  <si>
    <t>CP20-490</t>
  </si>
  <si>
    <t>Replacement of 775 feet of 36-inch pipe in Menifee and Montgomery Counties, Kentucky</t>
  </si>
  <si>
    <t>Atlantic Bridge Project Phase 2</t>
  </si>
  <si>
    <t>Atlantic Bridge Project Phase 2 (CAN)</t>
  </si>
  <si>
    <t>Mid-Atlantic Chiller Project</t>
  </si>
  <si>
    <t>Eastern Gas Transmission and Storage</t>
  </si>
  <si>
    <t>CP21-97</t>
  </si>
  <si>
    <t>Provide an additional 25 MMcf/d of natural gas from supply areas in Leidy, PA to Virginia markets via installation of air inlet chiller systems at compressor stations along the EGTS’ PL-1 system</t>
  </si>
  <si>
    <t>Three Rivers Interconnection Project</t>
  </si>
  <si>
    <t>CP21-113</t>
  </si>
  <si>
    <t>MoGas Expansion Project</t>
  </si>
  <si>
    <t>Point of Rocks West Expansion Project</t>
  </si>
  <si>
    <t>Overthrust Pipeline</t>
  </si>
  <si>
    <t>Additional piping and looping between two station areas in Lincoln County, Wyoming</t>
  </si>
  <si>
    <t>CP21-449</t>
  </si>
  <si>
    <t>Additional west-to-east capacity on REX; in conjunction with Cheyenne Hub Enhancement Project. Final two compressor stations estimated to be placed in service in 2023.</t>
  </si>
  <si>
    <t>https://www.northernnaturalgas.com/expansionprojects/Pages/NorthernLights2021.aspx</t>
  </si>
  <si>
    <t>Driftwood Line 200 and 300 Project Phase 1</t>
  </si>
  <si>
    <t>Driftwood Line 200 and 300 Project Phase 2</t>
  </si>
  <si>
    <t>Driftwood Line 200 and 300 Project Phase 3</t>
  </si>
  <si>
    <t>Skunk River Replacement Project</t>
  </si>
  <si>
    <t>CP21-446</t>
  </si>
  <si>
    <t>Abandon and replacement 1880 feet of mainline pipe in Henry County, Iowa</t>
  </si>
  <si>
    <t>Bailey East Mine Panel 11J Project</t>
  </si>
  <si>
    <t>CP19-501</t>
  </si>
  <si>
    <t>Excavate and replace pipelines to protect pipe during longwall mining.</t>
  </si>
  <si>
    <t>Henderson County Expansion Project</t>
  </si>
  <si>
    <t>CP21-467</t>
  </si>
  <si>
    <t>Lateral connecting to the CenterPoint A.B. Brown Generating Station in Posey County, Indiana</t>
  </si>
  <si>
    <t>Valentine Chemicals Interconnect Project</t>
  </si>
  <si>
    <t>CP20-193</t>
  </si>
  <si>
    <t>Establishes new delivery point to serve Valentine Chemicals located in Lafourche Parish, Louisiana</t>
  </si>
  <si>
    <t>Morgantown Connector Project</t>
  </si>
  <si>
    <t>PF21-3</t>
  </si>
  <si>
    <t>Project to provide up to 220,000 dekatherms per day of firm natural gas transportation service for customers in Monongalia County, West Virginia.</t>
  </si>
  <si>
    <t>MPSC</t>
  </si>
  <si>
    <t>Convert existing wet natural gas gathering lines to dry natural gas transmission lines</t>
  </si>
  <si>
    <t>https://www.michigan.gov/lara/0,4601,7-154-89505-564643--,00.html</t>
  </si>
  <si>
    <t>U-20894</t>
  </si>
  <si>
    <t>Rogers City and Norwalk-Manistee Connectors</t>
  </si>
  <si>
    <t>DTE Michigan Lateral</t>
  </si>
  <si>
    <t>Wahpeton Expansion Project</t>
  </si>
  <si>
    <t>Virginia Electrification Project</t>
  </si>
  <si>
    <t>Columbia Gas</t>
  </si>
  <si>
    <t>CP21-498</t>
  </si>
  <si>
    <t>Modification of various compressor stations to increase capacity to Columbia's Market Area 33 and Market Area 34 in southeast Virginia</t>
  </si>
  <si>
    <t>CP22-2</t>
  </si>
  <si>
    <t>Northern Loop Project</t>
  </si>
  <si>
    <t>Expands natural gas service into suburbs of Columbus, OH</t>
  </si>
  <si>
    <t>https://www.kindermorgan.com/Operations/Projects/261-Upgrade-Projects</t>
  </si>
  <si>
    <t>http://www.enbridgepipelines.com/projects-and-infrastructure/projects/middlesex-extension-project</t>
  </si>
  <si>
    <t>https://www.tcenergy.com/operations/natural-gas/tuscarora-xpress-project/</t>
  </si>
  <si>
    <t xml:space="preserve">https://www.kernrivergas.com/Projects/Delta-Lateral-Project/FERC-Filings-and-Information </t>
  </si>
  <si>
    <t>Deliver natural gas to Intermountain Power Agency's (IPA) Intermountain Power Project (IPP), which is being converted from coal- to gas-fired generation</t>
  </si>
  <si>
    <t>Incremental capacity increase into New England</t>
  </si>
  <si>
    <t>WhiteWater</t>
  </si>
  <si>
    <t>Venice Extension Project</t>
  </si>
  <si>
    <t>CP22-15</t>
  </si>
  <si>
    <t>All flows linked to Leidy South Expansion and designed to increase takeaway capacity out Appalachia to Southern markets</t>
  </si>
  <si>
    <t>Mobile County Project</t>
  </si>
  <si>
    <t>CP22-12</t>
  </si>
  <si>
    <t>Modification of CS10 compressor station in Perry County, MS to add additional capacity to flows from west to east to help meet gas demand in Mobile County, AL</t>
  </si>
  <si>
    <t>Southwest Alabama Project</t>
  </si>
  <si>
    <t>CP22-13</t>
  </si>
  <si>
    <t>Upgrades to compressor unit 1111 to increase horsepower and increase west to east natural gas capacity from reciept point in George County, MS to delivery point in Escambia County, AL. The added capacity helps serve the natural gas-to-power market</t>
  </si>
  <si>
    <t>Western Massachusetts Natural Gas Reliability Project</t>
  </si>
  <si>
    <t>Eversource</t>
  </si>
  <si>
    <t>Cordova Connector Line</t>
  </si>
  <si>
    <t>Southern Natural Gas</t>
  </si>
  <si>
    <t>CP22-34</t>
  </si>
  <si>
    <t>C-Line Replacement Project</t>
  </si>
  <si>
    <t>CP22-26</t>
  </si>
  <si>
    <t>L-722 Replacement Project</t>
  </si>
  <si>
    <t>CP22-32</t>
  </si>
  <si>
    <t>Abandon in place aging L-722 pipeline and replace a segment of L-722 that was vulnerable</t>
  </si>
  <si>
    <t>Cancelled/On Hold</t>
  </si>
  <si>
    <t>Expand transportation capacity along two priamry paths in Transco's Zone 6</t>
  </si>
  <si>
    <t>DE, MD</t>
  </si>
  <si>
    <t>Enhancements (in 2022)</t>
  </si>
  <si>
    <t xml:space="preserve">•     All projects completed in 2021, including those that may not have been updated in prior versions, have been moved </t>
  </si>
  <si>
    <t>16,24</t>
  </si>
  <si>
    <t>12,24</t>
  </si>
  <si>
    <t>6,10</t>
  </si>
  <si>
    <t>16,30</t>
  </si>
  <si>
    <t>22,30,42</t>
  </si>
  <si>
    <t>12,20,30</t>
  </si>
  <si>
    <t>20,24,30</t>
  </si>
  <si>
    <t>20,36,42</t>
  </si>
  <si>
    <t>14,20</t>
  </si>
  <si>
    <t>12,16,20</t>
  </si>
  <si>
    <t>24,42</t>
  </si>
  <si>
    <t>16,20,24</t>
  </si>
  <si>
    <t>26,36</t>
  </si>
  <si>
    <t>10,24</t>
  </si>
  <si>
    <t>4,6,12</t>
  </si>
  <si>
    <t>16,30,36</t>
  </si>
  <si>
    <t>18,24,30</t>
  </si>
  <si>
    <t>8,16,20</t>
  </si>
  <si>
    <t>6,12</t>
  </si>
  <si>
    <t>6,10,16</t>
  </si>
  <si>
    <t>10,16</t>
  </si>
  <si>
    <t>6,16</t>
  </si>
  <si>
    <t>20,24,26</t>
  </si>
  <si>
    <t>12,30</t>
  </si>
  <si>
    <t>16,24,36</t>
  </si>
  <si>
    <t>24,30,36,42</t>
  </si>
  <si>
    <t>8,36</t>
  </si>
  <si>
    <t>20,42</t>
  </si>
  <si>
    <t>20,22,24</t>
  </si>
  <si>
    <t>14,24,30</t>
  </si>
  <si>
    <t>6,8</t>
  </si>
  <si>
    <t>6,8,30</t>
  </si>
  <si>
    <t>16,26,36</t>
  </si>
  <si>
    <t>8,30</t>
  </si>
  <si>
    <t>12,20,24</t>
  </si>
  <si>
    <t>26,34</t>
  </si>
  <si>
    <t>8,16</t>
  </si>
  <si>
    <t>20,36</t>
  </si>
  <si>
    <t>8,16,30</t>
  </si>
  <si>
    <t>14,16,20</t>
  </si>
  <si>
    <t>16,20,26</t>
  </si>
  <si>
    <t>12,26,36</t>
  </si>
  <si>
    <t>18,36</t>
  </si>
  <si>
    <t>10,12</t>
  </si>
  <si>
    <t>16,48</t>
  </si>
  <si>
    <t>10,20</t>
  </si>
  <si>
    <t>24,42,48</t>
  </si>
  <si>
    <t>24,36,42</t>
  </si>
  <si>
    <t>•     Pipeline diameters, including those for historical projects, have been re-arranged to be shown in ascending order.</t>
  </si>
  <si>
    <t>Trail County Pipeline</t>
  </si>
  <si>
    <t>PF20-1/CP20-503</t>
  </si>
  <si>
    <t>A-Line Replacement Project</t>
  </si>
  <si>
    <t>CP22-42</t>
  </si>
  <si>
    <t>Line 40 Connection Project</t>
  </si>
  <si>
    <t>CP22-43</t>
  </si>
  <si>
    <t>30, 36, 42</t>
  </si>
  <si>
    <t>Wisconsin Reliability Project</t>
  </si>
  <si>
    <t xml:space="preserve">Takeaway capacity out of Haynesville to serve Sabine Pass. </t>
  </si>
  <si>
    <t>Gillis Lateral</t>
  </si>
  <si>
    <t>Boosts capacity on Acadia System by 1.8 Bcf/d to 2.1 Bcf/d and deliveries gas to Creole Trail and Cameron pipelines</t>
  </si>
  <si>
    <t>Iroquois Expansion by Compression Project</t>
  </si>
  <si>
    <t>CP21-94</t>
  </si>
  <si>
    <t>Ohio Valley Connector Expansion Project</t>
  </si>
  <si>
    <t>CP22-44</t>
  </si>
  <si>
    <t>Compressor Station 409 Project</t>
  </si>
  <si>
    <t>Install new compressor station in Edinburg, Hidalgo County, Texas and increase north to south firm capacity by 69 MMcf/d</t>
  </si>
  <si>
    <t>CP22-166</t>
  </si>
  <si>
    <t>2023 Mainline Replacement Project</t>
  </si>
  <si>
    <t>Great Basin Gas Transmission</t>
  </si>
  <si>
    <t>Replacement of 20.36 miles of 16" pipe in a single segment in Humboldt County, Nevada.</t>
  </si>
  <si>
    <t>CP22-141</t>
  </si>
  <si>
    <t>East 300 Upgrade Project</t>
  </si>
  <si>
    <t>Addition of new gas-fired compressor units at two existing compressor stations along Tennessee’s 300 Line system in Pennsylvania and New Jersey, as well as the construction of one new electric-driven compressor station located along Tennessee’s existing 300 Line system in New Jersey, boosting capacity to Consolidated Edison Company of New York, Inc</t>
  </si>
  <si>
    <t>CP20-493</t>
  </si>
  <si>
    <t>Rover - North Coast Interconnect Project</t>
  </si>
  <si>
    <t>CP21-474</t>
  </si>
  <si>
    <t>Rover–Brightmark Receipt and Delivery Meter Station Project</t>
  </si>
  <si>
    <t>RNG</t>
  </si>
  <si>
    <t>CP21-492</t>
  </si>
  <si>
    <t>Conemaugh River Crossing Replacement Project</t>
  </si>
  <si>
    <t>Replace segment of Line 12 pipeline in Westmoreland and Indiana County, Pennsylvania. Project will have no impact on capacity</t>
  </si>
  <si>
    <t>Moore-Dorchester Optimization Project</t>
  </si>
  <si>
    <t>Carolina Gas Transmission</t>
  </si>
  <si>
    <t>CP22-181</t>
  </si>
  <si>
    <t>Modification and installation of new facilities in Spartanburg, Dorchester and Charleston County, South Carolina to support additional capacity to a delivery point in Charleston, South Carolina, serving an LDC</t>
  </si>
  <si>
    <t>Northern Lights 2023 Expansion</t>
  </si>
  <si>
    <t>CP22-138</t>
  </si>
  <si>
    <t>8,20,24,30,36</t>
  </si>
  <si>
    <t>Additional pipe and facilities installed in various Minnesota and Wisconsin counties to expand capacity to the Northern Market Area</t>
  </si>
  <si>
    <t>New interconnect that connects Birghtmark's RNG facility in Lenawee County, MI to the Rover Pipeline</t>
  </si>
  <si>
    <t>Upgrade compressor stations and meters to expand capacity by 50.7 MMcf/d to northeast Wisconsin</t>
  </si>
  <si>
    <t>Gulf Coast Express Expansion</t>
  </si>
  <si>
    <t>Whistler Pipeline Expansion</t>
  </si>
  <si>
    <t>Installation of three new compressor stations to increase mainline capacity</t>
  </si>
  <si>
    <t>Texas to Louisiana Energy Pathway</t>
  </si>
  <si>
    <t>Matterhorn Express Pipeline</t>
  </si>
  <si>
    <t>New pipeline designed to deliver gas from Waha, Texas to Katy, Texas. Gas will be supplied from multiple upstream connections from the Permian Basin, including direct connections to processing facilities in the Midland Basin through a 75-mile lateral, and a connection to the Agua Blanca Pipeline</t>
  </si>
  <si>
    <t>24,48</t>
  </si>
  <si>
    <t>CP Express Pipeline Project Phase 1</t>
  </si>
  <si>
    <t>CP Express Pipeline Project Phase II</t>
  </si>
  <si>
    <t>MN,WI</t>
  </si>
  <si>
    <t>PA,VA</t>
  </si>
  <si>
    <t>PA,WV,OH</t>
  </si>
  <si>
    <t>Permian Highway Pipeline Expansion</t>
  </si>
  <si>
    <t>Southside Reliability Enhancement Project</t>
  </si>
  <si>
    <t>NC, VA</t>
  </si>
  <si>
    <t>CP22-461</t>
  </si>
  <si>
    <t>Allow for the delivery of natural gas supplies from the Rover Pipeline system to the North Coast Gas Transmission system along NCGT's  existing Toledo-to-Marion intrastate pipeline. Project will not increase capacity of Rover mainline</t>
  </si>
  <si>
    <t xml:space="preserve">Oasis Pipeline Modernization Project </t>
  </si>
  <si>
    <t>Energy Transfer</t>
  </si>
  <si>
    <t>Debottle necking and modernization of the Oasis Pipeline, increasing incremental capacity out of the Permian by 60 MMcf/d</t>
  </si>
  <si>
    <t>ADCC Pipeline</t>
  </si>
  <si>
    <t>Commonwealth Energy Connector Project</t>
  </si>
  <si>
    <t>CP22-502</t>
  </si>
  <si>
    <t>Virginia Reliability Project</t>
  </si>
  <si>
    <t>CP22-503</t>
  </si>
  <si>
    <t>Cumberland Project</t>
  </si>
  <si>
    <t>CP22-493</t>
  </si>
  <si>
    <t>2023 Line Section 27 Expansion Project</t>
  </si>
  <si>
    <t>CP22-512</t>
  </si>
  <si>
    <t>Power</t>
  </si>
  <si>
    <t>CP22-501</t>
  </si>
  <si>
    <t>Gillis Access Project</t>
  </si>
  <si>
    <t>Greenfield pipeline that with 1.5 Bcf/d of capacity that would increase takeaway capacity out of the Haynesville and feed LNG exports along the Gulf Coast.</t>
  </si>
  <si>
    <t>Ridgeline Expansion Project</t>
  </si>
  <si>
    <t>CP21-78</t>
  </si>
  <si>
    <t>Saguaro Connector Pipeline</t>
  </si>
  <si>
    <t>CP23-29</t>
  </si>
  <si>
    <t>Red Hills Lateral Project</t>
  </si>
  <si>
    <t>Double E Pipeline, LLC.</t>
  </si>
  <si>
    <t>Grasslands South Expansion Project</t>
  </si>
  <si>
    <t>CP23-35</t>
  </si>
  <si>
    <t>CP22-201</t>
  </si>
  <si>
    <t>CP22-21</t>
  </si>
  <si>
    <t>6630-CG-138</t>
  </si>
  <si>
    <t>Replacement of lines serving area south of Means Measuring station which have experienced increased population density.</t>
  </si>
  <si>
    <t>CP22-466</t>
  </si>
  <si>
    <t>https://www.wbienergy.com/projects/wahpeton/</t>
  </si>
  <si>
    <t>Enhancements (in 2023)</t>
  </si>
  <si>
    <t xml:space="preserve">•     All projects completed in 2022, including those that may not have been updated in prior versions, have been moved </t>
  </si>
  <si>
    <t>South System 2022 Project</t>
  </si>
  <si>
    <t>AL, GA</t>
  </si>
  <si>
    <t>3 miles of looping pipe to enable additional capacity serving Spire Alabama, Municipal Gas Authority of Georgia, and Southeast Alabama Gas District</t>
  </si>
  <si>
    <t>CP22-23</t>
  </si>
  <si>
    <t>Lousiana Energy Access Project (LEAP) Expansion Phase 1</t>
  </si>
  <si>
    <t>Lousiana Energy Access Project (LEAP) Expansion Phase 2</t>
  </si>
  <si>
    <t>CP17-101, CP20-49</t>
  </si>
  <si>
    <t>Hillabee Expansion Phase 3</t>
  </si>
  <si>
    <t>Line Z20 Modernization Project</t>
  </si>
  <si>
    <t>Abandon portion of existing 12 inch LineZ20 pipe in Potter County, PA and replace with 20 inch pipe, increasing capacity</t>
  </si>
  <si>
    <t>Appalachia to Market II &amp; Armagh &amp; Entriken HP Replacement Project</t>
  </si>
  <si>
    <t>CP22-486</t>
  </si>
  <si>
    <t>Gillis Access Project Extension</t>
  </si>
  <si>
    <t>New Generation Gas Gathering (NG3)</t>
  </si>
  <si>
    <t>Momentum</t>
  </si>
  <si>
    <t>MPLX, WhiteWater</t>
  </si>
  <si>
    <t>LDC, Industrial, Electric, LNG</t>
  </si>
  <si>
    <t>Press Release</t>
  </si>
  <si>
    <t>The project adds compression, increasing capacity on the Acadian Gas System to 2.5 Bcf/d; provides takeaway capacity for Haynesville producers to meet growing industrial demand in the Mississippi River Corridor and supports the LA LNG export mkt</t>
  </si>
  <si>
    <t>Pipeline that runs 39 miles between the end of the Whistler Pipeline in Agua Dulce to the Corpus Christi LNG terminal for Corpus Christi Stage III project</t>
  </si>
  <si>
    <t>Convert existing pipeline from oil to natural gas; Deliver supply into Philadelphia market down to Marcus Hook. See FERC doc, submittal 20221228-5148, 12/20/2022 - commencement of service notice</t>
  </si>
  <si>
    <t>Abandon 87 miles of A-line and replace its capacity with six mile extension to its existing D-Line in Wright County, Iowa; 6-mile extension, reduced to 1.51 miles, see issuance 20230525-3028</t>
  </si>
  <si>
    <t>Abandon in place part of Northern Natural A-Line (approx 29.63 miles of 16-inch diameter line) and construct and operate approx 9.07-mile extension of 20-inch diameter C-Line</t>
  </si>
  <si>
    <t>CP21-465-000
CP21-465-001
CP21-465-002</t>
  </si>
  <si>
    <t>Phase 2 includes construction of remainder of Line 300 (31.3 miles), 3 add'l compressor units at Indian Bayou Compressor Station, and associated MLV and pig launcher/receiver facilities for Line 300. Total project cost (all three phases) is $1.28 billion and 5.4 Bcf/d of capacity with max seasonal capacity of 5.7 Bcf/d. Moves Haynesville production to Lake Charles area.</t>
  </si>
  <si>
    <t>36,42,48</t>
  </si>
  <si>
    <t>Eagle Ford Project</t>
  </si>
  <si>
    <t>Kinder Morgan Tejas Pipeline</t>
  </si>
  <si>
    <t xml:space="preserve">Project moves Eagle Ford natural gas to Gulf Coast markets. Pipeline begins at the existing KM Texas Pipeline (KMTP) compressor station near Freer, TX, and extends to the Tejas pipeline system near Sinton, TX. Said to be a critical supply link for impending growth from power generators, industrial customers and LNG exporters. Project is in conjunction with another by Dos Caminos, a Howard Energy Partners JV. Dos Caminos is constructing a 62-mile, 36-inch pipeline and other facilities in Webb County, TX, to the KMTP compressor station in Freer, TX. </t>
  </si>
  <si>
    <t>Electric, Industrial, LNG</t>
  </si>
  <si>
    <t>Kinder Morgan Press Release</t>
  </si>
  <si>
    <t>4Q22 Financial Results PR</t>
  </si>
  <si>
    <t>Project involving primarily compressor to increase natural gas deliveries from the Waha area to multiple mainline connections, Katy, Texas, and various Gulf Coast markets. FID announced 6/29/22. Project involves approx 15 miles of looping; ~5 miles in Reeves Cty and Pecos Cty, TX, and ~10 miles in Lavaca Cty, TX.</t>
  </si>
  <si>
    <t>Spears Expansion Project</t>
  </si>
  <si>
    <t>Howard Energy Partners Press Release</t>
  </si>
  <si>
    <t xml:space="preserve">Expansion on the Transcontinental Pipeline primarily to serve LNG demand on the Gulf Coast. Project consists of constructing and operating 1 new compressor station in Fort Bend County, TX; modifying 6 compressor units at existing CS 40 in Hardin County, TX; and performing programming updates at existing CS 23 in Victoria County, TX. Project is to provide firm transportation service from the Valley Crossing Interconnection to the Station 65 Pooling Point. Existing infrastructure and available system capacity to provide most of the Project capacity.  </t>
  </si>
  <si>
    <t>Alabama Georgia Connector Project</t>
  </si>
  <si>
    <t>CP23-194</t>
  </si>
  <si>
    <t>Carolina Market Link</t>
  </si>
  <si>
    <t>CP23-487</t>
  </si>
  <si>
    <t>Project area is approx 1.5 miles northwest of Welcome in Davidson County, NC; consists of a new pipeline extension loop of Transco's existing Mainline D pipeline and includes modifications to existing facilities. Project is to provide incremental year-round firm transportation capacity, serving Res/Comm demand in Mid-Atlantic. Precedent agreements with Patriots Energy Group (~65 mmcfd) and Duke Energy Carolinas (~13 mmcfd).</t>
  </si>
  <si>
    <t>Holbrook Expansion Project</t>
  </si>
  <si>
    <t>CP 24-1</t>
  </si>
  <si>
    <t>Expansion of the LEAP system by looping and compression to increase Hanyesville takeaway capacity via interconnects with Creole Trail, Cameron Interstate Pipeline, Texas Eastern and Transco</t>
  </si>
  <si>
    <t>Feedstock supply to Rio Grande LNG project; runs from area northwest of Agua Dulce hub to Brownsville. 1st phase of project (begun after Rio Grande reached FID) will transport 2.6 Bcf/d from Agua Dulce supply area to RGLNG</t>
  </si>
  <si>
    <t>Sabine Crossing Pipeline</t>
  </si>
  <si>
    <t>Sabine Crossing, LLC</t>
  </si>
  <si>
    <t>FERC Order</t>
  </si>
  <si>
    <t>Trunkline Gas</t>
  </si>
  <si>
    <t>CP21-197</t>
  </si>
  <si>
    <t>6/23/23 - article in Valley Roadrunner talks about project nearing end;
12/28/22 - article in Poway News Chieftain talks about project concluding in Rancho Bernardo, Poway
Project is to increase deliverability into San Diego metro area from 630 MMcf/d to 830 MMcf/d; to be done through 19 small, individual projects over 4-yr period</t>
  </si>
  <si>
    <t>Bison Xpress Project</t>
  </si>
  <si>
    <t>Northern Border Pipeline Co.</t>
  </si>
  <si>
    <t>CP23-544</t>
  </si>
  <si>
    <t>Serve Venture Global Plaquemines Parrish LNG export facility; new pipelines and compressor station. TGP will be providing up to 2 Bcf/d to Plaquemines through a combination of unsubscribed capacity (0.9 Bcf/d) and incremental capacity (1.1 Bcf/d) created by the project facilities. There is a sister project to this, the Southern Construction Project, being done by Southern Natural Gas Co., involving a new compressor station and new meter stations to support add'l capacity of firm transport service it proposes to lease to TGP. Southern states the facilities will not increase capacity on its system but will effectuate the bi-directional flow TGP needs after the project is placed in service.</t>
  </si>
  <si>
    <t xml:space="preserve">Will provide ncremental firm natural gas transportation capacity from a new receipt station at the existing ONEOK Bear Creek Plant in Dunn County, North Dakota (in Bakken Shale) to a new interconnect with Big Horn Gas in Sheridan County, Wyoming. </t>
  </si>
  <si>
    <t>Increase deliverability on Iroquois system from Waddington, NY, for redelivery to NY utilities. Project involves addition of compression and associated gas cooling at existing Iroquois compressor stations; all new facilities to be constructed w/I Iroquois' existing compressor station properties.</t>
  </si>
  <si>
    <t xml:space="preserve">Iroquois </t>
  </si>
  <si>
    <t>Kinder Morgan Texas Pipeline Expansion Project</t>
  </si>
  <si>
    <t>KM Press Release</t>
  </si>
  <si>
    <t>Connect Line 40 to facilities with a delivery capacity of 240,000 Dth/d on the Gator Express platform. Project allows for deliveries of natural gas from Texas Eastern into Gator Express's p/l lateral, with ultimate delivery to Plaquemines LNG terminal. Project has no impact on certificated capacity of Texas Eastern.</t>
  </si>
  <si>
    <t>Expansion of the LEAP system by looping and compression to increase Hanyesville takeaway capacity via interconnects with Creole Trail, Cameron Interstate Pipeline, Gillis Access, Texas Eastern and Transco; customers have access to multiple existing and under construction LNG terminals including Sabine Pass, Cameron, Calcasieu Pass, Plaquemines, and Golden Pass via those interconnects.</t>
  </si>
  <si>
    <t>Industrial, LNG</t>
  </si>
  <si>
    <t>DTE Press Release</t>
  </si>
  <si>
    <t>South Texas to Houston Market Expansion Project</t>
  </si>
  <si>
    <t>1.9 miles of new pipe and an 11,110 HP compressor station in Chilton and Coosa Counties, AL to provide new capacity to serve Unit 5 of the Earnest C. Gaston power plant in Shelby Cty, AL.</t>
  </si>
  <si>
    <t>CP22-495</t>
  </si>
  <si>
    <t>Project to add new pipe and make modifications to existing compressor stations in order to add provide new natural gas service to Kindred, ND. Project is to enhance natural gas supply and reliability for existing and new local distribution customers, as well as agriculture customers along the p/l route, by allowing customers access to natural gas producing basins via WBI Energy's existing p/l system.</t>
  </si>
  <si>
    <t>confirmed on earnings call, 10/31/2023</t>
  </si>
  <si>
    <t>confirmed during Wells Fargo 2023 Midstream and Utilities Symposium, 12/7/2023</t>
  </si>
  <si>
    <t>Pipeline portion of project placed in service in Dec 2022; all remaining work completed in Mar 2023. Provide about 25 MMcf/d of capacity to Spire Alabama Inc.</t>
  </si>
  <si>
    <t>Abandon aging existing line and and replace lost capacity by uprating existing lines, and building a new pipeline segment. Once the Lake City 2nd branch line is in-service, the Lake City 1st line branch will be abandoned in 2Q23.</t>
  </si>
  <si>
    <t>CP23-17</t>
  </si>
  <si>
    <t>Final weekly environmental status report</t>
  </si>
  <si>
    <t>TC Energy 2022 Annual information form</t>
  </si>
  <si>
    <t>Project website</t>
  </si>
  <si>
    <t>Associated with Atlantic Coast pipeline project. Construction voluntarily stopped following cancellation of Atlantic Coast Pipeline. Dominion Energy Transmission Co was taken over by Berkshire Hathaway and formed new company EGTS.</t>
  </si>
  <si>
    <t>Enhancements (in 2024)</t>
  </si>
  <si>
    <t xml:space="preserve">•     All projects completed in 2023, including those that may not have been updated in prior versions, have been moved </t>
  </si>
  <si>
    <t>Delivers Canadian gas into Great Lakes pipeline, then to ANR system for delivery to LNG facilities on the Gulf Coast.  Project only involves capacity expansion on ANR system, a new compressor station in Evangeline Parish, LA, near Turkey Creek.</t>
  </si>
  <si>
    <t>ND, MT, WY</t>
  </si>
  <si>
    <t>Dos Cominos LLC</t>
  </si>
  <si>
    <t>Project moves Eagle Ford natural gas to Gulf Coast markets. Constructing a pipeline, as well as compression, treating and dehydration facilities to begin near Howard Energy Partners' existing midstream p/ls and facilities in Webb County, TX, to KMTP compressor station in Freer, TX. Project is in conjunction with KM's Eagle Ford Project beginning at the existing KM Texas Pipeline (KMTP) compressor station near Freer, TX, and extending to the Tejas pipeline system near Sinton, TX. Howard Energy Partners (HEP) is the operator of the Dos Cominos JV w/ NextEra Energy.</t>
  </si>
  <si>
    <t xml:space="preserve">Apex </t>
  </si>
  <si>
    <t>Targa Resources</t>
  </si>
  <si>
    <t>Blackfin Pipeline</t>
  </si>
  <si>
    <t>WhiteWater Midstream</t>
  </si>
  <si>
    <t>DeLa Express Project</t>
  </si>
  <si>
    <t>DeLa Express LLC</t>
  </si>
  <si>
    <t>PF24-4</t>
  </si>
  <si>
    <t>Evangeline Pass Expansion Project (Phase 2)</t>
  </si>
  <si>
    <t>Southern Natural Gas Co.</t>
  </si>
  <si>
    <t>Evangeline Pass Expansion Project (Phase 1)</t>
  </si>
  <si>
    <t>Complete</t>
  </si>
  <si>
    <t>Heartland Project</t>
  </si>
  <si>
    <t>ANR</t>
  </si>
  <si>
    <t>12,30,36,42</t>
  </si>
  <si>
    <t>Mileage based on permit with TXRRC, permit #10355</t>
  </si>
  <si>
    <t>Litigation pending
4/2/24: Federal appeals court upheld 3-yr construction extension granted by FERC in June 2022. National Fuel Gas is in the process of evaluating next steps for the project based on the ruling.</t>
  </si>
  <si>
    <t>Northern Lights 2025 Expansion</t>
  </si>
  <si>
    <t>8,30,36</t>
  </si>
  <si>
    <t>CP24-60</t>
  </si>
  <si>
    <t>Project Maple</t>
  </si>
  <si>
    <t>NY, MA</t>
  </si>
  <si>
    <t>Open Season ended Nov 17, 2023. Project is to increase supplies from Appalachia into New England by 350-500 mmcfd by increasing capacity at the Ramapo receipt point in NY. Cld also expand capacity at the Salem receipt point in MA by 250 mmcfd. Ramapo receipt pt interconnects with Millenium p/l; the Salem receipt pt interconnects with Maritimes and Northeast p/l. Both receipt points will offer delivery to existing meters on the Alqonquin mainline and/or laterals.</t>
  </si>
  <si>
    <t>Saguaro - Border Facility</t>
  </si>
  <si>
    <t>TX RCC</t>
  </si>
  <si>
    <t xml:space="preserve">Project will transport natural gas from the Oneok WesTex Transmission system at Waha Hub in Pecos County, TX, to the Border Facilities 18 miles SW of Sierra Blanca in Hudspeth County, TX. Project also includes 2 new compressor stations and other related appurtenances. </t>
  </si>
  <si>
    <t>Pecan Pipeline Company</t>
  </si>
  <si>
    <t>EOG Resources (owner of Pecan Pipeline)</t>
  </si>
  <si>
    <t>Southeast Supply Enhancement Project</t>
  </si>
  <si>
    <t>TN, VA, NC</t>
  </si>
  <si>
    <t>CP23-131</t>
  </si>
  <si>
    <t>Texas-Louisiana Expansion Project</t>
  </si>
  <si>
    <t>CP24-8</t>
  </si>
  <si>
    <t>Electric, LNG</t>
  </si>
  <si>
    <t>Authorization to begin construction excludes construction of horizontal directional drill crossings of the llinois and Michigan Canal and the Illinois River. New pipeline to serve the planned 1,250MW combined-cycle Three Rivers Energy Center power plant.</t>
  </si>
  <si>
    <t>CP23-15</t>
  </si>
  <si>
    <t>FERC filing</t>
  </si>
  <si>
    <t>https://www.worldpipelines.com/project-news/15072024/adcc-pipeline-begins-commercial-service/</t>
  </si>
  <si>
    <t>Project will increase supply options in Zone 6 mkt area of Transco's system, which encompasses NYC, NJ and surrounding areas, vulnerable areas to price spikes.
10/23/23: FERC approved Transco's request to begin partial service and to make 450 MMcf/d of capacity available on interim basis
8/7/23: Project also includes 1 new compressor station in NJ; modifications to 5 existing compressor stations in PA and NJ; modifications to existing pipeline tie-ins, valves, regulators, and meter and regulating (M&amp;R) stations in PA, NJ, and MD.
6/16/20:  In prefiling, only announced 23 MMcf/d of capacity offered in open season.  Three delivery paths from  Chapin B, Puddlefield B, and Carverton B reciept points on the Leidy lateral to three delivery points:  Mud Run Road (PA, 210 MMcf/d Phase I); Station 210 Delivery Pool (NJ, 640 MMcf/d, Phase I), amd Trenton Delivery CPH (NJ, 190 MMcf/d, Phase II)</t>
  </si>
  <si>
    <t>Southeast Energy Connector Project</t>
  </si>
  <si>
    <t>Westbound Compression Expansion Project</t>
  </si>
  <si>
    <t>MountainWest Overthrust Pipeline</t>
  </si>
  <si>
    <t>CP24-13</t>
  </si>
  <si>
    <t>Project includes two new compressor stations (CS) and upgrades to other existing facilities. One CS will be located at Overthrust's existing Point of Rocks CS and the other at Overthrust's existing Rock Springs CS. Only other major facility includes installation of a 1,400-foot 24" lateral at the Rock Springs CS (North Rendezvous Tap facility) and Kern River Gas Transmission (KRGT) delivery point. The add'l 325,000 Dth capacity will be transported to a new interconnect with KRGT, called the "Wagon Wheel interconnect." 320,000 Dth of firm transportation to come from REX at Overthrust's Wamsutter Station and 5,000 Dth from WIC or MWP within Rock Springs CS. A binding, long-term agreement executed with the project shipper for 100% of firm transport capacity.</t>
  </si>
  <si>
    <t>Bakken xPress Project</t>
  </si>
  <si>
    <t>Wyoming Interstate Company</t>
  </si>
  <si>
    <t>Capacity Lease</t>
  </si>
  <si>
    <t>ND,WY</t>
  </si>
  <si>
    <t>CP23-545</t>
  </si>
  <si>
    <t>TC Energy's Bison Xpress Project</t>
  </si>
  <si>
    <t>Blackcomb Pipeline</t>
  </si>
  <si>
    <t>Whitewater, MPLX LP and Enbridge through Whistler Parent JV, partnered with Targa Resources, LLC to reach FID. JV owned by Whistler (70%), Targa Resources (17.5%) and MPLX (12.5%). Project backed by firm transportation agreements, provides egress for Permian shippers including direct connections to processing facilities in Midland Basin, to Agua Dulce area in South TX.</t>
  </si>
  <si>
    <t>Enbridge</t>
  </si>
  <si>
    <t xml:space="preserve">Offshore gas pipeline (gathering system) to support BP's Kaskida development in offshore GOM; attached to a crude oil pipeline project (Canyon Oil Pipeline System ("Canyon Oil")), will connect Enbridge's Magnolia Gas Gathering Pipeline to the Garden Banks Gas Pipeline. Agreement for pipeline construction contains options to expand the length of both the crude and gas pipelines. </t>
  </si>
  <si>
    <t>Enbridge Announcement</t>
  </si>
  <si>
    <t>Canyon Gas</t>
  </si>
  <si>
    <t>Dalton Lateral Expansion II Project</t>
  </si>
  <si>
    <t xml:space="preserve">Delivery to gold mine in AK. Project is currently in litigation with several tribal nations and organizations in the state. </t>
  </si>
  <si>
    <t xml:space="preserve">Oct 2024: Tellurian (and the Driftwood LNG development) were acquired by Woodside Energy. Phase 1 interconnects with the TETCO pipeline in Beauregard Parish and stretches to MP 37 in Calcasieu Parish. Includes construction of Line 200 (36.9 miles); Line 300 from MPs 4.5 to 5.6 (1.1 mile); the Sempra lateral and Transco Lateral; the Indian Bayou Compressor station including 6 compressor units; and 11 meter stations and associated MLV and pig launcher/receiver facilities for Line 200. Total project cost (all three phases) is $1.28 billion and 5.4 Bcf/d of capacity with max seasonal capacity of 5.7 Bcf/d. Moves Haynesville production to Lake Charles area. </t>
  </si>
  <si>
    <t>TC Energy in-service notice</t>
  </si>
  <si>
    <t>Gillis West</t>
  </si>
  <si>
    <t>Quarterly report</t>
  </si>
  <si>
    <t>FERC approval</t>
  </si>
  <si>
    <t>https://www.sdge.com/major-projects/major-projects-pipeline-safety-enhancement-plan</t>
  </si>
  <si>
    <t>FERC Show cause order</t>
  </si>
  <si>
    <t>In-service (DTE investor presentation, p 14)</t>
  </si>
  <si>
    <t>South Mississippi Project</t>
  </si>
  <si>
    <t>TX,LA,MI</t>
  </si>
  <si>
    <t>Open Season Announcement</t>
  </si>
  <si>
    <t>Natural Gas Pipeline Company of America</t>
  </si>
  <si>
    <t>Tioga Pathway Expansion</t>
  </si>
  <si>
    <t xml:space="preserve">National Fuel Gas Supply Co. </t>
  </si>
  <si>
    <t>CP24-514</t>
  </si>
  <si>
    <t>https://www.nationalfuel.com/pipeline-storage/tioga-pathway-project-overview/</t>
  </si>
  <si>
    <t>Webb County Extension Project</t>
  </si>
  <si>
    <t>TXRCC</t>
  </si>
  <si>
    <t>An expansion of KM's Texas Pipeline (KMTP), project delivers Eagle Ford natural gas from Webb Cty, TX, into KM's intrastate network.</t>
  </si>
  <si>
    <t>Period covering 2/26/24-3/3/24, commissioning of Spring Creek CS completed. Oct 2023 - FERC granted WBI's request for an extension until 6/1/24 to complete construction, which was initially targeted for Nov 2023. Addition of two compressor stations to expand capacity to accommodate additional natural gas volumes from nearby natural gas processing facilities</t>
  </si>
  <si>
    <t>Construction progress report</t>
  </si>
  <si>
    <t>36,48</t>
  </si>
  <si>
    <t>CP25-29</t>
  </si>
  <si>
    <t>FERC Application</t>
  </si>
  <si>
    <t>Capital Area Project</t>
  </si>
  <si>
    <t>Cedar Vale Compressor Station Project</t>
  </si>
  <si>
    <t>CP25-19</t>
  </si>
  <si>
    <t>Expansion consists of installing a 6,091 horsepower compressor station in Osage County, OK. Would add 98,000 Dth/d of gas transportation capacity in delivery area and another 35,000 Dth/d in the production area. Would serve local natural gas utility and electric power generation demand. Southern Star conducted a binding open season and sold 88,000 Dth/d of the market area and 20,000 Dth/d in the production area, with remaining capacity to be bid on by January 2025. Request FERC approval by 12/1/25. Planned in service date of 12/1/26.</t>
  </si>
  <si>
    <t>FERC, USDA, Forest Service</t>
  </si>
  <si>
    <t>11/27/2024: VG Plaquemines rec'd FERC approval to place PH 1 facilities in service.
Deliver feedgas to Plaquemines LNG via new interstate pipeline; interconnections with TGP (Southwest Lateral TGP) and TETCO.</t>
  </si>
  <si>
    <t>FERC approval to place into service</t>
  </si>
  <si>
    <t>Expands Canadian system and GT Northwest pipeline to increase imports from Canada via Kingsgate meter station, located at the ID border with BC, Canada, to Malin meter station, in Klamath County, OR; GTN signed precedent agreements with 3 shippers - Cascade Natural Gas Corp, Intermountain Gas Co., and Tourmaline Oil Mktng Corp - for entire 150,000 Dth/d of firm transport service.</t>
  </si>
  <si>
    <t>In-service notice</t>
  </si>
  <si>
    <t>Company presentation, Nov 2024</t>
  </si>
  <si>
    <t>11/25/24: Partner project with the Pulaski Expansion Project. Projects are mainline extensions off Columbia Gulf Pipeline to support coal-to-gas conversions at power plants and supply incremental gas-fired power generation.</t>
  </si>
  <si>
    <t>6/15/2023 entry by OH Siting Board: Expiration of data of approval of project extended an add'l 3 years. Supply additional gas to the Marysville area by running a line from Dublin, OH to Marysville, OH.</t>
  </si>
  <si>
    <t>OH PUC filing</t>
  </si>
  <si>
    <t>Mississippi Crossing (MSX)</t>
  </si>
  <si>
    <t>power, LNG, LDC</t>
  </si>
  <si>
    <t>Mountain Valley Pipeline Interconnect Expansion</t>
  </si>
  <si>
    <t>Tarzan Compressor Station Project</t>
  </si>
  <si>
    <t>CP25-47</t>
  </si>
  <si>
    <t>Filing</t>
  </si>
  <si>
    <t>Pelican Pipeline</t>
  </si>
  <si>
    <t>Whitewater PR</t>
  </si>
  <si>
    <t>Pulaski Expansion Project</t>
  </si>
  <si>
    <t>TC Energy Corp.</t>
  </si>
  <si>
    <t>Maysville Expansion Project</t>
  </si>
  <si>
    <t>Rover-Bulger CS and Harmon Creek MS Expansion</t>
  </si>
  <si>
    <t>CP25-12</t>
  </si>
  <si>
    <t xml:space="preserve">South Central Louisiana </t>
  </si>
  <si>
    <t xml:space="preserve">Florida Gas Transmission </t>
  </si>
  <si>
    <t>CP25-30</t>
  </si>
  <si>
    <t xml:space="preserve">FERC abbreviated application </t>
  </si>
  <si>
    <t>Pecan Pipeline Co is a wholly-owned subsidiary of EOG Resources. The pipeline supports EOG's Dorado operations in the Austin Chalk and Eagle Ford extending from Webb Cty to Duval Cty to ultimately interconnect with other p/ls at the Agua Dulce hub. Ph 1 was completed in 2023, Ph 2 was completed 2H24.</t>
  </si>
  <si>
    <t>Request to place into service</t>
  </si>
  <si>
    <t>Spring Creek Gas</t>
  </si>
  <si>
    <t>FERC filing referencing SHP cancellation</t>
  </si>
  <si>
    <t>Trident Pipeline</t>
  </si>
  <si>
    <t>Kinder Morgan</t>
  </si>
  <si>
    <t>42, 48</t>
  </si>
  <si>
    <t>Commencement of service announcement</t>
  </si>
  <si>
    <t xml:space="preserve">12/26/24: FERC authorized Project to commence full service by placing into service Larose CS and New Roads CS and other remaining appurtenances. Texas Eastern requested approval by 12/31/24 so it could begin service 1/1/25.
4/4/24: FERC granted request to begin service of the 3-mile p/l associated with the project, while Enbridge completed tie-in work on its existing 36-inch p/l and replaced p/l to be abandoned. Construction of new pipeline segment and compressors allow for reversal of flows on Texas Eastern's Line 40 to accommodate gas glows to Plaquemines LNG. White Castle CS service request granted by FERC on 10/4/24. </t>
  </si>
  <si>
    <t>CP25-10</t>
  </si>
  <si>
    <t>LDC, electric, industrial</t>
  </si>
  <si>
    <t xml:space="preserve">Announced in 4Q24 earnings call is proceeding with project. Project will initially supply 1.5 Bcf/d, is expandable up to 2.8 Bcf/d. Project will transport nat gas from Katy, TX (gathering point for WTX gas from the Permian), to delivery points in Grimes, San Jacinto, Liberty, Hardin and Jefferson Counties in TX. Golden Pass LNG has signed on as an anchor shipper. </t>
  </si>
  <si>
    <t>March 2024: OH and WV facilities in service. PA facilities still under construction, target in-service in 2025. 
Takeaway capacity out of Appalachia. Project designed to add firm transportation capacity to allow natural gas to move from the central Appalachian Basin into the interstate pipeline grid to local, mid-continent, northeastern and gulf coast markets via interconnects with Rockies Express and Rover Pipeline.</t>
  </si>
  <si>
    <t>Enhancements (in 2025)</t>
  </si>
  <si>
    <t>TETCO Beauregard Interconnect Modifications &amp; Compressor Booster Station Project</t>
  </si>
  <si>
    <t>CP23-530</t>
  </si>
  <si>
    <t>Project enhanced capabilities of an existing interconnection in Beauregard Parish, LA between Trunkline's and TETCo's pipeline systems. The capabilities include an increase in delivery pressure and an increase in the Interconnection's design capacity from 200 MMscf/d to 300 MMscf/d.</t>
  </si>
  <si>
    <t>Natural gas pipeline projects from 1996 to 2024</t>
  </si>
  <si>
    <t>Natural gas pipeline projects from 2025</t>
  </si>
  <si>
    <t>Louisiana Energy Access Project (LEAP) Expansion Phase 3</t>
  </si>
  <si>
    <t>New interconnect on MVP to deliver 1 Bcf/d to Columbia Gas Transmission KA System; placed into service in June 2024 when MVP started service. The 1 Bcf/d is not included in the add'l capacity column because it is not new capacity - the interconnect is simply enabling that vol to be delivered from MVP into the Columbia Gas system.</t>
  </si>
  <si>
    <t>Verde Pipeline</t>
  </si>
  <si>
    <t>Provides firm transportation service along 2 paths on Transco's system: 160,000 Dth/d from existing station 165 (Zone 5 pooling pt) in PIttsylvania County, VA, through Transco's S VA lateral to existing metering facilities in Northampton County, NC (120,000 Dth/d) and Hertford County, NC (40,000 Dth/d), and 263,000 Dth/d from Transco's interconnect w/ the Pine Needle LNG Company storage facility in Guilford County, NC, to existing metering facilities in Iredell County, NC. Only 120,000 Dth/d is added to the State-to-State Capacity file because 303,000 Dth/d is w/i NC. New Compressor Station 168 In Mecklenburg Cty, VA; install 1 compressor at existing Compressor Station 166 in Pittsylvania Cty, VA; modifications to facilitate flow reversal at existing  Compressor Station 155 in Davidson Cty, NC; modify 3 existing meter stations in Hertford, Northampton, and Iredell Counties, NC. Transco has entered into long-term precedent agreement with unaffiliated shipper Piedmont Natural Gas Co (subsidiary of Duke Energy) for 100% of firm transportation service.</t>
  </si>
  <si>
    <t>CP25-79</t>
  </si>
  <si>
    <t>Request to put in service</t>
  </si>
  <si>
    <t>Request to put into service</t>
  </si>
  <si>
    <t>Borealis Project</t>
  </si>
  <si>
    <t>Press release</t>
  </si>
  <si>
    <t>Traverse Pipeline</t>
  </si>
  <si>
    <t>Whitewater Midstream</t>
  </si>
  <si>
    <t>The bi-directional pipeline is designed to transport natural gas along the Gulf Coast from Agua Dulce in S TX to the Katy area near Houston. Supply will be sourced from multiple connections including but not limited to the Whistler, Blackcomb, and Matterhorn Express pipelines. Traverse Pipeline will be wholly owned by the Blackcomb Pipeline JV (70% WPC, 17.5% Targo, 12.5% MPLX, which is incremental to MPLX's ownership interest in WPC).</t>
  </si>
  <si>
    <t>power</t>
  </si>
  <si>
    <t>Eunice Reliability and Lake Charles Supply Project</t>
  </si>
  <si>
    <t>Texas Gas Transmission and Gulf South Pipeline Co</t>
  </si>
  <si>
    <t>CP24-468</t>
  </si>
  <si>
    <t>CP25-60, CP19-14</t>
  </si>
  <si>
    <t>Laia Munoz-Cortijo</t>
  </si>
  <si>
    <t>Eulalia.Munoz-Cortijo@eia.gov</t>
  </si>
  <si>
    <t>202-586-4598</t>
  </si>
  <si>
    <t>https://alaska-lng.com</t>
  </si>
  <si>
    <t>https://www.williams.com/expansion-project/commonwealth-energy-connector/</t>
  </si>
  <si>
    <t>Announcement , https://www.1line.williams.com/Transco/files/DaltonLateralExpansionIIProjectMap.pdf</t>
  </si>
  <si>
    <t>https://www.ferc.gov/dela-express-pipeline-project</t>
  </si>
  <si>
    <t>Delhi Connector Pipeline LLC (subsidiary of Tellurian Inc.)</t>
  </si>
  <si>
    <t>Shelved / Deferred (development suspended; not advancing toward construction as of 2025)</t>
  </si>
  <si>
    <t>Delta Express Pipeline LLC (Venture Global LNG)</t>
  </si>
  <si>
    <t>https://www.energy.gov/nepa/doeeis-0544-delta-lng-and-delta-express-pipeline-project-louisiana</t>
  </si>
  <si>
    <t>No information since 2013/2014. Cancelled (officially removed from development; no FERC application active as of 2025)</t>
  </si>
  <si>
    <t>https://dog.dnr.alaska.gov/Services/Pipeline/Donlin%20Pipeline</t>
  </si>
  <si>
    <t>https://driftwoodpipeline.com/line-200-and-line-300</t>
  </si>
  <si>
    <t>Final Environmental Impact Statement, Sep 2022
https://elibrary.ferc.gov/eLibrary/filelist?accession_number=20230421-3050&amp;optimized=false  ;  
https://driftwoodpipeline.com/line-200-and-line-300; 
https://www.ferc.gov/news-events/news/feis-driftwood-line-200-and-line-300-project-cp21-465-000</t>
  </si>
  <si>
    <t>Phase 3 (third and final operational phase) would place the final compressor units into service in 4Q27 or 1Q28 and increase system total transportation capacity to 5.4 Bcf/d with max seasonal capacity of 5.7 Bcf/d. Total project cost (all three phases) is $1.28 billion and 5.4 Bcf/d of capacity with max seasonal capacity of 5.7 Bcf/d. Moves Haynesville production to Lake Charles area.</t>
  </si>
  <si>
    <t>https://www.woodside.com/what-we-do/growth-projects/woodside-louisiana-lng/pipeline-project</t>
  </si>
  <si>
    <t xml:space="preserve">
CP17-117
CP17-118</t>
  </si>
  <si>
    <t>Permitted, pending full construction start for mainline segment (Phase 1 under construction in related systems; mainline pipeline slated to begin post-FID). Estimated late 2028–2029 (contingent on Final Investment Decision and coordinated with LNG terminal buildout).</t>
  </si>
  <si>
    <t>Driftwood Pipeline Field Inspection Report, Jan 2023
https://www.woodside.com/what-we-do/growth-projects/woodside-louisiana-lng/pipeline-project</t>
  </si>
  <si>
    <t>FERC approval to place into service 
https://www.tcenergy.com/operations/natural-gas/east-lateral-xpress-project/</t>
  </si>
  <si>
    <t>Final in-service achieved Q2 2025 after resolution of eminent domain and final construction completion.</t>
  </si>
  <si>
    <t>https://www.tcenergy.com/operations/natural-gas/eastern-panhandle-expansion-project/</t>
  </si>
  <si>
    <t>Industrial/LNG</t>
  </si>
  <si>
    <t>ttps://www.bwpipelines.com/about-us/subsidiaries/texas-gas-transmission-llc/growth-projects/current-projects/Eunice-Reliability-and-Lake-Charles-Supply-Project/default.aspx</t>
  </si>
  <si>
    <t>CP20-50-000 (TGP); CP20-51-000 (SNG)</t>
  </si>
  <si>
    <t>Kinder Morgan notice of in-service 
https://www.kindermorgan.com/Operations/Projects/Evangeline-Pass-Expansion-Project</t>
  </si>
  <si>
    <t>TGP: CP20-50-000; SNG: CP20-51-000</t>
  </si>
  <si>
    <t>KM Press Release 
https://www.kindermorgan.com/Operations/Projects/Evangeline-Pass-Expansion-Project</t>
  </si>
  <si>
    <t>In conjunction with Phase 1, this project serves Venture Global Plaquemines Parish LNG export facility. TGP (through the entire Evangeline Pass Project) will be providing up to 2 Bcf/d to Plaquemines through a combination of unsubscribed capacity (0.9 Bcf/d) and incremental capacity (1.1 Bcf/d) created by the project facilities. This project, known as the Southern Construction Project being done by Southern Natural Gas Co. (a Kinder Morgan affiliate), involves a new compressor station in Clarke Cty, MI (Rose Hill CS) and 3 new meter stations in Clarke Cty, MI, Smith Cty, MI, and St. Bernard Parish, LA, to support add'l capacity of firm transport service it proposes to lease to TGP. The Evangeline Pass Expansion Project (Phase 2) reached full in-service status before July 2025, emerging as a backbone infrastructure supply link to Plaquemines LNG and the Gulf Coast export chain.</t>
  </si>
  <si>
    <t>Extension of the Gillis Access project to connect supplies from the Haynesville at Gillis. Permitting pathway mirrors initial Gillis Access approval, with environmental reviews and stakeholder engagement ongoing as of mid-2025.</t>
  </si>
  <si>
    <t>Lead construction contractor declared bankruptcy on 5/21/24, which may impact completion deadlines. Deliver natural gas to Golden Pass LNG. Partial service in April 2024; full project in final construction; Train 1 service target late 2025–2026; DOE-authorized to commence LNG exports by March 31, 2027, with FERC extension for pipeline operations through Nov 30, 2029</t>
  </si>
  <si>
    <t>https://goldenpasspipeline.com/</t>
  </si>
  <si>
    <t>exas Eastern Transmission, LP (subsidiary of Enbridge)</t>
  </si>
  <si>
    <t>Shelved / Deferred</t>
  </si>
  <si>
    <t>Project involving primarily compression expansions to boost deliveries from the Permian to the South Texas market. 	Under construction; FID as of Q3 2024; in-service by mid-2026</t>
  </si>
  <si>
    <t>Haynesville Global Access Pipeline LLC (Tellurian Inc.)</t>
  </si>
  <si>
    <t>Announced by Tellurian in 2018 as a key link between Haynesville production and southwest Louisiana LNG/export hubs. The project underwent an open season (2018), and preliminary routing and regulatory engagement, but was placed on hold in 2020. Deferred amid delays to Tellurian-affiliated Driftwood LNG and market prioritization of more advanced projects</t>
  </si>
  <si>
    <t>ANR Pipeline Company (subsidiary of TC Energy)</t>
  </si>
  <si>
    <t>https://www.williams.com/wp-content/uploads/sites/8/2019/11/hillabee-expansion_map.pdf</t>
  </si>
  <si>
    <t>Proposed</t>
  </si>
  <si>
    <t>Hillabee Expansion Phase 3 represents the final link in a major Southeast U.S. gas supply buildout. As of July 2025, it is moving forward under regulatory oversight, with a projected in-service window of 2026–2027, subject to FERC extension approval and successful completion of construction</t>
  </si>
  <si>
    <t>FERC approval to place into service https://semprainfrastructure.com/what-we-do/energy-networks/holbrook-expansion-project/
https://www.tcenergy.com/operations/natural-gas/east-lateral-xpress-project/</t>
  </si>
  <si>
    <t>Energy Transfer LP (via Hugh Brinson Pipeline LLC)</t>
  </si>
  <si>
    <t>Electric/LNG</t>
  </si>
  <si>
    <t>https://hughbrinsonpipeline.com/</t>
  </si>
  <si>
    <t xml:space="preserve">Project is to provide transportation services, including treating, for Kimmeridge Texas Gas and other 3rd parties. The expansion is supported by a long-term contract and will deliver Eagle Ford nat gas supply to mkts along the TX Gulf Coast and Mexico. </t>
  </si>
  <si>
    <t>https://magnolialng.com
https://www.ferc.gov/final-environmental-impact-statement-magnolia-lng-and-lake-charles-expansion-projects 
https://www.ferc.gov/news-events/news/ferc-authorizes-magnolia-lng-project-and-lake-charles-expansion-project</t>
  </si>
  <si>
    <t>CP20-21
CP23-513-000 (amendment, 2023)</t>
  </si>
  <si>
    <t>Project increases capacity from 1.9 Bcf/d to 2.1 Bcf/d. Project entails incremental compression and looping; is underpinned by new long-term, demand based contracts with 2 new LEAP customers. Expansion underpinned by long-term contracts with two new shippers; leverages right-of-way with incremental compression and loop installations; part of phased growth to serve rising Gulf Coast LNG and industrial demand.</t>
  </si>
  <si>
    <t>FERC Blanket Certificate (Docket No. CP82-479-000) for main-line tie-in</t>
  </si>
  <si>
    <t xml:space="preserve">
Company earnings presentation, Nov 2024
https://www.tcenergy.com/operations/natural-gas/maysville-project</t>
  </si>
  <si>
    <t>FERC Blanket Certificate Notification (under CP82-479-000</t>
  </si>
  <si>
    <t>Project is designed to transport natural gas from TGP's 100 line near Greenville, MS, to Southern Natural Gas Co's south mainline near Rose Hill/Meridian, MS and to Transco's Station 85 near Butler, AL. New pipeline will have lateral interconnections with TETCo and Texas Gas Transmission near Kosciusko, MS. Project also includes 3 new Compressor Stations in MS and 4 meter stations and 3 overpressure protection facilities in MS and AL.  Project is to meet growing demand in southeast from power gen, LNG and LDCs. FERC application filed June 30, 2025; environmental and certificate review in progress.</t>
  </si>
  <si>
    <t>FERC Certificate of Public Convenience and Necessity application (Docket No. CP25-514-000); pre-filing docket PF25-2-000</t>
  </si>
  <si>
    <t>KM Press Release
https://www.ferc.gov/news-events/events/scoping-session-south-system-expansion-4-project-and-mississippi-crossing 
https://www.kindermorgan.com/Operations/Projects/Mississippi-Crossing-Project</t>
  </si>
  <si>
    <t>Expansion of existing system to serve demand in St. Louis, MO. Proposed; FERC application filed July 16, 2025; environmental review and certificate proceeding underway</t>
  </si>
  <si>
    <t>FERC Certificate of Public Convenience and Necessity (Section 7(c); Docket CP25-513-000)</t>
  </si>
  <si>
    <t>16-24</t>
  </si>
  <si>
    <t>https://www.federalregister.gov/documents/2025/07/16/2025-13349/spire-mogas-pipeline-llc-and-spire-stl-pipeline-llc-notice-of-application-and-establishing
https://www.spireenergy.com/spire-midstream</t>
  </si>
  <si>
    <t>Company presentation, Nov 2024
https://mountainvalleypipeline.info/overview/</t>
  </si>
  <si>
    <t>Mountain Valley Pipeline, LLC (Equitrans Midstream)</t>
  </si>
  <si>
    <t>Update letter to FERC
https://www.mvpsouthgate.com/</t>
  </si>
  <si>
    <t>https://www.northernnaturalgas.com/Document%20Postings/2025_04_13_NL25_bwkly_rpt_4.pdf
https://www.northernnaturalgas.com/expansionprojects/Pages/Northern-Lights-2025.aspx</t>
  </si>
  <si>
    <t>In-service notice for OH and WV facilities
https://www.ovcx.info/</t>
  </si>
  <si>
    <t>Proposed; FERC Section 7 filing Q4 2025</t>
  </si>
  <si>
    <t>24 - 30</t>
  </si>
  <si>
    <t>Company quarterly earnings investor day release, Nov 2024
https://www.tcenergy.com/operations/natural-gas/pulaski-project</t>
  </si>
  <si>
    <t>CP23-24. CP19-495-000 (amendment for lateral)</t>
  </si>
  <si>
    <t>https://www.govinfo.gov/content/pkg/FR-2024-05-03/pdf/2024-09686.pdf</t>
  </si>
  <si>
    <t>CP23-516-000 &amp; CP23-516-001</t>
  </si>
  <si>
    <t>FERC approval 
https://www.enbridge.com/projects-and-infrastructure/projects/ridgeline-expansion-project</t>
  </si>
  <si>
    <t>FERC application
https://www.govinfo.gov/content/pkg/FR-2024-11-21/pdf/2024-27139.pdf</t>
  </si>
  <si>
    <t>Deliver natural gas to Florida Power and Light (FPL) and Duke Energy of Florida (DEF). FERC delegated order extended in-service deadline to May 1, 2027. FERC, Notice of Request for Extension of Time, Docket No. CP15-17-000 (Apr. 8 2025)</t>
  </si>
  <si>
    <t>https://elibrary.ferc.gov/eLibrary/filelist?accession_number=20230811-5185&amp;optimized=false
https://www.cheniere.com/where-we-work/sabine-pass</t>
  </si>
  <si>
    <t>Lateral (1,000 feet) in Hudspeth County, TX, connecting the Saguaro Connector Pipeline with the proposed Sierra Madre pipeline on the Mexico side of the border that will extend to Mexico Pacific's Saguaro Energia LNG export project under development on West Coast of Mexico. Saguaro - Border Facility. Final Investment Decision by ONEOK mid-2025; construction likely 2025–2026; in-service 2026 to match LNG facility first-gas schedule</t>
  </si>
  <si>
    <t>100 - 150</t>
  </si>
  <si>
    <t>Pre-filing update
https://www.kindermorgan.com/Operations/Projects/SSE4-Project-Page</t>
  </si>
  <si>
    <t>KM 3Q24 results
https://s24.q4cdn.com/126708163/files/doc_financials/2024/ar/KMI-2024-10K-Final-wo-Exhibits.pdf</t>
  </si>
  <si>
    <t>FERC application
https://www.williams.com/expansion-project/southeast-supply-enhancement/</t>
  </si>
  <si>
    <t>2020-2027 (phased)</t>
  </si>
  <si>
    <t>New customers (LDC) in Elko County, Nevada; 22 mile backbone and 168 miles of distribution pipeline; connected to Ruby and Paiute pipelines. Construction and Service Timeline
2020–2023: Initial service to schools, businesses, first residential tracts.
2024–2025: Hundreds of new homes connected, with expansion routes scheduled each year and ongoing construction.
2025–2027: Full coverage targeted, with each successive phase reaching more residents and commercial customers</t>
  </si>
  <si>
    <t>System Alignment Project</t>
  </si>
  <si>
    <t>https://semprainfrastructure.com/what-we-do/energy-networks/texas-connector-pipeline</t>
  </si>
  <si>
    <t>Project involves construction and operation of new and modified facilities at 2 existing compressor stations - CS 302 in Montgomery Cty, TX, and CS 343 in Liberty Cty, TX. Project creates 300,000 Dth/d of incremental capacity and combines existing unsubscribed capacity allowing NGPL to provide up to 467,000 Dth/d. In precedent agreements, NGPL will provide 242,000 Dth/d to Devon Gas Services and 95,000 Dth/d to EDF Trading NA. 2/29/24: In precedent agreements, NGPL will provide 80,000 Dth/d to Delfin Midstream and 50,000 Dth/d to Golden Pass LNG. FERC-approved (Nov 21, 2024); construction start 2025; in-service July 2026.</t>
  </si>
  <si>
    <t>FERC approval;
https://www.kindermorgan.com/Operations/Projects/Texas-Louisiana-Expansion-Project</t>
  </si>
  <si>
    <t>Replace 49 miles of pipeline, add additional compressors at the existing Emporia and Petersburg compressor stations, along with other modifications at the Emporia connection to increase capacity to Virginia Natural Gas. Columbia will receive the natural gas from Transco, to be delivered through the Commonwealth Energy Connector Project, for re-delivery to Virginia Gas. Under construction (FERC-approved; commenced 2024); in-service date targeted for November 2025.</t>
  </si>
  <si>
    <t>LNG/Other</t>
  </si>
  <si>
    <t>https://pipeline2.kindermorgan.com/Documents/NGPL/GCEP_Phase_3_Non_Binding_Open_Season_04_25_18-20180426092105.pdf</t>
  </si>
  <si>
    <t>Intensity Pipeline Project</t>
  </si>
  <si>
    <t>Intensity Infrastructure Partners</t>
  </si>
  <si>
    <t>n/a</t>
  </si>
  <si>
    <t>Open season in order to facilitate transparent and meaningful consultation with all Stakeholders (landowners, community leaders, government agencies and potential customers) to determine if there is support for the construction of the Intensity Pipeline, a 136-mile, 42-inch diameter natural gas transmission pipeline with the capacity of approximately 1.5 billion cubic feet per day (Bcf/d), originating in the Bakken producing region in western North Dakota and terminating in southern McLean County, North Dakota.</t>
  </si>
  <si>
    <t>https://www.intensityinfra.com/news/intensity-infrastructure-partners-launches-open-season-new-natural-gas-transmission-pipeline</t>
  </si>
  <si>
    <t>Power Express Project</t>
  </si>
  <si>
    <t>The Power Express project represents an expansion of 950 million cubic feet per day and is expected to enter service in Q3 2030. The project is aimed at supporting the state's data center market, which is the largest in the world</t>
  </si>
  <si>
    <t>https://investor.williams.com/news-releases/news-release-details/williams-announces-strong-first-quarter-2025-results-and-raises</t>
  </si>
  <si>
    <t>Louisiana Energy Gateway (LEG)</t>
  </si>
  <si>
    <t>Alaska Nikiski LNG pipeline</t>
  </si>
  <si>
    <t>The proposed Alaska Stand Alone Gas Pipeline project (ASAP) is a buried in-state natural gas pipeline designed to provide long term stable natural gas supplies to Alaskans and is considered to be the backup plan to the Alaska LNG project. The ASAP project consists of a Gas Conditioning Facility on the North Slope and a 700-mile pipeline that ties into the ENSTAR system near Point Mackenzie in the Mat-Su Valley.</t>
  </si>
  <si>
    <t>http://agdc.us/
https://dog.dnr.alaska.gov/Services/Pipeline/Alaska%20Stand%20Alone%20Pipeline</t>
  </si>
  <si>
    <t>Alaska Stand Alone Pipeline Project (ASAP) also known as  North Slope to Central Alaska Pipeline</t>
  </si>
  <si>
    <t>T-4 permit with TXRRC
https://blackfinpipeline.com/maps</t>
  </si>
  <si>
    <t>CP25-497-000</t>
  </si>
  <si>
    <t>Wild Trail project</t>
  </si>
  <si>
    <t xml:space="preserve">Aspire Energy Express </t>
  </si>
  <si>
    <t>Aspire Energy Express LLC</t>
  </si>
  <si>
    <t>https://www.chpk.com/about-us/our-businesses/aspire-energy-express/#:~:text=Aspire%20Energy%20Express2025%2D07,Learn%20More%20About%20Our%20Company%20%C2%BB</t>
  </si>
  <si>
    <t>Data Center</t>
  </si>
  <si>
    <t>AR, MS, LA</t>
  </si>
  <si>
    <t>Northwest Pipeline</t>
  </si>
  <si>
    <t>https://www.williams.com/expansion-project/wild-trail-project</t>
  </si>
  <si>
    <t>https://www.energy.gov/sites/default/files/2025-05/20250401_LCE_LCLNG-EXPORT-DOE_FE-Orders_3324_3324-A_S.A.Rpt_.pd
fhttps://www.federalregister.gov/documents/2025/04/25/2025-07150/notice-of-request-for-extension-of-time-trunkline-gas-company-llc-lake-charles-lng-company-llc-lake</t>
  </si>
  <si>
    <t>Pipeline Modifications Project (Lake Charles LNG)</t>
  </si>
  <si>
    <t>CP14-119-000
CP14-120-000
CP14-122-000</t>
  </si>
  <si>
    <t>Black Bayou Gas Storage Project</t>
  </si>
  <si>
    <t>LNG/Storage</t>
  </si>
  <si>
    <t>CP24-499-000</t>
  </si>
  <si>
    <t>https://blackbayouenergyhub.com/about
https://www.govinfo.gov/content/pkg/FR-2025-04-24/html/2025-07066.htm</t>
  </si>
  <si>
    <t>Black Bayou Energy Hub, LLC</t>
  </si>
  <si>
    <t>TTC Connector Pipeline Project</t>
  </si>
  <si>
    <t xml:space="preserve">TTC Connector, LLC </t>
  </si>
  <si>
    <t>CP25-525-000</t>
  </si>
  <si>
    <t>https://elibrary.ferc.gov/eLibrary/docfamily?accessionnumber=20250721-5045
https://ttcconnector.com/</t>
  </si>
  <si>
    <t>The TTC Connector, LLC pipeline is a natural gas infrastructure project that filed an application with the Federal Energy Regulatory Commission (FERC) on July 20, 2025, under docket number CP25-525-000. The 25-mile TTC Connector LLC would transport up to 300,000 Dth/d of low-nitrogen gas from the pipeline system of the Tres Palacios Gas Storage LLC storage facility, just downstream of Kinder Morgan Inc.'s Houston Central gas processing plant in Colorado County, Texas, to Gulf South Pipeline Co. LLC's Coastal Bend Header, which serves the Freeport LNG terminal.  The project would include an 11,000-horsepower compressor station just downstream of its interconnect with Tres Palacios, consisting of two 5,500-hp stations. TTC will also be able to deliver gas to the Trunkline Gas Co. LLC pipeline. TTC requested that FERC issue a final order granting the certificate by May 1, 2026, in order to allow for a Sept. 1, 2026, start to service</t>
  </si>
  <si>
    <t>Altamont Green River Pipeline Project</t>
  </si>
  <si>
    <t>Kinder Morgan Altamont LLC</t>
  </si>
  <si>
    <t>Magnum Gas Storage Project</t>
  </si>
  <si>
    <t xml:space="preserve"> CP25-233-000 </t>
  </si>
  <si>
    <t>The Magnum Gas Storage Project represents a comprehensive underground natural gas storage and header pipeline system located in Millard, Juab, and Utah Counties, Utah. The project includes a 61.6-mile, 36-inch diameter header pipeline that will provide bidirectional transportation capacity of up to 1.2 Bcf/d (billion cubic feet per day), connecting the storage facility to major interstate pipeline systems at Goshen, Utah. As of 2025, the project is undergoing significant amendments and expansion, with Magnum Gas Storage, LLC filing a 2025 Amendment Application under FERC Docket No. CP25-233-000 on April 21, 2025.</t>
  </si>
  <si>
    <t xml:space="preserve"> Magnum Gas Storage, LLC</t>
  </si>
  <si>
    <t>Storage</t>
  </si>
  <si>
    <t>https://www.govinfo.gov/app/details/FR-2025-07-01/2025-12260
https://magnumdev.com/our-projects
https://www.federalregister.gov/documents/2025/07/01/2025-12260/magnum-gas-storage-llc-notice-of-schedule-for-the-preparation-of-an-environmental-assessment-for-the</t>
  </si>
  <si>
    <t>3/21/24: Double E denied request for extension of time to construct to Feb 2025. No protests filed during a 60-day comment period that concluded on 2/17/23, under Blanket Certificate Program, Double E was authorized to construct the project as of 2/18/23. Approximately 20 miles of lateral pipeline, a new meter station, and related maintenance equipment, connecting Double E’s existing interstate natural gas transmission system to additional supplies within the Permian Basin. The project was developed by Double E Pipeline, LLC (a subsidiary of Summit Midstream Partners) under FERC Docket CP23-24-000, but was ultimately denied by FERC on March 21, 2024, following the denial of an extension request.</t>
  </si>
  <si>
    <t>The 807-mile Alaska LNG Project—anchored by a 42-inch gas pipeline from Prudhoe Bay to a liquefaction terminal at Nikiski is now targeting a 2025 final investment decision (FID) on its first construction phase, with initial gas delivery forecast for 2029 and full LNG exports in the early-2030s. Changed Cost to reflect the pipeline project only.</t>
  </si>
  <si>
    <t>Second phase consists of 117,400HP of additional gas-fired compression at the Moss Late compressor station constructed in Phase 1, increasing capacity by an additional 2,200 MMcf/d. On 7/27/2025 Venture Global Announced Final Investment Decision and Financial Close for Phase 1 of CP2 LNG, together with the associated CP Express Pipeline.</t>
  </si>
  <si>
    <t xml:space="preserve">https://www.tcenergy.com/siteassets/pdfs/investors/reports-and-filings/regulatory-filings/2023/tce-2023-annual-information-form.pdf </t>
  </si>
  <si>
    <t>Transcontinental Gas Pipe Line Company, LLC</t>
  </si>
  <si>
    <t>CTPL Expansion Project</t>
  </si>
  <si>
    <t>Cheniere Creole Trail Pipeline, L.P</t>
  </si>
  <si>
    <t>CP25-506-000</t>
  </si>
  <si>
    <t xml:space="preserve">The proposed Wild Trail project will increase transportation capacity within the existing Northwest Pipeline system, moving resources from the Wild Horse Receipt Point to the Kern River Muddy Creek and Ignacio Delivery Points. The project includes a new compressor station, adjacent to the existing Northwest Pipeline Clay Basin Meter Station. No new pipelines are proposed in this project. The project will add 57,955 Dth/d plus contract for another 25,000 dth/d for a total project capacity of 82,955 Dth/d. Not sure if we need to change our description or not. </t>
  </si>
  <si>
    <t>Hugh Brinson Pipeline (formerly Warrior Pipeline) Phase I &amp; II</t>
  </si>
  <si>
    <t>Enbridge FID Announcement
https://blackcombpipeline.com/</t>
  </si>
  <si>
    <t>Rec'd permit from TX RRC in 2023. Project will stretch southeast across TX delivering nat gas from Midland Basin (Permian) to the Beaumont/Port Arthur area and support projects in the Sabine River area. Due to competing pipelines this in-service date could slip to 2027 or 2028.</t>
  </si>
  <si>
    <t>Gulf South Pipeline Company, LLC</t>
  </si>
  <si>
    <t>CP25-219-000</t>
  </si>
  <si>
    <t>Parks Line Upgrade and Sorrento Station Project (PLUSS Project)</t>
  </si>
  <si>
    <t>CP25-54-000</t>
  </si>
  <si>
    <t>Northwest Pipeline, LLC</t>
  </si>
  <si>
    <t>CP25-89-000</t>
  </si>
  <si>
    <t>https://www.williams.com/expansion-project/kelso-beaver-reliability/
https://elibrary.ferc.gov/eLibrary/search?docket=cp25-89</t>
  </si>
  <si>
    <t>Decatur Lateral Project</t>
  </si>
  <si>
    <t>CP25-94-000</t>
  </si>
  <si>
    <t>The Project consists of the construction of approximately 15.9 mile 20-inch-diameter natural gas pipeline lateral, an approximately 0.8 mile 20-inch-diameter natural gas pipeline (ADM Spur), and associated metering and appurtenant facilities. The Project will allow REX to provide up to 181,400 dekatherms per day of firm natural gas transportation service to two new delivery points in Macon County, Illinois.</t>
  </si>
  <si>
    <t>https://www.govinfo.gov/content/pkg/FR-2025-03-19/pdf/2025-04478.pdf</t>
  </si>
  <si>
    <t>Appalachia to Market III Project</t>
  </si>
  <si>
    <t>Texas Eastern Transmission, LP</t>
  </si>
  <si>
    <t>CP25-491-000</t>
  </si>
  <si>
    <t>The proposed Appalachia to Market III Project is designed to provide additional natural gas supply in Pennsylvania and the broader region to meet growing demand from utilities and industrial users for affordable, reliable, domestic energy. The Project proposes an expansion of the existing Texas Eastern Transmission (Texas Eastern) system by replacing approximately 2 miles of 24-inch diameter pipeline with 36-inch diameter pipeline, retire and remove an existing receiver site, construct a new receiver site, and make modifications at the Bedford Compressor Station.</t>
  </si>
  <si>
    <t>https://www.enbridge.com/projects-and-infrastructure/public-awareness/east-tennessee-natural-gas-system-alignment-program
https://us-east-1.storage.xata.sh/m70jvtpmh82aac4p4jtbap8hoj7ch1lg</t>
  </si>
  <si>
    <t>Project includes abandonment of p/l facilities in Washington Cty, VA, and construction of p/l facilities, 2 new compressor stations and appurtenant equipment in TN, NC and VA. Project is to improve operational reliability and flexibility of East Tennessee's system extending from central TN through VA to NC and south to GA. Project is to enhance both west-to-east and east-to-west transportation on its system. Project is not adding new capacity and will benefit existing shippers. Expected in service Q3 2025 (Aug. 1, 2025), FERC granted the Notice of Commencement of Service on July 22, 2025.</t>
  </si>
  <si>
    <t>Mustang Express Pipeline</t>
  </si>
  <si>
    <t>Arm Energy Holdings LLC</t>
  </si>
  <si>
    <t>Transco Power Express Pipeline</t>
  </si>
  <si>
    <t>The Transco Power Express would supply markets north of the Transco compressor station in Chatham with up to 950 million cubic feet of gas daily,</t>
  </si>
  <si>
    <t>Big Hollow Project</t>
  </si>
  <si>
    <t>CP26-2</t>
  </si>
  <si>
    <t>Enable Mississippi River Transmission LLC</t>
  </si>
  <si>
    <t>MVP Boost Expansion</t>
  </si>
  <si>
    <t> The project involves adding compression at existing stations and building a new compressor station, with a targeted in-service date of 2029. This expansion aims to meet growing demand for natural gas in the Southeast, particularly for data centers in Northern Virginia and electric utility demand. </t>
  </si>
  <si>
    <t>New pipeline delivering gas from the Haynesville to Gulf Coast markets, including LNG; expandable to 2.2 Bcf/d. Delayed dute to litigation between Energy Transfer LP and Momentum Midstream LLC, settled in June 2024. Observable flows on the 1.7-Bcf/d New Generation gas gathering pipeline (NG3), which started in late August, have averaged over 500 MMcf/d from Oct. 1–6</t>
  </si>
  <si>
    <t>The Ridgeline Expansion Project will loop 122.2 miles of 30-inch pipe along Enbridge’s East Tennessee Natural Gas system and install a new 14,600 HP electric-driven compressor station (Hartsville Compressor Station) in Trousdale County, supported by an ≈80-acre solar array to offset operational electricity use. It includes meter/regulating stations to receive gas from Columbia Gulf Transmission, Texas Eastern Transmission, and Midwestern Gas, plus a new delivery station to serve TVA’s planned 1.5 GW combined-cycle plant at the former Kingston Fossil Plant site.. East Tennessee asked FERC for approval on or before Oct. 7 to start construction, according to an Oct. 3 filing (CP23-516)</t>
  </si>
  <si>
    <t>North Extension Project</t>
  </si>
  <si>
    <t>Expand natural gas transportation capacity from an existing receipt point in Natural’s Iowa-Illinois Receipt Zone to a new proposed interconnect in Natural’s Market Delivery Zone</t>
  </si>
  <si>
    <t>Natural Gas Pipeline Company of America LLC</t>
  </si>
  <si>
    <t>IA, IL</t>
  </si>
  <si>
    <t>https://www.kindermorgan.com/WWWKM/media/Projects/documents/Bridge-Project-Fact-Sheet_1.pdf</t>
  </si>
  <si>
    <t>Bridge Project</t>
  </si>
  <si>
    <t>Elba Express Company LLC</t>
  </si>
  <si>
    <t>https://pipeline2.kindermorgan.com/Notices/NoticeDetail.aspx?code=KMLP&amp;notc_nbr=45985</t>
  </si>
  <si>
    <t>Texas Access Project</t>
  </si>
  <si>
    <t>Following an Open Season Kinder held in May 2025, the company announced that the Kinder Morgan Louisiana Pipeline secured new contracts for 1 Bcf/d of firm transport. The project is scheduled to come online in 4Q 2028 and provide gas from East Texas to existing and new markets in South Louisiana.</t>
  </si>
  <si>
    <t>Kinder Morgan Louisiana Pipeline LLC</t>
  </si>
  <si>
    <t>TX, LA</t>
  </si>
  <si>
    <t>Transwestern Desert Southwest pipeline expansion project</t>
  </si>
  <si>
    <t>TX,NM,AZ</t>
  </si>
  <si>
    <t>DT Midsteram</t>
  </si>
  <si>
    <t>WI,IL</t>
  </si>
  <si>
    <t>WBI Energy Transmission's Bakken East intrastate pipeline</t>
  </si>
  <si>
    <t>WBI Energy, a subsidiary of MDU Resources, proposes building the first phase of its pipeline from McKenzie County to Washburn, and the second phase from Washburn to Mapleton, just west of Fargo. The company also plans to build an extension from Jamestown to Ellendale. WBI’s timeline is to have phase one in service in November 2029, and phase two in service in November of 2030.</t>
  </si>
  <si>
    <t>Stanfield South Project</t>
  </si>
  <si>
    <t>Naughton Coal-to-Gas Conversion</t>
  </si>
  <si>
    <t>The Stanfield South Project on NWP’s existing natural gas transmission system will provide year-round transportation capacity from the Stanfield receipt point in Oregon to multiple delivery points in Idaho. NWP plans to place the project into service as early as the fourth quarter of 2025, assuming timely receipt of all necessary regulatory approvals. The project is expected to increase capacity by 80 Mdth/d. This is part of the Northwest Pipeline expansion</t>
  </si>
  <si>
    <t>https://www.sec.gov/Archives/edgar/data/107263/000119312525057293/d877727dars.pdf</t>
  </si>
  <si>
    <t>The Naughton Coal-to-Gas Conversion project on NWP’s existing natural gas transmission system will provide year-round transportation capacity to a power plant in southwest Wyoming. NWP plans to place the project into service as early as the second quarter of 2026, assuming timely receipt of all necessary regulatory approvals. The project is expected to increase capacity by 98 Mdth/d.</t>
  </si>
  <si>
    <t>Huntingdon Connector</t>
  </si>
  <si>
    <t>Algonquin Reliable Affordable Resilient Enhancement project</t>
  </si>
  <si>
    <t>Eiger Express Pipeline</t>
  </si>
  <si>
    <t xml:space="preserve">Forza pipeline </t>
  </si>
  <si>
    <t>Taga Resources Corp.</t>
  </si>
  <si>
    <t>The project will transport gas from receipt points in Lea County, New Mexico, to multiple delivery points near the Waha Hub in Texas, and will connect new and existing gas processing facilities to in-basin demand and other demand markets</t>
  </si>
  <si>
    <t>ECCC pipeline</t>
  </si>
  <si>
    <t>Kinetik</t>
  </si>
  <si>
    <t>VA, NC, GA, AL</t>
  </si>
  <si>
    <t>PF23-2-000
CP24-75, CP25-505-000</t>
  </si>
  <si>
    <t>PF25-1, CP25-517-000</t>
  </si>
  <si>
    <t>Elba Express Company, L.L.C. ; Southern Natural Gas Company, L.L.C.</t>
  </si>
  <si>
    <t>CP25-528-000</t>
  </si>
  <si>
    <t>Appalachian Reliability Project</t>
  </si>
  <si>
    <t>Transwestern Pipeline Company, LLC</t>
  </si>
  <si>
    <t>WT-0 Compressor Station Project</t>
  </si>
  <si>
    <t>CP25-37-000</t>
  </si>
  <si>
    <t>CP25-539-000</t>
  </si>
  <si>
    <t>Critical Energy Reliability Link Project</t>
  </si>
  <si>
    <t> PF25-6-000, CP25-547-000</t>
  </si>
  <si>
    <t>Gulf South Pipeline Company, LLC ; Texas Gas Transmission. LLC</t>
  </si>
  <si>
    <t>Kosciusko Junction Pipeline Project</t>
  </si>
  <si>
    <t>Rockies Express Pipeline LLC</t>
  </si>
  <si>
    <t>Shippingport Lateral Project</t>
  </si>
  <si>
    <t>Cheyenne Connector, LLC; East Cheyenne Gas Storage, LLC; Rockies Express Pipeline LLC</t>
  </si>
  <si>
    <t>Kelso-Beaver Reliability Project (Acquisition and Reliability Project)</t>
  </si>
  <si>
    <t>CP25-541</t>
  </si>
  <si>
    <t>National Fuel Gas Company (NFG),</t>
  </si>
  <si>
    <t>7-mile pipeline expansion off the Line N system in Western PA to feed natural gas to the Shippingport Power Station</t>
  </si>
  <si>
    <t>Part Completed (Phased Project)</t>
  </si>
  <si>
    <t xml:space="preserve">https://www.enbridge.com/projects-and-infrastructure/projects/appalachia-to-market-ii-armagh-and-entriken-hp-replacement 
https://www.enbridge.com/projects-and-infrastructure/projects/appalachia-to-market-ii-armagh-and-entriken-hp-replacement/project-information
</t>
  </si>
  <si>
    <t>Associated with Delta LNG export project currently before FERC; two parallel 42 inch pipelines. As of July 2025, the Delta Express Pipeline Project and associated Delta LNG export terminal are no longer progressing. Venture Global redirected its focus to the Plaquemines Expansion in Plaquemines Parish. On June 10, 2025, Venture Global withdrew their pre-filing application for the Delta Express Pipeline Project and Delta LNG Terminal from the Federal Energy Regulatory Commission and indicated that they've placed both projects on hold.</t>
  </si>
  <si>
    <t xml:space="preserve">•     All non-active projects completed in 2024, including those that may not have been updated in prior versions, have been moved </t>
  </si>
  <si>
    <t xml:space="preserve">This file contains a list of natural gas pipeline expansion projects slated to commence operations in coming years, and completed in past years.  The data are not collected on an EIA survey.  This information was compiled from pipeline company websites, and the Federal Energy Regulatory Commission (FERC ) on planned pipeline construction.   The amount of capacity additions that come online may be significantly different than reflected in accompanying data.  These data are not a forecast.  For further information, see the “Definitions” tab.  Generally, only natural gas transmission lines are included in this file; gathering lines, distribution lines, and LNG marine terminals are excluded. Updates may include corrections to project details. </t>
  </si>
  <si>
    <t>https://www.targaresources.com/natural-gas-pipelines
https://www.targaresources.com/node/28466/pdf#:~:text=Growth%20Projects%20Update&amp;text=The%20Company%20now%20expects%20its,the%20first%20quarter%20of%202027.</t>
  </si>
  <si>
    <t>Bull Run Extension</t>
  </si>
  <si>
    <t>Buffalo Run</t>
  </si>
  <si>
    <t>https://pipeline2.kindermorgan.com/Documents/WIC/Bakken_xPress_Project_Open_Season-20230601100158.pdf
https://pipeline2.kindermorgan.com/Documents/WIC/CP23-545_WIC_Response_to_4-5-24_Data_Request-20240416075831.pdf#:~:text=On%20April%205%2C%202024%2C%20Wyoming%20Interstate%20Company%2C%20L.L.C%20(%22WIC%22)%20and%20Fort%20Union%20Gas&amp;text=The%20project%20is%20referred%20to%20as%20the.%20%22Bakken%20xPress%20Project.</t>
  </si>
  <si>
    <t>https://investors.ventureglobal.com/news/news-details/2025/Venture-Global-Reports-First-Quarter-2025-Results
https://ventureglobal.com/2025/07/28/venture-global-announces-final-investment-decision-and-financial-close-for-phase-1-of-cp2-lng</t>
  </si>
  <si>
    <t>Trident Pipeline Project Overview</t>
  </si>
  <si>
    <t>Southern (South) System Expansion 4 (SSE4) Project</t>
  </si>
  <si>
    <t>KinderHawk</t>
  </si>
  <si>
    <t>KM 2Q 2025 Financial Results</t>
  </si>
  <si>
    <t>Gulf of America</t>
  </si>
  <si>
    <t>GOA</t>
  </si>
  <si>
    <t>Kinetik earnings 2Q 2025</t>
  </si>
  <si>
    <t>MEPA office and the Energy Facilities Siting Board (EFSB)</t>
  </si>
  <si>
    <t>Louisiana Energy Access Project (LEAP) Expansion Phase 4</t>
  </si>
  <si>
    <t xml:space="preserve">Plantation North Expansion </t>
  </si>
  <si>
    <t>Abandon certain facilities and upgrade compressor station in order to improve system reliability and to allow Texas Eastern to increase deliveries to two local gas distribution companies in New Jersey. In-service target date: Partial November 2025; full November 2026</t>
  </si>
  <si>
    <t>Aspire Energy Express LLC signed a deal with American Electric Power Co. Inc. to construct and operate an intrastate natural gas pipeline in central Ohio to serve a new fuel-cell facility that will provide electric power to a datacenter campus. The $10 million project is expected to start delivering natural gas in the first half of 2027. It will support the growing demand for distributed data infrastructure and the capability of American Electric Power (AEP) to provide power solutions for customers</t>
  </si>
  <si>
    <t>Project will allow project shippers to transport 300,000 Dth/day (~300 MMcf/d) of natural gas on a firm basis from existing receipt points on Northern Border’s system in McKenzie and Williams Ctys, ND, to the Fort Union/WIC Interconnect located on WIC’s Medicine Bow Lateral in Converse City, WY (the Bakken xPress Leased Capacity from Bison XPress Project). WIC executed binding precedent agreements with Hess Trading Corp (100,00 Dth/d) and ONEOK Rockies Midstream (200,000 Dth/d) of firm transportation service.</t>
  </si>
  <si>
    <t>Project is replacement and expansion of compression at 3 existing stations (Arnegard, Manning, Glen Ulin) on the Northern Border Pipeline (NBPL) system in 3 counties in ND (Mckenzie, Dunn, Morton). Project will create incremental mainline capacity from receipt points between Northern Border's Culbertson CS and Glen Ulin CS to its interconnection with Bison p/l in Morton City. Northern Border plans to abandon the capacity by lease to Wyoming Interstate Co (WIC), as part of WIC's Bakken xPress Project (CP23-545), under which WIC will lease 100% of the capacity. The Bakken xPress Project is WIC leasing 300,000 dth/d of capacity on the NBPL, Bison Pipeline and Fort Union Gas Gathering (FUGG) system to create a new outlet for Bakken gas/deliver gas to WY.</t>
  </si>
  <si>
    <t>Black Bayou Gas Storage Project received official authorization from the Federal Energy Regulatory Commission (FERC) on July 24, 2025, marking a significant milestone for this underground salt dome natural gas storage facility. Located on the Black Bayou salt dome in Cameron Parish and Calcasieu Parish, Louisiana, the project represents one of the largest greenfield natural gas storage developments along the Gulf Coast. The project includes two 27.1-mile-long, 24-inch-diameter, looped bi-directional header pipelines that will interconnect the storage caverns to multiple interstate natural gas pipelines. Interstate Pipeline Interconnections
Black Bayou plans to interconnect with 10 major interstate natural gas pipelines in Phase 1, with expectations to add more direct end-use and pipeline interconnects in subsequent phases. FID expected end 2025</t>
  </si>
  <si>
    <t>Feb 2025 - The TX RRC approved the addition of two laterals. One lateral (0.5 miles, 48" diameter) would link to Venture Global's CP Express Pipeline, which will supply LNG to the CP2 LNG terminal. The other lateral (0.2 miles, 42" diameter) is in Austin County, near the Matterhorn pipeline. Per TX RRC, start of construction 10/1/2024. Project includes Blackfin Mainline (160.5 miles, 48" diameter) and Sheridan lateral (35.1 miles, 36" diameter). Rec'd permit in 2023 from TX RRC. Pipeline route extends from Colorado County to southern Jasper County, TX. Project is fully underwritten by transportation service agreements and will move Permian Basin prod to mkts along the Gulf Coast.</t>
  </si>
  <si>
    <t>Project is to construct 4 new compressor stations (1 each in Clinton, Centre, and Franklin City's, PA, and 1 in Loudoun County, VA) that will provide an additional incremental transportation of gas to MD and VA. Project is fully subscribed by a local LDC. FERC recommended a finding of no significant impact in an environmental assessment of the Capital Area project</t>
  </si>
  <si>
    <t>Adds 33,000 horsepower of compression at a planned compressor station in Mecklenburg County, modify the Emporia metering and regulating station, and  add additional looping pipe to increase capacity to Virginia Natural Gas. Project enables Transco to provide firm transport service for Virginia Natural Gas Inc., an LDC.</t>
  </si>
  <si>
    <t>New pipeline and compressor station near Moss Lake in Calcasieu Parish, LA and related facilities to deliver natural gas to Venture Global's CP2 LNG Project. On 7/27/2025 Venture Global Announced Final Investment Decision and Financial Close for Phase 1 of CP2 LNG, together with the associated CP Express Pipeline.</t>
  </si>
  <si>
    <t xml:space="preserve">Last issuance from FERC dated 7/9/2020 granted service area determination (docket No. CP20-461). Authorizing Agency now USDA, US Forest Service. New service to customers in WY, inc. electric cooperative; replace LNG trucked into area. The project had been delayed since 2022 due to lawsuits that challenged environmental assessments, but a supplemental environmental review was completed in 2024 and the courts approved construction to move forward.  </t>
  </si>
  <si>
    <t>Open Season, Oct 18-Nov 7, 2024. Project is an expansion of existing Dalton Lateral nat gas p/l system within Zone 4 and will consist of p/l looping and add compression. FERC certificate (application pending)</t>
  </si>
  <si>
    <t>Project is to deliver production from Delaware Basin (Permian) to mkts on US Gulf Coast, from Port Arthur, TX, to Lake Charles, LA, including growing LNG demand and Moss Lake's affiliated natural gas liquids export project, Hackberry NGL. Project includes the mainline, 5 laterals, 8 compressor stations, multiple meter stations and appurtenances. DeLa Express LLC is an affiliate of Moss Lake Partners.</t>
  </si>
  <si>
    <t>Incremental capacity created by the Project, in conjunction with utilization of existing capacity, will allow for open access firm transportation service on approx. 725,000 Dth/d on Columbia Gulf's East Lateral p/l system. Provide  firm transportation service on  Columbia Gulf’s East Lateral from Columbia Gulf’s Onshore Pool (CGT-Rayne) and Venice Meter Station to a new primary point of delivery with the Gator Express Pipeline in Plaquemines Parish, Louisiana.</t>
  </si>
  <si>
    <t>Project is to replace existing reciprocating compressor units with new Solar T70 and T60 along with installation of associated cooling, suction and discharge piping, and other facilities at its existing Eunice CS in Acadia Parish, LA, and to install over pressure protection at the existing Woodlawn Junction in Jefferson Davis Parish, LA. Project will create 120,000 Dth/d of add'l firm transportation capacity on Texas Gas' system into the Lake Charles area. In capacity lease agreement, Gulf South will lease 120,000 Dth/d of firm transportation from Texas Gas into the Lake Charles area. Regulatory review phase (FERC application, Environmental Assessment completed January 2025; certificate decision pending)</t>
  </si>
  <si>
    <t>Project is to install 2 new natural gas compressor units to the existing Holbrook Compressor Station in Calcasieu Parish, LA;  one 42,000 HP gas turbine unit in a new building, one new 5,350 HP unit in Cameron Interstate's existing northern compressor building, an approx. 1,100 foot long, 36-inch diameter header that will extend from the discharge of the gas turbine to the existing Cameron Interstate Pipeline mainline. Project will allow Cameron Interstate to provide add 'l firm natural gas transportation capacity which primarily will be used for feed gas to Cameron LNG.FERC authorized; construction scheduled to start 2026</t>
  </si>
  <si>
    <t>FID reached on 12/6/24. Project would initially allow for the transportation of 1.5 Bcf/d; second phase could allow for up to 2.2 Bcf/d, which may be constructed concurrently to Phase 1. Project would increase Permian takeaway capacity, delivering natural gas from the Midland Basin to Energy Transfer pipeline assets south of the Dallas-Ft. Worth area, and potentially then Agua Dulce, the Carthage Hub, the Houston Ship Channel, and Port Arthur hubs. Final Investment Decision (FID) reached December 2024; construction starts 2025. Phase II of the project would include the addition of compression to increase the capacity of the new pipeline to approximately 2.2 Bcf/d. Depending on shipper demand, Phase II could be constructed concurrently with Phase I. Overall, the approximate 442-mile pipeline will cross 18 counties. Most easements for permanent and temporary workspace are anticipated to be 50 feet and 75 feet respectively.</t>
  </si>
  <si>
    <t>The Lake Charles Expansion Project, designed to support the Magnolia LNG export terminal, will convert Kinder Morgan's existing Louisiana Pipeline from a unidirectional import system to a fully bi-directional line, allowing efficient supply of natural gas to the new terminal near Lake Charles. Magnolia LNG, developed by Glenfarne Group, is a mid-scale LNG facility projected to export up to 8.8 million tones per year. FERC-authorized; regulatory review and permitting complete; awaiting Final Investment Decision (FID), targeted Q4 2025</t>
  </si>
  <si>
    <t>Project includes 11.44 miles of new pipeline and approximately 6.45 miles of new pipeline loop on the existing mainline system. Project is to enable bi-directional flow with piping modifications at Longville CS in Beauregard Parish, LA, Pollock CS in Grant Parish, LA, Shaw CS in Bolivar, MS, and Epps CS in West Carroll Parish, LA, to serve Lake Charles LNG and other LNG facilities in the LA Gulf area. FERC application dated March 2014. Partial in-service (facilities entered service Jan 1, 2024); full project deadline Dec 31, 2031.</t>
  </si>
  <si>
    <t>11/25/24: Partner project with the Maysville Expansion Project. Projects are  mainline extensions off Columbia Gulf Pipeline to support coal-to-gas conversions at power plants and supply incremental gas-fired power generation.</t>
  </si>
  <si>
    <t>3/13/24: Application of 2/29/24 withdrawn - Sabine Crossing has identified potential optimization/improvement of the p/l route which it intends to further develop, including likely inclusion of add'l facilities. While that work develops, Sabine Crossing will resume activity in pre-filing process under PF23-2. Sabine Pass entered into binding precedent agreement with Sabine Crossing for all capacity. 
2/29/24: Application submitted under CP24-75 along with app for Sabine Pass Stage 5 expansion project. Sabine Crossing is wholly owned subsidiary of Cheniere Energy established for purpose of constructing, owning, and operating a new, interstate natural gas pipeline as part of the Sabine Pass Stage V expansion. Project will extend from Sabine Pass terminal, under the Sabine-Neches Waterway into Jefferson County, TX, where it is expected to become interconnected with interstate and/or intrastate pipelines to be developed by others in the future. Pre–FERC certificate application (pre-filing); binding open season completed May 2, 2025;</t>
  </si>
  <si>
    <t>12/23/24: Project consists of upgrades to four existing compressor stations, and the construction of one new compressor station, in order to provide additional transport capacity of 75 MMcf/d. FERC application filed; scoping period initiated. FGT proposes to commence construction in Q1 2026 to meet the January 1, 2027 in-service date requested by TECO. FERC issued a Notice of Schedule for Environmental Assessment scoping on February 6, 2025. In an environmental assessment released Aug. 25, FERC staff recommended that the commission find no significant environmental impact for the South Central Louisiana project, provided that various mitigation measures are followed.</t>
  </si>
  <si>
    <t>Launched Open Season, from Oct 17 - Nov 1, 2024. Project is expected to be a combination of new large-diameter pipe, compression, metering facilities with possible expansion and/or lease of existing capacity on Energy Transfer Interstate Holdings (ETIH)-affiliated p/ls.As currently contemplated, project will provide firm transportation from the Carthage Hub (TX), Haynesville prdn area, and Perryville Hub to multiple mkts in the SE, including SONAT in LA and FGT Zone 3 (delivery point is Perry Cty, MI). Project is scalable to 2 Bcf/d. Open Season completed Nov 1, 2024; awaiting FERC Section 7 filing.</t>
  </si>
  <si>
    <t xml:space="preserve">The project will add compression on Tejas' mainline to increase nat gas deliveries to Houston mkts. Ph 1 adds compression, in-service date of 1Q25. Ph 2 (Tejas has signed definitive agreements to proceed) involves 14 miles of pipeline looping, with expected in-service date of 3Q25. Together projects provide approx. 0.5 Bcf/d to key mkts. </t>
  </si>
  <si>
    <t>Project includes 30.6 miles of p/l in Pittsylvania Cty, VA and Rockingham Cty, NC, designated as the Eden Loop, and 24 miles of p/l in Guilford, Forsyth, and Davidson Counties, NC, designated as the Salem Loop. Project provides incremental firm transportation capacity (from Station 165 Zn 5 Pooling Pt and Cherrystone Interconnect with MVP) to remove constraints in Zone 5 and meet growing nat gas-fired power gen, comm, res, and ind demand in mid-Atlantic and Southeast US. Project also includes new compressor units at Sta 165 in Pittsylvania Cty, VA, Sta 155 in Davidson Cty, NC, Sta 150 in Iredell Cty, NC, and replacement of compressor units at St 145 in Cleveland Cty, NC.</t>
  </si>
  <si>
    <t xml:space="preserve">Project is to install and operate a new 11,152-HP compressor station in Andrews County, TX. Project will provide 87,000 Dth/day of new transportation capacity in growing Permian Basin. Northern executed precedent agreement with one customer for 87,000 Dth/day and will execute a firm throughput agreement prior to construction. Northern Natural Gas is requesting authorization under blanket authority. </t>
  </si>
  <si>
    <t>Constructed as part of Port Arthur LNG export project; will only go forward if facility is built. Pending Final Investment Decision (FID) on Port Arthur LNG Phase 2. The expected in-service date for the Texas Connector–Port Arthur Pipeline Project is not yet set, as it is dependent on reaching the Final Investment Decision (FID) for Port Arthur LNG Phase 2.</t>
  </si>
  <si>
    <t>Expansion project, adding 19.5 miles of new pipeline (Line YM59) and replacing ~3.5 miles of existing pipeline (line Z20). Adding 190,000 dekatherms. Fully subscribed to shipper (Seneca resources, the exploration/production side of NG Supply Co). Authorization also includes compressor projects, and "constructing auxiliary and appurtenant facilities to support the Project."</t>
  </si>
  <si>
    <t>Project includes replacing approx. 48 miles of small diameter p/l with approx 51 miles of larger diameter p/l in IL and WI, and installation of two new compressor stations to facilitate expansion to various delivery points along ANR's Zone 7 in Wisconsin.</t>
  </si>
  <si>
    <t>Southeast Compression Utility and Reliability Expansion Project (Project). The Project consists of adding additional compression at three existing compressor stations in Madison Parish, LA, Jasper and Forrest Counties, MS, and construct one new greenfield compressor station in Hinds County.</t>
  </si>
  <si>
    <t>Serve B.L. England power plant and deliver to customers in Atlantic and Cape May counties.  Permitting suspended by the NJDEP in July 2020 due to environmental concerns</t>
  </si>
  <si>
    <t>Connection to 830 MW Energy Solutions Consortium Brook County power plant; new interconnect (Trinity) in Washington County. The TriState Corridor Gas Pipeline Project is shelved and on hold, with Equitrans having withdrawn its application in 2022</t>
  </si>
  <si>
    <t>Connects Malin hub to Jordan Cove LNG facility. The project was officially ended in December 2021 after the developer withdrew its application with the Federal Energy Regulatory Commission (FERC) and the FERC vacated its authorizations, following multiple defeats due to state and local opposition and the inability to secure necessary permits.</t>
  </si>
  <si>
    <t>Project increases outlet capacity on Stonewall lateral and MVP system. Stonewall system serves Marcellus and Utica shale plays in northern WV and southwestern PA. Project is underpinned by long-term contract with large privately held producer and provides customers with add'l access to growing Mid-Atlantic mkts.</t>
  </si>
  <si>
    <t>Southeast Compression Utility and Reliability Expansion Project (SSE4)</t>
  </si>
  <si>
    <t>DE,PA</t>
  </si>
  <si>
    <t xml:space="preserve">Natural gas pipeline running from a new interconnect in Longmeadow, MA to an upgraded Bliss Street Regulatory Station in Springfield, MA. Construction is not expected to begin until 2029 at the earliest. </t>
  </si>
  <si>
    <t>TC expects FERC approval in early 2026, with construction beginning in 2026Qand in service by November 2027.</t>
  </si>
  <si>
    <t>Extends gathering system supporting production growth in Haynesville to support LNG growth.</t>
  </si>
  <si>
    <t>Eexpands existing natural gas pipeline footprint in the Delaware Basin.</t>
  </si>
  <si>
    <t xml:space="preserve">Connects Targa's Midland and Delaware intra-basin natural gas systems; includes 55-mile conversion of an existing pipeline in addition to new 35-mile pipeline. </t>
  </si>
  <si>
    <t>Project consists of expanding the existing Rover-Bulger CS and Harmon Creek MS located at milepost 0 of Rover's Burgettstown lateral in Washington Cty, PA. FERC granted the blanket certificate Oct. 16 2025.</t>
  </si>
  <si>
    <t>Upgrades the Algonquin Gas Transmission pipeline network in the U.S. Northeast. Enerbridge reached FID on September 2025.</t>
  </si>
  <si>
    <t>Gathering pipeline project to connect gas produced on Kinder Morgan's Altamont Gathering &amp; Processing (G&amp;P) system to the Western Midstream Chipeta processing plant in Utah's Uinta Basin.</t>
  </si>
  <si>
    <t>Adds 3.9 miles of interstate natural gas transmission pipeline and modifies existing compression and metering regulation facilities in Armstrong, Greene, and Westmoreland Counties, Pennsylvania, and Monroe County, Ohio.</t>
  </si>
  <si>
    <t>Lateral to support an 800-MW gas-fired power plant in Missouri. MRT filed an abbreviated application for a Natural Gas Act certificate (CP26-2), requesting approval by November 1, 2026, to meet an April 1, 2028, in-service date. The lateral will originate in Monroe County, Illinois, and terminate in Jefferson County, Missouri.</t>
  </si>
  <si>
    <t>Connects the Permian Basin in West Texas to the Katy area.</t>
  </si>
  <si>
    <t>EEC intends to apply to the FERC in the first quarter of 2027. Will serve a new gas-fired power plant in Colleton County, South Carolina, in addition to residential and commercial load.</t>
  </si>
  <si>
    <r>
      <t>Consists of pipeline, a compressor station, and associated facilities</t>
    </r>
    <r>
      <rPr>
        <sz val="10"/>
        <color theme="1"/>
        <rFont val="Arial"/>
        <family val="2"/>
      </rPr>
      <t>. The project provides firm natural gas transportation service to new delivery points near Colorado Springs, CO.</t>
    </r>
  </si>
  <si>
    <t xml:space="preserve">A stay that had in been in place due to the challenges against the project was lifted by the U.S. Circuit Court on April 4, 2025, allowing construction to begin. </t>
  </si>
  <si>
    <t>Natural gas connector in the Delaware Basin to move  gas from New Mexico to Texas; expected to be in service by mid-2026.</t>
  </si>
  <si>
    <t xml:space="preserve">New interconnect on the Transco system at Gillis Hub to increase delivery capability from Haynesville Shale and Gillis area supplies to Transco Zone 2.
</t>
  </si>
  <si>
    <t>Inreases capacity from the Sumas receipt point to various delivery points in Washington. NWP plans to file the prior notice application for the project with the FERC in 2026 with expected in-service date of Q42026.pending regulatory approval.</t>
  </si>
  <si>
    <t>FID n July on a 210-MMcf/d expansion of the project with supplemental open season for additional capacity in September. Precedent agreements made with five shippers for an additional 328,103 Dth/d, according to an Oct. 2 statement. The pipeline runs between Wisconsin and Illinois. The project adds compression and other infrastructure to increase capacity from the south end of Guardian near Joliet, Illinois, to delivery points in northern Illinois and Wisconsin.</t>
  </si>
  <si>
    <t xml:space="preserve">Adds new pipeline capacity and compression within Mississippi. </t>
  </si>
  <si>
    <t xml:space="preserve">9/27/2024:FERC issued a Show Cause Order, that the "LEG System will not be subject to the Commission’s jurisdiction" as it serves primarily as a gathering function. 
Project consists of 2 new segments: 1) Haynesville Spine, 64 miles of 30- to 42-inch diameter pipeline and 2 compressor stations from Haynesville to Sabine, LA and 2) 110-mile, 42-inch diameter pipeline to coontinue flow south to new processing facility at Gillis Hub in LA. </t>
  </si>
  <si>
    <t>Federal Register</t>
  </si>
  <si>
    <t>Application for Certificate of Public Convenience</t>
  </si>
  <si>
    <t>The Mustang Express Pipeline, set for completion by late 2028 or early 2029, is vital for the second phase of Sempra Infrastructure's Port Arthur LNG project, sanctioned in September 2025. This 236-mile, 42-inch diameter pipeline will transport 2.5 Bcf/d from the Tres Palacios Storage facility in Matagorda County, through Katy, TX, to Port Arthur in Jefferson County, sourcing gas from both the Permian Basin and Haynesville Shale. Key segments of the pipeline include the 55-mile Cougar Lateral from Tres Palacios Storage to the Katy Hub, the 178-mile Mustang Mainline from the Katy Hub to Port Arthur, and the three-mile Golden Triangle / Spindletop Storage Lateral within the Port Arthur area.</t>
  </si>
  <si>
    <t>In February 2025, MVP submitted an amended application to FERC for the redesigned MVP project, initially proposed in December 2023, seeking approval by December 2025. The revised 2025 Southgate project will transport up to 500 MMcf/d of natural gas from MVP’s terminus in Pittsylvania County, VA, to an interconnect with East Tennessee Natural Gas Transmission LLC in North Carolina. This redesigned plan shortened the route by 44 miles, eliminated a compressor station, and increased capacity by approximately 170 MMcf/d, following earlier permitting setbacks. A federal appeals court upheld FERC’s late 2023 decision granting MVP more time to complete Southgate. Construction is projected to begin in 2027, targeting an in-service date in mid-2028. A non-binding open season was completed in February 2024, resulting in precedent agreements for full pipeline capacity. The December 2023 submission to FERC, after approval to extend the original project's completion to 2026, detailed fewer water crossings and no new compressor station. Precedent agreements were secured with Public Service Co of NC (PSNC) and another utility for 550,000 dekatherms per day of firm capacity.</t>
  </si>
  <si>
    <t>The project, running from Williams, LA, to the Gillis Hub near Ragley, LA, will source supply from multiple Haynesville upstream connections, including direct processing plant links. Final Investment Decision (FID) was announced October 31, 2024, following firm shipper commitments. On July 30, 2025, WhiteWater upsized the Pelican Pipeline from 36-inch to 42-inch, increasing capacity from 1.75 Bcf/d to approximately 2.5 Bcf/d. The expansion is slated for service in the first half of 2027, subject to regulatory approvals.</t>
  </si>
  <si>
    <t>The Desert Southwest pipeline expansion, a 516-mile, 42-inch pipeline with nine compressor stations across Arizona, New Mexico, and Texas, will have a design capacity of 1.5 Bcf/d. This expansion strengthens Transwestern's natural gas network, boosting reliability and offering more options to meet the escalating demand in the Southwestern U.S. The project is slated for completion by Q4 2029.</t>
  </si>
  <si>
    <t>The Corpus Christi Stage III pipeline project is expanding to feed new liquefaction trains at Cheniere's facility. While some trains were completed in 2024 and 2025, the remaining four of seven new midscale trains are expected to be completed in 2026. The overall Stage 3 project was 87% complete as of August 2025, with construction continuing on midscale trains, piping, and equipment. The project was partially in-service by September 2024, providing 510,000 Dth/d interim FTS capacity, though full completion is pending. An earlier expansion in December 2020 saw Unit 1 at the Sinton Compressor Station placed in service, which increased deliverability to Corpus Christi LNG for Train 3. Furthermore, FERC granted an extension in May 2022, allowing until June 2027 for the Stage 3 LNG and Pipeline projects. The 21-mile, 42-inch diameter pipeline expansion, alongside another WhiteWater Midstream project, will supply natural gas from regions like the Permian Basin to the Corpus Christi Stage III facility.</t>
  </si>
  <si>
    <t>The Expansion Project aims to add 930,000 Dth/d of firm transportation capacity to CTPL. This will involve modifying the Gillis Compressor Station in Beauregard Parish and building the new Tarpon Compressor Station in Cameron Parish, Louisiana. The open season concluded in May 2025, supporting the Sabine Pass LNG expansion.</t>
  </si>
  <si>
    <t>The Kelso-Beaver reliability project (CP25-89) by Williams Cos. Inc., favorably reviewed by FERC in August 2025, will optimize natural gas storage and enhance system resilience for erratic winter demand. This expansion of Williams' Northwest Pipeline LLC system will add 52,400 Dth/d of westbound and 131,000 Dth/d of eastbound capacity to support the injection and withdrawal at Oregon's state-approved North Mist gas storage facility.</t>
  </si>
  <si>
    <t xml:space="preserve">The proposed Northeast Supply Enhancement (NESE) project is an expansion and upgrade of the existing Transco pipeline’s capacity in Pennsylvania, New Jersey and New York. The project will include new equipment, upgrades, and modifications at two facilities with existing interconnects. </t>
  </si>
  <si>
    <t>Texas Gas, a Boardwalk Pipelines subsidiary, announced an open season (April 1-30, 2025) for a 2 Bcf/d pipeline expansion. This project aims to transport Marcellus and Utica gas to demand centers from Ohio to Louisiana. It includes a new greenfield line from Lebanon, OH, to Clarington, OH—a major Appalachian supply hub—and other modifications to TGT facilities to expand capacity to the Gulf Coast. The new line is expected to enter service by the end of the decade, boosting Marcellus and Utica production.</t>
  </si>
  <si>
    <t>2Q 2024 Financial Results</t>
  </si>
  <si>
    <t>Williams Presentation</t>
  </si>
  <si>
    <t>2Q 2025 Investor Presentation</t>
  </si>
  <si>
    <t>SEC filing, 2024 Annual Report</t>
  </si>
  <si>
    <t>1Q 2025 Financial Results</t>
  </si>
  <si>
    <t>Federal Infrastucture Project Permit</t>
  </si>
  <si>
    <t>FERC Filing
https://www.tcenergy.com/operations/natural-gas/virginia-reliability-project</t>
  </si>
  <si>
    <t>The project includes compressor unit modifications and adds HP compression at 5 existing compressor stations along existing Mainline from Marengo County, AL, to Walton County, GA. Facility upgrades will enable Transco to deliver incremental firm transportation from Station 85 to multiple existing delivery locations on the Transco Mainline and Transco's Georgia Extension Lateral.</t>
  </si>
  <si>
    <t>Project consists of 4 extensions of branch lines of varying lengths and diameter pipe; minor modifications to the existing La Crescent CS, and above ground facilities. Project also includes removing approx. 275 feet of an existing branch line. Project is to serve residential, commercial and industrial mkt growth in Northern's mkt area. FERC on Sept. 24 authorized the start of partial service on the 46,000-Dth/d Northern Lights 2025 expansion project on the Northern Natural Gas Co. system, as the project races to start full service by Nov. 1 (CP24-60).</t>
  </si>
  <si>
    <t>This project expands natural gas transportation capacity through 14 pipeline loops and modifications to 13 compressor stations and 16 meter/regulator stations across SNG's South Mainline (MS, AL, GA) and Elba Express pipeline. It provides incremental firm transportation from Rose Hill/Meridian, MS (SNG) and Hartwell, GA (Elba Express) to delivery points on the SNG South System (AL, GA, SC) and Elba Express pipeline (GA). Five customers are committed to this new capacity for Southeast markets. A certificate application was filed with FERC on June 30, 2025, with an anticipated in-service date of Q4 2028.</t>
  </si>
  <si>
    <t>FERC approved Energy Transfer LP's $52 million Transwestern Pipeline expansion in Chaves County, New Mexico. The project includes a new 13,220-horsepower WT-0 compressor station, metering facilities, and a tie-in to an existing 24-inch dual lateral pipeline. This will add 80,000 Dth/d of firm gas transportation, increasing northbound capacity from West Texas to 830,000 Dth/d.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</si>
</sst>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_(* #,##0_);_(* \(#,##0\);_(* &quot;-&quot;??_);_(@_)"/>
    <numFmt numFmtId="165" formatCode="m/d/yyyy;;"/>
    <numFmt numFmtId="166" formatCode="#.00;\-#.00;0.00"/>
    <numFmt numFmtId="167" formatCode="#.00%;\-#.00%;0.00%;&quot;%&quot;"/>
    <numFmt numFmtId="168" formatCode="#;;"/>
    <numFmt numFmtId="169" formatCode="0.0"/>
    <numFmt numFmtId="170" formatCode="_(&quot;$&quot;* #,##0_);_(&quot;$&quot;* \(#,##0\);_(&quot;$&quot;* &quot;-&quot;??_);_(@_)"/>
    <numFmt numFmtId="171" formatCode="_(* #,##0.0_);_(* \(#,##0.0\);_(* &quot;-&quot;??_);_(@_)"/>
    <numFmt numFmtId="172" formatCode="#,##0.0"/>
  </numFmts>
  <fonts count="36"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0"/>
      <color indexed="12"/>
      <name val="Arial"/>
      <family val="2"/>
    </font>
    <font>
      <u/>
      <sz val="10"/>
      <color indexed="12"/>
      <name val="Arial"/>
      <family val="2"/>
    </font>
    <font>
      <b/>
      <u/>
      <sz val="12"/>
      <color indexed="12"/>
      <name val="Arial"/>
      <family val="2"/>
    </font>
    <font>
      <sz val="10"/>
      <name val="MS Sans Serif"/>
      <family val="2"/>
    </font>
    <font>
      <b/>
      <sz val="14"/>
      <color indexed="18"/>
      <name val="Arial"/>
      <family val="2"/>
    </font>
    <font>
      <b/>
      <sz val="10"/>
      <color indexed="9"/>
      <name val="Arial"/>
      <family val="2"/>
    </font>
    <font>
      <sz val="10"/>
      <color indexed="9"/>
      <name val="Arial"/>
      <family val="2"/>
    </font>
    <font>
      <sz val="11"/>
      <name val="Arial"/>
      <family val="2"/>
    </font>
    <font>
      <sz val="10"/>
      <name val="MS Sans Serif"/>
    </font>
    <font>
      <sz val="10"/>
      <color theme="1"/>
      <name val="Arial"/>
      <family val="2"/>
    </font>
    <font>
      <sz val="10"/>
      <color rgb="FF000000"/>
      <name val="Arial"/>
      <family val="2"/>
    </font>
    <font>
      <sz val="10"/>
      <color theme="1"/>
      <name val="MS Sans Serif"/>
      <family val="2"/>
    </font>
    <font>
      <b/>
      <sz val="10"/>
      <color theme="1"/>
      <name val="Arial"/>
      <family val="2"/>
    </font>
    <font>
      <b/>
      <sz val="12"/>
      <color rgb="FF009ED6"/>
      <name val="Times New Roman"/>
      <family val="1"/>
    </font>
    <font>
      <sz val="8"/>
      <color indexed="81"/>
      <name val="Tahoma"/>
      <family val="2"/>
    </font>
    <font>
      <b/>
      <sz val="8"/>
      <color indexed="81"/>
      <name val="Tahoma"/>
      <family val="2"/>
    </font>
    <font>
      <sz val="10"/>
      <color rgb="FFFF0000"/>
      <name val="MS Sans Serif"/>
    </font>
    <font>
      <b/>
      <sz val="10"/>
      <name val="Arial"/>
      <family val="2"/>
    </font>
    <font>
      <sz val="10"/>
      <color rgb="FF000000"/>
      <name val="Arial"/>
      <family val="2"/>
    </font>
    <font>
      <b/>
      <sz val="10"/>
      <color theme="0" tint="-0.499984740745262"/>
      <name val="Arial"/>
      <family val="2"/>
    </font>
    <font>
      <sz val="10"/>
      <color theme="0" tint="-0.499984740745262"/>
      <name val="Arial"/>
      <family val="2"/>
    </font>
    <font>
      <u/>
      <sz val="10"/>
      <name val="Arial"/>
      <family val="2"/>
    </font>
    <font>
      <sz val="10"/>
      <color rgb="FFFF0000"/>
      <name val="Arial"/>
      <family val="2"/>
    </font>
    <font>
      <sz val="12"/>
      <color rgb="FF0A0A0A"/>
      <name val="Roboto"/>
    </font>
    <font>
      <b/>
      <sz val="12"/>
      <color rgb="FF0A0A0A"/>
      <name val="Roboto"/>
    </font>
    <font>
      <sz val="8"/>
      <color rgb="FF0A0A0A"/>
      <name val="Roboto"/>
    </font>
    <font>
      <sz val="12"/>
      <color rgb="FF001D35"/>
      <name val="Roboto"/>
    </font>
    <font>
      <u/>
      <sz val="10"/>
      <color rgb="FF0000FF"/>
      <name val="Arial"/>
      <family val="2"/>
    </font>
  </fonts>
  <fills count="5">
    <fill>
      <patternFill patternType="none"/>
    </fill>
    <fill>
      <patternFill patternType="gray125"/>
    </fill>
    <fill>
      <patternFill patternType="solid">
        <fgColor indexed="18"/>
        <bgColor indexed="64"/>
      </patternFill>
    </fill>
    <fill>
      <patternFill patternType="solid">
        <fgColor theme="0"/>
        <bgColor indexed="64"/>
      </patternFill>
    </fill>
    <fill>
      <patternFill patternType="solid">
        <fgColor theme="9" tint="0.79998168889431442"/>
        <bgColor indexed="64"/>
      </patternFill>
    </fill>
  </fills>
  <borders count="38">
    <border>
      <left/>
      <right/>
      <top/>
      <bottom/>
      <diagonal/>
    </border>
    <border>
      <left/>
      <right/>
      <top/>
      <bottom style="dashed">
        <color theme="0" tint="-0.24994659260841701"/>
      </bottom>
      <diagonal/>
    </border>
    <border>
      <left/>
      <right/>
      <top style="dashed">
        <color theme="0" tint="-0.24994659260841701"/>
      </top>
      <bottom style="dashed">
        <color theme="0" tint="-0.24994659260841701"/>
      </bottom>
      <diagonal/>
    </border>
    <border>
      <left/>
      <right/>
      <top style="dashed">
        <color theme="0" tint="-0.24994659260841701"/>
      </top>
      <bottom/>
      <diagonal/>
    </border>
    <border>
      <left/>
      <right/>
      <top/>
      <bottom style="medium">
        <color rgb="FF0073D7"/>
      </bottom>
      <diagonal/>
    </border>
    <border>
      <left style="hair">
        <color theme="0"/>
      </left>
      <right/>
      <top/>
      <bottom/>
      <diagonal/>
    </border>
    <border>
      <left style="thin">
        <color theme="0"/>
      </left>
      <right/>
      <top style="dashed">
        <color theme="0" tint="-0.24994659260841701"/>
      </top>
      <bottom style="dashed">
        <color theme="0" tint="-0.24994659260841701"/>
      </bottom>
      <diagonal/>
    </border>
    <border>
      <left/>
      <right style="thin">
        <color theme="0"/>
      </right>
      <top style="dashed">
        <color theme="0" tint="-0.24994659260841701"/>
      </top>
      <bottom style="dashed">
        <color theme="0" tint="-0.24994659260841701"/>
      </bottom>
      <diagonal/>
    </border>
    <border>
      <left style="thin">
        <color theme="0"/>
      </left>
      <right/>
      <top style="dashed">
        <color theme="0" tint="-0.24994659260841701"/>
      </top>
      <bottom style="thin">
        <color theme="0"/>
      </bottom>
      <diagonal/>
    </border>
    <border>
      <left/>
      <right/>
      <top style="dashed">
        <color theme="0" tint="-0.24994659260841701"/>
      </top>
      <bottom style="thin">
        <color theme="0"/>
      </bottom>
      <diagonal/>
    </border>
    <border>
      <left/>
      <right style="thin">
        <color theme="0"/>
      </right>
      <top style="dashed">
        <color theme="0" tint="-0.24994659260841701"/>
      </top>
      <bottom style="thin">
        <color theme="0"/>
      </bottom>
      <diagonal/>
    </border>
    <border>
      <left style="thin">
        <color theme="0"/>
      </left>
      <right/>
      <top/>
      <bottom/>
      <diagonal/>
    </border>
    <border>
      <left/>
      <right style="thin">
        <color theme="0"/>
      </right>
      <top/>
      <bottom/>
      <diagonal/>
    </border>
    <border>
      <left style="thin">
        <color theme="0"/>
      </left>
      <right/>
      <top/>
      <bottom style="dashed">
        <color theme="0" tint="-0.24994659260841701"/>
      </bottom>
      <diagonal/>
    </border>
    <border>
      <left/>
      <right style="thin">
        <color theme="0"/>
      </right>
      <top/>
      <bottom style="dashed">
        <color theme="0" tint="-0.24994659260841701"/>
      </bottom>
      <diagonal/>
    </border>
    <border>
      <left/>
      <right/>
      <top/>
      <bottom style="thick">
        <color rgb="FF0073D7"/>
      </bottom>
      <diagonal/>
    </border>
    <border>
      <left/>
      <right style="thin">
        <color theme="8" tint="0.39997558519241921"/>
      </right>
      <top/>
      <bottom style="thick">
        <color rgb="FF0073D7"/>
      </bottom>
      <diagonal/>
    </border>
    <border>
      <left style="thin">
        <color theme="0"/>
      </left>
      <right style="thin">
        <color theme="0"/>
      </right>
      <top style="thin">
        <color theme="0"/>
      </top>
      <bottom style="thin">
        <color theme="0"/>
      </bottom>
      <diagonal/>
    </border>
    <border>
      <left style="thin">
        <color theme="0"/>
      </left>
      <right/>
      <top style="dashed">
        <color theme="0" tint="-0.24994659260841701"/>
      </top>
      <bottom/>
      <diagonal/>
    </border>
    <border>
      <left/>
      <right style="thin">
        <color theme="0"/>
      </right>
      <top style="dashed">
        <color theme="0" tint="-0.24994659260841701"/>
      </top>
      <bottom/>
      <diagonal/>
    </border>
    <border>
      <left/>
      <right/>
      <top style="dashed">
        <color theme="0"/>
      </top>
      <bottom/>
      <diagonal/>
    </border>
    <border>
      <left style="thin">
        <color theme="4" tint="0.39997558519241921"/>
      </left>
      <right/>
      <top style="thin">
        <color theme="4" tint="0.39997558519241921"/>
      </top>
      <bottom style="medium">
        <color theme="3" tint="0.39991454817346722"/>
      </bottom>
      <diagonal/>
    </border>
    <border>
      <left/>
      <right/>
      <top style="thin">
        <color theme="4" tint="0.39997558519241921"/>
      </top>
      <bottom style="medium">
        <color theme="3" tint="0.39991454817346722"/>
      </bottom>
      <diagonal/>
    </border>
    <border>
      <left style="thin">
        <color theme="4" tint="0.39997558519241921"/>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style="thin">
        <color theme="0"/>
      </left>
      <right/>
      <top style="thin">
        <color theme="0"/>
      </top>
      <bottom style="thin">
        <color theme="0"/>
      </bottom>
      <diagonal/>
    </border>
    <border>
      <left style="thin">
        <color theme="4" tint="0.39997558519241921"/>
      </left>
      <right/>
      <top style="thin">
        <color theme="8" tint="0.39997558519241921"/>
      </top>
      <bottom style="thick">
        <color rgb="FF0073D7"/>
      </bottom>
      <diagonal/>
    </border>
    <border>
      <left/>
      <right/>
      <top style="thin">
        <color theme="8" tint="0.39997558519241921"/>
      </top>
      <bottom style="thick">
        <color rgb="FF0073D7"/>
      </bottom>
      <diagonal/>
    </border>
    <border>
      <left/>
      <right style="thin">
        <color theme="8" tint="0.39997558519241921"/>
      </right>
      <top style="thin">
        <color theme="8" tint="0.39997558519241921"/>
      </top>
      <bottom style="thick">
        <color rgb="FF0073D7"/>
      </bottom>
      <diagonal/>
    </border>
    <border>
      <left style="thin">
        <color theme="0"/>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0"/>
      </right>
      <top style="thin">
        <color theme="4" tint="0.39997558519241921"/>
      </top>
      <bottom style="thin">
        <color theme="4" tint="0.39997558519241921"/>
      </bottom>
      <diagonal/>
    </border>
    <border>
      <left style="thin">
        <color theme="0"/>
      </left>
      <right/>
      <top style="thin">
        <color theme="4" tint="0.39997558519241921"/>
      </top>
      <bottom style="dashed">
        <color theme="0" tint="-0.24994659260841701"/>
      </bottom>
      <diagonal/>
    </border>
    <border>
      <left/>
      <right/>
      <top style="thin">
        <color theme="4" tint="0.39997558519241921"/>
      </top>
      <bottom style="dashed">
        <color theme="0" tint="-0.24994659260841701"/>
      </bottom>
      <diagonal/>
    </border>
    <border>
      <left/>
      <right style="thin">
        <color theme="0"/>
      </right>
      <top style="thin">
        <color theme="4" tint="0.39997558519241921"/>
      </top>
      <bottom style="dashed">
        <color theme="0" tint="-0.24994659260841701"/>
      </bottom>
      <diagonal/>
    </border>
    <border>
      <left style="thin">
        <color theme="0"/>
      </left>
      <right/>
      <top style="dashed">
        <color theme="0" tint="-0.24994659260841701"/>
      </top>
      <bottom style="thin">
        <color theme="8"/>
      </bottom>
      <diagonal/>
    </border>
    <border>
      <left/>
      <right/>
      <top style="dashed">
        <color theme="0" tint="-0.24994659260841701"/>
      </top>
      <bottom style="thin">
        <color theme="8"/>
      </bottom>
      <diagonal/>
    </border>
    <border>
      <left/>
      <right style="thin">
        <color theme="0"/>
      </right>
      <top style="dashed">
        <color theme="0" tint="-0.24994659260841701"/>
      </top>
      <bottom style="thin">
        <color theme="8"/>
      </bottom>
      <diagonal/>
    </border>
  </borders>
  <cellStyleXfs count="29">
    <xf numFmtId="0" fontId="0" fillId="0" borderId="0"/>
    <xf numFmtId="166" fontId="16" fillId="0" borderId="0">
      <alignment horizontal="right"/>
    </xf>
    <xf numFmtId="43" fontId="11" fillId="0" borderId="0" applyFont="0" applyFill="0" applyBorder="0" applyAlignment="0" applyProtection="0"/>
    <xf numFmtId="43" fontId="6" fillId="0" borderId="0" applyFont="0" applyFill="0" applyBorder="0" applyAlignment="0" applyProtection="0"/>
    <xf numFmtId="0" fontId="16" fillId="0" borderId="0">
      <alignment horizontal="left"/>
    </xf>
    <xf numFmtId="165" fontId="16" fillId="0" borderId="0">
      <alignment horizontal="right"/>
    </xf>
    <xf numFmtId="168" fontId="16" fillId="0" borderId="0">
      <alignment horizontal="right"/>
    </xf>
    <xf numFmtId="0" fontId="16" fillId="0" borderId="0">
      <alignment horizontal="left"/>
    </xf>
    <xf numFmtId="0" fontId="8" fillId="0" borderId="0" applyNumberFormat="0" applyFill="0" applyBorder="0" applyAlignment="0" applyProtection="0">
      <alignment vertical="top"/>
      <protection locked="0"/>
    </xf>
    <xf numFmtId="0" fontId="16" fillId="0" borderId="0">
      <alignment horizontal="left"/>
    </xf>
    <xf numFmtId="0" fontId="6" fillId="0" borderId="0"/>
    <xf numFmtId="0" fontId="7" fillId="0" borderId="0"/>
    <xf numFmtId="0" fontId="6" fillId="0" borderId="0"/>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167" fontId="16" fillId="0" borderId="0">
      <alignment horizontal="right"/>
    </xf>
    <xf numFmtId="166" fontId="16" fillId="0" borderId="0">
      <alignment horizontal="right"/>
    </xf>
    <xf numFmtId="0" fontId="5" fillId="0" borderId="0"/>
    <xf numFmtId="0" fontId="4" fillId="0" borderId="0"/>
    <xf numFmtId="0" fontId="3" fillId="0" borderId="0"/>
    <xf numFmtId="44" fontId="16" fillId="0" borderId="0" applyFont="0" applyFill="0" applyBorder="0" applyAlignment="0" applyProtection="0"/>
    <xf numFmtId="14" fontId="6" fillId="0" borderId="24" applyNumberFormat="0" applyAlignment="0">
      <alignment wrapText="1"/>
    </xf>
    <xf numFmtId="0" fontId="2" fillId="0" borderId="0"/>
    <xf numFmtId="0" fontId="1" fillId="0" borderId="0"/>
    <xf numFmtId="0" fontId="1" fillId="0" borderId="0"/>
    <xf numFmtId="0" fontId="1" fillId="0" borderId="0"/>
    <xf numFmtId="43" fontId="11" fillId="0" borderId="0" applyFont="0" applyFill="0" applyBorder="0" applyAlignment="0" applyProtection="0"/>
  </cellStyleXfs>
  <cellXfs count="268">
    <xf numFmtId="0" fontId="0" fillId="0" borderId="0" xfId="0"/>
    <xf numFmtId="0" fontId="6" fillId="0" borderId="0" xfId="11" quotePrefix="1" applyFont="1" applyAlignment="1">
      <alignment horizontal="left"/>
    </xf>
    <xf numFmtId="0" fontId="0" fillId="0" borderId="0" xfId="0" applyAlignment="1">
      <alignment horizontal="left" wrapText="1"/>
    </xf>
    <xf numFmtId="0" fontId="0" fillId="0" borderId="0" xfId="0" applyAlignment="1">
      <alignment horizontal="left"/>
    </xf>
    <xf numFmtId="0" fontId="10" fillId="0" borderId="0" xfId="11" applyFont="1"/>
    <xf numFmtId="0" fontId="6" fillId="0" borderId="0" xfId="0" applyFont="1"/>
    <xf numFmtId="0" fontId="6" fillId="0" borderId="0" xfId="0" applyFont="1" applyAlignment="1">
      <alignment horizontal="left" wrapText="1"/>
    </xf>
    <xf numFmtId="0" fontId="6" fillId="0" borderId="0" xfId="11" applyFont="1"/>
    <xf numFmtId="0" fontId="12" fillId="0" borderId="0" xfId="11" applyFont="1" applyAlignment="1">
      <alignment horizontal="center"/>
    </xf>
    <xf numFmtId="0" fontId="6" fillId="0" borderId="0" xfId="11" applyFont="1" applyAlignment="1">
      <alignment horizontal="left"/>
    </xf>
    <xf numFmtId="0" fontId="13" fillId="2" borderId="0" xfId="11" quotePrefix="1" applyFont="1" applyFill="1" applyAlignment="1">
      <alignment horizontal="left"/>
    </xf>
    <xf numFmtId="0" fontId="13" fillId="2" borderId="0" xfId="11" applyFont="1" applyFill="1"/>
    <xf numFmtId="0" fontId="14" fillId="0" borderId="0" xfId="11" applyFont="1"/>
    <xf numFmtId="0" fontId="15" fillId="0" borderId="0" xfId="0" applyFont="1" applyAlignment="1">
      <alignment wrapText="1"/>
    </xf>
    <xf numFmtId="14" fontId="6" fillId="0" borderId="0" xfId="12" applyNumberFormat="1" applyAlignment="1">
      <alignment horizontal="left"/>
    </xf>
    <xf numFmtId="0" fontId="0" fillId="3" borderId="0" xfId="0" applyFill="1"/>
    <xf numFmtId="0" fontId="17" fillId="3" borderId="0" xfId="0" applyFont="1" applyFill="1"/>
    <xf numFmtId="0" fontId="0" fillId="0" borderId="0" xfId="0" applyAlignment="1">
      <alignment horizontal="center" wrapText="1"/>
    </xf>
    <xf numFmtId="0" fontId="18" fillId="3" borderId="1" xfId="0" applyFont="1" applyFill="1" applyBorder="1" applyAlignment="1">
      <alignment horizontal="left" vertical="center" wrapText="1"/>
    </xf>
    <xf numFmtId="0" fontId="6" fillId="3" borderId="1" xfId="0" applyFont="1" applyFill="1" applyBorder="1"/>
    <xf numFmtId="0" fontId="18" fillId="3" borderId="2" xfId="0" applyFont="1" applyFill="1" applyBorder="1" applyAlignment="1">
      <alignment horizontal="left" vertical="center" wrapText="1"/>
    </xf>
    <xf numFmtId="0" fontId="6" fillId="3" borderId="2" xfId="0" applyFont="1" applyFill="1" applyBorder="1"/>
    <xf numFmtId="0" fontId="6" fillId="3" borderId="2" xfId="0" applyFont="1" applyFill="1" applyBorder="1" applyAlignment="1">
      <alignment wrapText="1"/>
    </xf>
    <xf numFmtId="0" fontId="6" fillId="3" borderId="2" xfId="0" applyFont="1" applyFill="1" applyBorder="1" applyAlignment="1">
      <alignment horizontal="left"/>
    </xf>
    <xf numFmtId="0" fontId="6" fillId="3" borderId="2" xfId="0" applyFont="1" applyFill="1" applyBorder="1" applyAlignment="1">
      <alignment horizontal="left" wrapText="1"/>
    </xf>
    <xf numFmtId="0" fontId="6" fillId="3" borderId="2" xfId="11" applyFont="1" applyFill="1" applyBorder="1"/>
    <xf numFmtId="0" fontId="6" fillId="3" borderId="3" xfId="0" applyFont="1" applyFill="1" applyBorder="1" applyAlignment="1">
      <alignment horizontal="left"/>
    </xf>
    <xf numFmtId="0" fontId="6" fillId="3" borderId="3" xfId="0" applyFont="1" applyFill="1" applyBorder="1"/>
    <xf numFmtId="0" fontId="6" fillId="3" borderId="3" xfId="11" applyFont="1" applyFill="1" applyBorder="1"/>
    <xf numFmtId="0" fontId="17" fillId="3" borderId="4" xfId="0" applyFont="1" applyFill="1" applyBorder="1" applyAlignment="1">
      <alignment horizontal="center"/>
    </xf>
    <xf numFmtId="0" fontId="17" fillId="3" borderId="4" xfId="0" applyFont="1" applyFill="1" applyBorder="1"/>
    <xf numFmtId="0" fontId="19" fillId="3" borderId="0" xfId="0" applyFont="1" applyFill="1"/>
    <xf numFmtId="0" fontId="0" fillId="0" borderId="5" xfId="0" applyBorder="1"/>
    <xf numFmtId="0" fontId="19" fillId="3" borderId="2" xfId="0" applyFont="1" applyFill="1" applyBorder="1" applyAlignment="1">
      <alignment horizontal="center"/>
    </xf>
    <xf numFmtId="0" fontId="6" fillId="3" borderId="0" xfId="10" applyFill="1" applyAlignment="1">
      <alignment horizontal="center"/>
    </xf>
    <xf numFmtId="0" fontId="6" fillId="3" borderId="2" xfId="10" applyFill="1" applyBorder="1" applyAlignment="1">
      <alignment horizontal="center"/>
    </xf>
    <xf numFmtId="0" fontId="6" fillId="3" borderId="6" xfId="10" applyFill="1" applyBorder="1"/>
    <xf numFmtId="0" fontId="6" fillId="3" borderId="7" xfId="10" applyFill="1" applyBorder="1"/>
    <xf numFmtId="0" fontId="6" fillId="3" borderId="8" xfId="10" applyFill="1" applyBorder="1"/>
    <xf numFmtId="0" fontId="6" fillId="3" borderId="9" xfId="10" applyFill="1" applyBorder="1" applyAlignment="1">
      <alignment horizontal="center"/>
    </xf>
    <xf numFmtId="0" fontId="6" fillId="3" borderId="10" xfId="10" applyFill="1" applyBorder="1"/>
    <xf numFmtId="0" fontId="19" fillId="3" borderId="6" xfId="0" applyFont="1" applyFill="1" applyBorder="1"/>
    <xf numFmtId="0" fontId="19" fillId="3" borderId="7" xfId="0" applyFont="1" applyFill="1" applyBorder="1"/>
    <xf numFmtId="0" fontId="6" fillId="3" borderId="11" xfId="10" applyFill="1" applyBorder="1"/>
    <xf numFmtId="0" fontId="6" fillId="3" borderId="12" xfId="10" applyFill="1" applyBorder="1"/>
    <xf numFmtId="0" fontId="19" fillId="3" borderId="13" xfId="0" applyFont="1" applyFill="1" applyBorder="1"/>
    <xf numFmtId="0" fontId="19" fillId="3" borderId="1" xfId="0" applyFont="1" applyFill="1" applyBorder="1" applyAlignment="1">
      <alignment horizontal="center"/>
    </xf>
    <xf numFmtId="0" fontId="19" fillId="3" borderId="14" xfId="0" applyFont="1" applyFill="1" applyBorder="1"/>
    <xf numFmtId="0" fontId="17" fillId="3" borderId="15" xfId="0" applyFont="1" applyFill="1" applyBorder="1"/>
    <xf numFmtId="0" fontId="17" fillId="3" borderId="15" xfId="0" applyFont="1" applyFill="1" applyBorder="1" applyAlignment="1">
      <alignment horizontal="left"/>
    </xf>
    <xf numFmtId="0" fontId="20" fillId="3" borderId="15" xfId="0" applyFont="1" applyFill="1" applyBorder="1"/>
    <xf numFmtId="0" fontId="20" fillId="3" borderId="16" xfId="0" applyFont="1" applyFill="1" applyBorder="1"/>
    <xf numFmtId="0" fontId="19" fillId="3" borderId="18" xfId="0" applyFont="1" applyFill="1" applyBorder="1"/>
    <xf numFmtId="0" fontId="19" fillId="3" borderId="3" xfId="0" applyFont="1" applyFill="1" applyBorder="1" applyAlignment="1">
      <alignment horizontal="center"/>
    </xf>
    <xf numFmtId="0" fontId="19" fillId="3" borderId="19" xfId="0" applyFont="1" applyFill="1" applyBorder="1"/>
    <xf numFmtId="0" fontId="0" fillId="3" borderId="20" xfId="0" applyFill="1" applyBorder="1"/>
    <xf numFmtId="0" fontId="24" fillId="0" borderId="0" xfId="0" applyFont="1" applyAlignment="1">
      <alignment horizontal="center" wrapText="1"/>
    </xf>
    <xf numFmtId="0" fontId="26" fillId="3" borderId="2" xfId="0" applyFont="1" applyFill="1" applyBorder="1" applyAlignment="1">
      <alignment horizontal="center" vertical="center" wrapText="1"/>
    </xf>
    <xf numFmtId="0" fontId="8" fillId="0" borderId="0" xfId="8" applyAlignment="1" applyProtection="1"/>
    <xf numFmtId="0" fontId="8" fillId="0" borderId="0" xfId="8" applyFill="1" applyAlignment="1" applyProtection="1"/>
    <xf numFmtId="14" fontId="6" fillId="0" borderId="24" xfId="0" applyNumberFormat="1" applyFont="1" applyBorder="1" applyAlignment="1">
      <alignment horizontal="right" wrapText="1"/>
    </xf>
    <xf numFmtId="1" fontId="6" fillId="0" borderId="24" xfId="0" applyNumberFormat="1" applyFont="1" applyBorder="1" applyAlignment="1">
      <alignment horizontal="right" wrapText="1"/>
    </xf>
    <xf numFmtId="14" fontId="6" fillId="0" borderId="24" xfId="0" applyNumberFormat="1" applyFont="1" applyBorder="1" applyAlignment="1">
      <alignment horizontal="right"/>
    </xf>
    <xf numFmtId="164" fontId="6" fillId="0" borderId="24" xfId="2" applyNumberFormat="1" applyFont="1" applyFill="1" applyBorder="1" applyAlignment="1">
      <alignment horizontal="right" wrapText="1"/>
    </xf>
    <xf numFmtId="0" fontId="17" fillId="3" borderId="29" xfId="10" applyFont="1" applyFill="1" applyBorder="1"/>
    <xf numFmtId="0" fontId="17" fillId="3" borderId="30" xfId="10" applyFont="1" applyFill="1" applyBorder="1" applyAlignment="1">
      <alignment horizontal="center"/>
    </xf>
    <xf numFmtId="0" fontId="17" fillId="3" borderId="31" xfId="10" applyFont="1" applyFill="1" applyBorder="1"/>
    <xf numFmtId="0" fontId="17" fillId="3" borderId="6" xfId="10" applyFont="1" applyFill="1" applyBorder="1"/>
    <xf numFmtId="0" fontId="17" fillId="3" borderId="2" xfId="10" applyFont="1" applyFill="1" applyBorder="1" applyAlignment="1">
      <alignment horizontal="center"/>
    </xf>
    <xf numFmtId="0" fontId="17" fillId="3" borderId="7" xfId="10" applyFont="1" applyFill="1" applyBorder="1"/>
    <xf numFmtId="0" fontId="17" fillId="3" borderId="8" xfId="10" applyFont="1" applyFill="1" applyBorder="1"/>
    <xf numFmtId="0" fontId="17" fillId="3" borderId="9" xfId="10" applyFont="1" applyFill="1" applyBorder="1" applyAlignment="1">
      <alignment horizontal="center"/>
    </xf>
    <xf numFmtId="0" fontId="17" fillId="3" borderId="10" xfId="10" applyFont="1" applyFill="1" applyBorder="1"/>
    <xf numFmtId="0" fontId="20" fillId="3" borderId="26" xfId="0" applyFont="1" applyFill="1" applyBorder="1" applyAlignment="1">
      <alignment horizontal="center"/>
    </xf>
    <xf numFmtId="0" fontId="20" fillId="3" borderId="27" xfId="0" applyFont="1" applyFill="1" applyBorder="1" applyAlignment="1">
      <alignment horizontal="center"/>
    </xf>
    <xf numFmtId="0" fontId="20" fillId="3" borderId="28" xfId="0" applyFont="1" applyFill="1" applyBorder="1" applyAlignment="1">
      <alignment horizontal="center"/>
    </xf>
    <xf numFmtId="0" fontId="0" fillId="3" borderId="11" xfId="0" applyFill="1" applyBorder="1"/>
    <xf numFmtId="0" fontId="0" fillId="3" borderId="0" xfId="0" applyFill="1" applyAlignment="1">
      <alignment horizontal="center"/>
    </xf>
    <xf numFmtId="0" fontId="0" fillId="3" borderId="12" xfId="0" applyFill="1" applyBorder="1"/>
    <xf numFmtId="14" fontId="6" fillId="0" borderId="24" xfId="0" applyNumberFormat="1" applyFont="1" applyBorder="1" applyAlignment="1">
      <alignment horizontal="left" wrapText="1"/>
    </xf>
    <xf numFmtId="0" fontId="6" fillId="0" borderId="24" xfId="0" applyFont="1" applyBorder="1" applyAlignment="1">
      <alignment horizontal="left" wrapText="1"/>
    </xf>
    <xf numFmtId="0" fontId="21" fillId="0" borderId="17" xfId="0" applyFont="1" applyBorder="1" applyAlignment="1">
      <alignment horizontal="center"/>
    </xf>
    <xf numFmtId="0" fontId="21" fillId="0" borderId="17" xfId="0" applyFont="1" applyBorder="1" applyAlignment="1">
      <alignment horizontal="left"/>
    </xf>
    <xf numFmtId="0" fontId="21" fillId="0" borderId="17" xfId="0" applyFont="1" applyBorder="1" applyAlignment="1">
      <alignment horizontal="right"/>
    </xf>
    <xf numFmtId="1" fontId="21" fillId="0" borderId="17" xfId="0" applyNumberFormat="1" applyFont="1" applyBorder="1"/>
    <xf numFmtId="0" fontId="21" fillId="0" borderId="17" xfId="0" applyFont="1" applyBorder="1"/>
    <xf numFmtId="0" fontId="21" fillId="0" borderId="25" xfId="0" applyFont="1" applyBorder="1" applyAlignment="1">
      <alignment horizontal="center"/>
    </xf>
    <xf numFmtId="0" fontId="21" fillId="0" borderId="0" xfId="0" applyFont="1"/>
    <xf numFmtId="0" fontId="25" fillId="0" borderId="21" xfId="0" applyFont="1" applyBorder="1" applyAlignment="1">
      <alignment horizontal="center" wrapText="1"/>
    </xf>
    <xf numFmtId="0" fontId="25" fillId="0" borderId="22" xfId="0" applyFont="1" applyBorder="1" applyAlignment="1">
      <alignment horizontal="left" wrapText="1"/>
    </xf>
    <xf numFmtId="14" fontId="25" fillId="0" borderId="22" xfId="0" applyNumberFormat="1" applyFont="1" applyBorder="1" applyAlignment="1">
      <alignment horizontal="left" wrapText="1"/>
    </xf>
    <xf numFmtId="1" fontId="25" fillId="0" borderId="22" xfId="0" applyNumberFormat="1" applyFont="1" applyBorder="1" applyAlignment="1">
      <alignment horizontal="left" wrapText="1"/>
    </xf>
    <xf numFmtId="0" fontId="25" fillId="0" borderId="22" xfId="0" applyFont="1" applyBorder="1" applyAlignment="1">
      <alignment horizontal="center" wrapText="1"/>
    </xf>
    <xf numFmtId="164" fontId="25" fillId="0" borderId="22" xfId="2" applyNumberFormat="1" applyFont="1" applyFill="1" applyBorder="1" applyAlignment="1">
      <alignment horizontal="center" wrapText="1"/>
    </xf>
    <xf numFmtId="0" fontId="25" fillId="0" borderId="22" xfId="0" applyFont="1" applyBorder="1" applyAlignment="1">
      <alignment wrapText="1"/>
    </xf>
    <xf numFmtId="0" fontId="0" fillId="0" borderId="0" xfId="0" applyAlignment="1">
      <alignment horizontal="center"/>
    </xf>
    <xf numFmtId="14" fontId="6" fillId="0" borderId="23" xfId="0" applyNumberFormat="1" applyFont="1" applyBorder="1" applyAlignment="1">
      <alignment horizontal="center" wrapText="1"/>
    </xf>
    <xf numFmtId="14" fontId="6" fillId="0" borderId="24" xfId="0" applyNumberFormat="1" applyFont="1" applyBorder="1" applyAlignment="1">
      <alignment horizontal="center" wrapText="1"/>
    </xf>
    <xf numFmtId="0" fontId="6" fillId="0" borderId="24" xfId="0" applyFont="1" applyBorder="1" applyAlignment="1">
      <alignment horizontal="right" wrapText="1"/>
    </xf>
    <xf numFmtId="0" fontId="6" fillId="0" borderId="0" xfId="0" applyFont="1" applyAlignment="1">
      <alignment horizontal="center" wrapText="1"/>
    </xf>
    <xf numFmtId="0" fontId="6" fillId="0" borderId="24" xfId="2" applyNumberFormat="1" applyFont="1" applyFill="1" applyBorder="1" applyAlignment="1">
      <alignment horizontal="right" wrapText="1"/>
    </xf>
    <xf numFmtId="14" fontId="6" fillId="0" borderId="24" xfId="2" applyNumberFormat="1" applyFont="1" applyFill="1" applyBorder="1" applyAlignment="1">
      <alignment horizontal="center" wrapText="1"/>
    </xf>
    <xf numFmtId="0" fontId="6" fillId="0" borderId="24" xfId="0" applyFont="1" applyBorder="1" applyAlignment="1">
      <alignment horizontal="left"/>
    </xf>
    <xf numFmtId="164" fontId="6" fillId="0" borderId="24" xfId="2" applyNumberFormat="1" applyFont="1" applyFill="1" applyBorder="1" applyAlignment="1">
      <alignment horizontal="center" wrapText="1"/>
    </xf>
    <xf numFmtId="0" fontId="6" fillId="0" borderId="24" xfId="0" applyFont="1" applyBorder="1" applyAlignment="1">
      <alignment horizontal="center" wrapText="1"/>
    </xf>
    <xf numFmtId="49" fontId="6" fillId="0" borderId="24" xfId="0" applyNumberFormat="1" applyFont="1" applyBorder="1" applyAlignment="1">
      <alignment horizontal="center" wrapText="1"/>
    </xf>
    <xf numFmtId="1" fontId="17" fillId="0" borderId="24" xfId="0" applyNumberFormat="1" applyFont="1" applyBorder="1" applyAlignment="1">
      <alignment horizontal="right" wrapText="1"/>
    </xf>
    <xf numFmtId="1" fontId="6" fillId="0" borderId="24" xfId="0" applyNumberFormat="1" applyFont="1" applyBorder="1" applyAlignment="1">
      <alignment horizontal="right"/>
    </xf>
    <xf numFmtId="3" fontId="6" fillId="0" borderId="24" xfId="0" applyNumberFormat="1" applyFont="1" applyBorder="1" applyAlignment="1">
      <alignment horizontal="right" wrapText="1"/>
    </xf>
    <xf numFmtId="0" fontId="6" fillId="0" borderId="24" xfId="0" applyFont="1" applyBorder="1" applyAlignment="1">
      <alignment horizontal="right"/>
    </xf>
    <xf numFmtId="1" fontId="6" fillId="0" borderId="24" xfId="2" applyNumberFormat="1" applyFont="1" applyFill="1" applyBorder="1" applyAlignment="1">
      <alignment horizontal="right" wrapText="1"/>
    </xf>
    <xf numFmtId="14" fontId="0" fillId="0" borderId="0" xfId="0" applyNumberFormat="1" applyAlignment="1">
      <alignment horizontal="center" wrapText="1"/>
    </xf>
    <xf numFmtId="0" fontId="0" fillId="0" borderId="0" xfId="0" applyAlignment="1">
      <alignment horizontal="right"/>
    </xf>
    <xf numFmtId="1" fontId="0" fillId="0" borderId="0" xfId="0" applyNumberFormat="1"/>
    <xf numFmtId="0" fontId="0" fillId="0" borderId="0" xfId="0" applyAlignment="1">
      <alignment horizontal="right" wrapText="1"/>
    </xf>
    <xf numFmtId="164" fontId="0" fillId="0" borderId="0" xfId="2" applyNumberFormat="1" applyFont="1" applyFill="1" applyAlignment="1">
      <alignment horizontal="right" wrapText="1"/>
    </xf>
    <xf numFmtId="164" fontId="0" fillId="0" borderId="0" xfId="2" applyNumberFormat="1" applyFont="1" applyFill="1" applyAlignment="1">
      <alignment horizontal="center" wrapText="1"/>
    </xf>
    <xf numFmtId="49" fontId="0" fillId="0" borderId="0" xfId="0" applyNumberFormat="1" applyAlignment="1">
      <alignment horizontal="center" wrapText="1"/>
    </xf>
    <xf numFmtId="0" fontId="4" fillId="0" borderId="0" xfId="20"/>
    <xf numFmtId="0" fontId="6" fillId="3" borderId="6" xfId="0" applyFont="1" applyFill="1" applyBorder="1"/>
    <xf numFmtId="0" fontId="6" fillId="3" borderId="2" xfId="0" applyFont="1" applyFill="1" applyBorder="1" applyAlignment="1">
      <alignment horizontal="center"/>
    </xf>
    <xf numFmtId="0" fontId="6" fillId="3" borderId="7" xfId="0" applyFont="1" applyFill="1" applyBorder="1"/>
    <xf numFmtId="0" fontId="17" fillId="3" borderId="6" xfId="0" applyFont="1" applyFill="1" applyBorder="1"/>
    <xf numFmtId="0" fontId="17" fillId="3" borderId="2" xfId="0" applyFont="1" applyFill="1" applyBorder="1" applyAlignment="1">
      <alignment horizontal="center"/>
    </xf>
    <xf numFmtId="0" fontId="17" fillId="3" borderId="7" xfId="0" applyFont="1" applyFill="1" applyBorder="1"/>
    <xf numFmtId="0" fontId="17" fillId="3" borderId="32" xfId="0" applyFont="1" applyFill="1" applyBorder="1"/>
    <xf numFmtId="0" fontId="17" fillId="3" borderId="33" xfId="0" applyFont="1" applyFill="1" applyBorder="1" applyAlignment="1">
      <alignment horizontal="center"/>
    </xf>
    <xf numFmtId="0" fontId="17" fillId="3" borderId="34" xfId="0" applyFont="1" applyFill="1" applyBorder="1"/>
    <xf numFmtId="0" fontId="17" fillId="3" borderId="18" xfId="0" applyFont="1" applyFill="1" applyBorder="1"/>
    <xf numFmtId="0" fontId="17" fillId="3" borderId="3" xfId="0" applyFont="1" applyFill="1" applyBorder="1" applyAlignment="1">
      <alignment horizontal="center"/>
    </xf>
    <xf numFmtId="0" fontId="17" fillId="3" borderId="19" xfId="0" applyFont="1" applyFill="1" applyBorder="1"/>
    <xf numFmtId="0" fontId="17" fillId="3" borderId="35" xfId="0" applyFont="1" applyFill="1" applyBorder="1"/>
    <xf numFmtId="0" fontId="17" fillId="3" borderId="36" xfId="0" applyFont="1" applyFill="1" applyBorder="1" applyAlignment="1">
      <alignment horizontal="center"/>
    </xf>
    <xf numFmtId="0" fontId="17" fillId="3" borderId="37" xfId="0" applyFont="1" applyFill="1" applyBorder="1"/>
    <xf numFmtId="0" fontId="17" fillId="3" borderId="0" xfId="0" applyFont="1" applyFill="1" applyAlignment="1">
      <alignment horizontal="left"/>
    </xf>
    <xf numFmtId="0" fontId="17" fillId="3" borderId="0" xfId="0" applyFont="1" applyFill="1" applyAlignment="1">
      <alignment horizontal="center"/>
    </xf>
    <xf numFmtId="14" fontId="8" fillId="0" borderId="24" xfId="8" applyNumberFormat="1" applyFill="1" applyBorder="1" applyAlignment="1" applyProtection="1">
      <alignment wrapText="1"/>
    </xf>
    <xf numFmtId="0" fontId="6" fillId="0" borderId="24" xfId="0" applyFont="1" applyBorder="1" applyAlignment="1">
      <alignment wrapText="1"/>
    </xf>
    <xf numFmtId="0" fontId="8" fillId="0" borderId="24" xfId="8" applyNumberFormat="1" applyFill="1" applyBorder="1" applyAlignment="1" applyProtection="1">
      <alignment wrapText="1"/>
    </xf>
    <xf numFmtId="0" fontId="6" fillId="0" borderId="0" xfId="12" applyAlignment="1">
      <alignment horizontal="left" indent="3"/>
    </xf>
    <xf numFmtId="14" fontId="8" fillId="0" borderId="0" xfId="8" applyNumberFormat="1" applyFill="1" applyBorder="1" applyAlignment="1" applyProtection="1">
      <alignment wrapText="1"/>
    </xf>
    <xf numFmtId="169" fontId="21" fillId="0" borderId="17" xfId="0" applyNumberFormat="1" applyFont="1" applyBorder="1"/>
    <xf numFmtId="169" fontId="25" fillId="0" borderId="22" xfId="2" applyNumberFormat="1" applyFont="1" applyFill="1" applyBorder="1" applyAlignment="1">
      <alignment horizontal="center" wrapText="1"/>
    </xf>
    <xf numFmtId="169" fontId="0" fillId="0" borderId="0" xfId="0" applyNumberFormat="1" applyAlignment="1">
      <alignment horizontal="right" wrapText="1"/>
    </xf>
    <xf numFmtId="170" fontId="6" fillId="0" borderId="24" xfId="22" applyNumberFormat="1" applyFont="1" applyFill="1" applyBorder="1" applyAlignment="1">
      <alignment horizontal="right" wrapText="1"/>
    </xf>
    <xf numFmtId="3" fontId="6" fillId="0" borderId="24" xfId="2" applyNumberFormat="1" applyFont="1" applyFill="1" applyBorder="1" applyAlignment="1">
      <alignment horizontal="right" wrapText="1"/>
    </xf>
    <xf numFmtId="0" fontId="8" fillId="0" borderId="24" xfId="8" applyBorder="1" applyAlignment="1" applyProtection="1"/>
    <xf numFmtId="0" fontId="21" fillId="0" borderId="0" xfId="0" applyFont="1" applyAlignment="1">
      <alignment horizontal="left"/>
    </xf>
    <xf numFmtId="14" fontId="6" fillId="0" borderId="24" xfId="23">
      <alignment wrapText="1"/>
    </xf>
    <xf numFmtId="14" fontId="6" fillId="0" borderId="24" xfId="23" applyNumberFormat="1" applyAlignment="1">
      <alignment horizontal="center" wrapText="1"/>
    </xf>
    <xf numFmtId="0" fontId="6" fillId="0" borderId="24" xfId="23" applyNumberFormat="1" applyAlignment="1">
      <alignment horizontal="left" wrapText="1"/>
    </xf>
    <xf numFmtId="0" fontId="6" fillId="0" borderId="24" xfId="23" applyNumberFormat="1" applyAlignment="1">
      <alignment horizontal="left"/>
    </xf>
    <xf numFmtId="14" fontId="6" fillId="0" borderId="24" xfId="23" applyNumberFormat="1" applyAlignment="1">
      <alignment horizontal="right"/>
    </xf>
    <xf numFmtId="1" fontId="6" fillId="0" borderId="24" xfId="23" applyNumberFormat="1" applyAlignment="1"/>
    <xf numFmtId="0" fontId="6" fillId="0" borderId="24" xfId="23" applyNumberFormat="1" applyAlignment="1">
      <alignment horizontal="center" wrapText="1"/>
    </xf>
    <xf numFmtId="0" fontId="6" fillId="0" borderId="24" xfId="23" applyNumberFormat="1" applyAlignment="1">
      <alignment horizontal="right" wrapText="1"/>
    </xf>
    <xf numFmtId="164" fontId="6" fillId="0" borderId="24" xfId="23" applyNumberFormat="1" applyAlignment="1">
      <alignment horizontal="right" wrapText="1"/>
    </xf>
    <xf numFmtId="164" fontId="6" fillId="0" borderId="24" xfId="23" applyNumberFormat="1" applyAlignment="1">
      <alignment horizontal="center" wrapText="1"/>
    </xf>
    <xf numFmtId="49" fontId="6" fillId="0" borderId="24" xfId="23" applyNumberFormat="1" applyAlignment="1">
      <alignment horizontal="center" wrapText="1"/>
    </xf>
    <xf numFmtId="0" fontId="6" fillId="0" borderId="24" xfId="23" applyNumberFormat="1" applyAlignment="1"/>
    <xf numFmtId="1" fontId="6" fillId="0" borderId="24" xfId="23" applyNumberFormat="1" applyAlignment="1">
      <alignment horizontal="right"/>
    </xf>
    <xf numFmtId="3" fontId="6" fillId="0" borderId="24" xfId="23" applyNumberFormat="1" applyAlignment="1">
      <alignment horizontal="right" wrapText="1"/>
    </xf>
    <xf numFmtId="14" fontId="6" fillId="0" borderId="24" xfId="23" applyNumberFormat="1" applyAlignment="1">
      <alignment horizontal="left" wrapText="1"/>
    </xf>
    <xf numFmtId="14" fontId="6" fillId="0" borderId="24" xfId="23" applyNumberFormat="1" applyAlignment="1">
      <alignment horizontal="right" wrapText="1"/>
    </xf>
    <xf numFmtId="1" fontId="6" fillId="0" borderId="24" xfId="23" applyNumberFormat="1" applyAlignment="1">
      <alignment horizontal="right" wrapText="1"/>
    </xf>
    <xf numFmtId="0" fontId="6" fillId="0" borderId="24" xfId="23" applyNumberFormat="1" applyAlignment="1">
      <alignment horizontal="right"/>
    </xf>
    <xf numFmtId="14" fontId="6" fillId="0" borderId="24" xfId="23" applyNumberFormat="1" applyAlignment="1">
      <alignment wrapText="1"/>
    </xf>
    <xf numFmtId="1" fontId="21" fillId="0" borderId="17" xfId="0" applyNumberFormat="1" applyFont="1" applyBorder="1" applyAlignment="1">
      <alignment horizontal="right"/>
    </xf>
    <xf numFmtId="1" fontId="25" fillId="0" borderId="22" xfId="0" applyNumberFormat="1" applyFont="1" applyBorder="1" applyAlignment="1">
      <alignment horizontal="right" wrapText="1"/>
    </xf>
    <xf numFmtId="1" fontId="0" fillId="0" borderId="0" xfId="0" applyNumberFormat="1" applyAlignment="1">
      <alignment horizontal="right"/>
    </xf>
    <xf numFmtId="0" fontId="6" fillId="0" borderId="0" xfId="0" applyFont="1" applyAlignment="1">
      <alignment horizontal="left" vertical="top" wrapText="1"/>
    </xf>
    <xf numFmtId="14" fontId="6" fillId="0" borderId="23" xfId="23" applyNumberFormat="1" applyBorder="1" applyAlignment="1">
      <alignment horizontal="center" wrapText="1"/>
    </xf>
    <xf numFmtId="0" fontId="6" fillId="0" borderId="0" xfId="0" applyFont="1" applyAlignment="1">
      <alignment horizontal="left" vertical="top"/>
    </xf>
    <xf numFmtId="2" fontId="6" fillId="0" borderId="24" xfId="2" applyNumberFormat="1" applyFont="1" applyFill="1" applyBorder="1" applyAlignment="1">
      <alignment horizontal="right" wrapText="1"/>
    </xf>
    <xf numFmtId="2" fontId="6" fillId="0" borderId="24" xfId="0" applyNumberFormat="1" applyFont="1" applyBorder="1" applyAlignment="1">
      <alignment horizontal="right" wrapText="1"/>
    </xf>
    <xf numFmtId="0" fontId="9" fillId="4" borderId="0" xfId="8" applyFont="1" applyFill="1" applyAlignment="1" applyProtection="1">
      <alignment horizontal="left"/>
    </xf>
    <xf numFmtId="0" fontId="6" fillId="4" borderId="0" xfId="11" applyFont="1" applyFill="1" applyAlignment="1">
      <alignment horizontal="left"/>
    </xf>
    <xf numFmtId="0" fontId="8" fillId="4" borderId="0" xfId="8" applyFill="1" applyAlignment="1" applyProtection="1">
      <alignment horizontal="left"/>
    </xf>
    <xf numFmtId="0" fontId="17" fillId="3" borderId="2" xfId="0" applyFont="1" applyFill="1" applyBorder="1"/>
    <xf numFmtId="14" fontId="6" fillId="0" borderId="0" xfId="23" applyBorder="1">
      <alignment wrapText="1"/>
    </xf>
    <xf numFmtId="0" fontId="6" fillId="3" borderId="0" xfId="0" applyFont="1" applyFill="1"/>
    <xf numFmtId="0" fontId="27" fillId="0" borderId="0" xfId="12" applyFont="1"/>
    <xf numFmtId="0" fontId="28" fillId="0" borderId="0" xfId="12" applyFont="1"/>
    <xf numFmtId="0" fontId="28" fillId="0" borderId="0" xfId="0" applyFont="1" applyAlignment="1">
      <alignment horizontal="left" vertical="top"/>
    </xf>
    <xf numFmtId="0" fontId="28" fillId="0" borderId="0" xfId="12" applyFont="1" applyAlignment="1">
      <alignment horizontal="left" indent="3"/>
    </xf>
    <xf numFmtId="0" fontId="28" fillId="0" borderId="0" xfId="0" applyFont="1" applyAlignment="1">
      <alignment horizontal="left" vertical="top" wrapText="1"/>
    </xf>
    <xf numFmtId="2" fontId="6" fillId="0" borderId="24" xfId="2" applyNumberFormat="1" applyFont="1" applyFill="1" applyBorder="1" applyAlignment="1">
      <alignment horizontal="left" wrapText="1"/>
    </xf>
    <xf numFmtId="0" fontId="25" fillId="0" borderId="0" xfId="0" applyFont="1" applyAlignment="1">
      <alignment horizontal="left" vertical="top" wrapText="1"/>
    </xf>
    <xf numFmtId="14" fontId="17" fillId="0" borderId="24" xfId="0" applyNumberFormat="1" applyFont="1" applyBorder="1" applyAlignment="1">
      <alignment horizontal="left" wrapText="1"/>
    </xf>
    <xf numFmtId="14" fontId="6" fillId="0" borderId="24" xfId="0" applyNumberFormat="1" applyFont="1" applyBorder="1" applyAlignment="1">
      <alignment wrapText="1"/>
    </xf>
    <xf numFmtId="14" fontId="17" fillId="0" borderId="24" xfId="0" applyNumberFormat="1" applyFont="1" applyBorder="1" applyAlignment="1">
      <alignment horizontal="right" wrapText="1"/>
    </xf>
    <xf numFmtId="14" fontId="17" fillId="0" borderId="24" xfId="0" applyNumberFormat="1" applyFont="1" applyBorder="1" applyAlignment="1">
      <alignment horizontal="center" wrapText="1"/>
    </xf>
    <xf numFmtId="0" fontId="17" fillId="0" borderId="24" xfId="0" applyFont="1" applyBorder="1" applyAlignment="1">
      <alignment horizontal="right" wrapText="1"/>
    </xf>
    <xf numFmtId="14" fontId="17" fillId="0" borderId="23" xfId="0" applyNumberFormat="1" applyFont="1" applyBorder="1" applyAlignment="1">
      <alignment horizontal="center" wrapText="1"/>
    </xf>
    <xf numFmtId="3" fontId="17" fillId="0" borderId="24" xfId="2" applyNumberFormat="1" applyFont="1" applyFill="1" applyBorder="1" applyAlignment="1">
      <alignment horizontal="right" wrapText="1"/>
    </xf>
    <xf numFmtId="2" fontId="17" fillId="0" borderId="24" xfId="2" applyNumberFormat="1" applyFont="1" applyFill="1" applyBorder="1" applyAlignment="1">
      <alignment horizontal="right" wrapText="1"/>
    </xf>
    <xf numFmtId="171" fontId="6" fillId="0" borderId="24" xfId="23" applyNumberFormat="1" applyAlignment="1">
      <alignment horizontal="right" wrapText="1"/>
    </xf>
    <xf numFmtId="43" fontId="6" fillId="0" borderId="24" xfId="23" applyNumberFormat="1" applyAlignment="1">
      <alignment horizontal="right" wrapText="1"/>
    </xf>
    <xf numFmtId="169" fontId="6" fillId="0" borderId="24" xfId="2" applyNumberFormat="1" applyFont="1" applyFill="1" applyBorder="1" applyAlignment="1">
      <alignment horizontal="right" wrapText="1"/>
    </xf>
    <xf numFmtId="169" fontId="6" fillId="0" borderId="24" xfId="0" applyNumberFormat="1" applyFont="1" applyBorder="1" applyAlignment="1">
      <alignment horizontal="right" wrapText="1"/>
    </xf>
    <xf numFmtId="1" fontId="17" fillId="0" borderId="24" xfId="2" applyNumberFormat="1" applyFont="1" applyFill="1" applyBorder="1" applyAlignment="1">
      <alignment horizontal="right" wrapText="1"/>
    </xf>
    <xf numFmtId="14" fontId="8" fillId="0" borderId="24" xfId="8" applyNumberFormat="1" applyBorder="1" applyAlignment="1" applyProtection="1">
      <alignment wrapText="1"/>
    </xf>
    <xf numFmtId="4" fontId="17" fillId="0" borderId="24" xfId="2" applyNumberFormat="1" applyFont="1" applyFill="1" applyBorder="1" applyAlignment="1">
      <alignment horizontal="right" wrapText="1"/>
    </xf>
    <xf numFmtId="0" fontId="8" fillId="0" borderId="24" xfId="8" applyFill="1" applyBorder="1" applyAlignment="1" applyProtection="1"/>
    <xf numFmtId="3" fontId="6" fillId="0" borderId="24" xfId="28" applyNumberFormat="1" applyFont="1" applyFill="1" applyBorder="1" applyAlignment="1">
      <alignment horizontal="right" wrapText="1"/>
    </xf>
    <xf numFmtId="172" fontId="6" fillId="0" borderId="24" xfId="2" applyNumberFormat="1" applyFont="1" applyFill="1" applyBorder="1" applyAlignment="1">
      <alignment horizontal="right" wrapText="1"/>
    </xf>
    <xf numFmtId="14" fontId="6" fillId="3" borderId="24" xfId="0" applyNumberFormat="1" applyFont="1" applyFill="1" applyBorder="1" applyAlignment="1">
      <alignment horizontal="left" wrapText="1"/>
    </xf>
    <xf numFmtId="14" fontId="6" fillId="3" borderId="24" xfId="0" applyNumberFormat="1" applyFont="1" applyFill="1" applyBorder="1" applyAlignment="1">
      <alignment horizontal="right" wrapText="1"/>
    </xf>
    <xf numFmtId="0" fontId="6" fillId="3" borderId="24" xfId="0" applyFont="1" applyFill="1" applyBorder="1" applyAlignment="1">
      <alignment horizontal="right" wrapText="1"/>
    </xf>
    <xf numFmtId="14" fontId="6" fillId="3" borderId="24" xfId="0" applyNumberFormat="1" applyFont="1" applyFill="1" applyBorder="1" applyAlignment="1">
      <alignment horizontal="center" wrapText="1"/>
    </xf>
    <xf numFmtId="0" fontId="6" fillId="3" borderId="24" xfId="0" applyFont="1" applyFill="1" applyBorder="1" applyAlignment="1">
      <alignment horizontal="center" wrapText="1"/>
    </xf>
    <xf numFmtId="1" fontId="6" fillId="3" borderId="24" xfId="2" applyNumberFormat="1" applyFont="1" applyFill="1" applyBorder="1" applyAlignment="1">
      <alignment horizontal="right" wrapText="1"/>
    </xf>
    <xf numFmtId="0" fontId="0" fillId="3" borderId="0" xfId="0" applyFill="1" applyAlignment="1">
      <alignment horizontal="center" wrapText="1"/>
    </xf>
    <xf numFmtId="0" fontId="6" fillId="0" borderId="0" xfId="23" applyNumberFormat="1" applyBorder="1" applyAlignment="1">
      <alignment horizontal="left" wrapText="1"/>
    </xf>
    <xf numFmtId="0" fontId="8" fillId="0" borderId="24" xfId="8" quotePrefix="1" applyBorder="1" applyAlignment="1" applyProtection="1">
      <alignment wrapText="1"/>
    </xf>
    <xf numFmtId="14" fontId="29" fillId="0" borderId="24" xfId="8" applyNumberFormat="1" applyFont="1" applyFill="1" applyBorder="1" applyAlignment="1" applyProtection="1">
      <alignment wrapText="1"/>
    </xf>
    <xf numFmtId="14" fontId="8" fillId="3" borderId="24" xfId="8" applyNumberFormat="1" applyFill="1" applyBorder="1" applyAlignment="1" applyProtection="1">
      <alignment wrapText="1"/>
    </xf>
    <xf numFmtId="14" fontId="29" fillId="0" borderId="24" xfId="8" applyNumberFormat="1" applyFont="1" applyBorder="1" applyAlignment="1" applyProtection="1">
      <alignment wrapText="1"/>
    </xf>
    <xf numFmtId="0" fontId="8" fillId="0" borderId="24" xfId="8" applyBorder="1" applyAlignment="1" applyProtection="1">
      <alignment horizontal="left" wrapText="1"/>
    </xf>
    <xf numFmtId="0" fontId="27" fillId="0" borderId="0" xfId="0" applyFont="1" applyAlignment="1">
      <alignment horizontal="left" vertical="top" wrapText="1"/>
    </xf>
    <xf numFmtId="14" fontId="29" fillId="0" borderId="0" xfId="8" applyNumberFormat="1" applyFont="1" applyBorder="1" applyAlignment="1" applyProtection="1">
      <alignment wrapText="1"/>
    </xf>
    <xf numFmtId="0" fontId="8" fillId="0" borderId="0" xfId="8" applyFill="1" applyBorder="1" applyAlignment="1" applyProtection="1"/>
    <xf numFmtId="170" fontId="6" fillId="0" borderId="0" xfId="22" applyNumberFormat="1" applyFont="1" applyFill="1" applyBorder="1" applyAlignment="1">
      <alignment horizontal="right" wrapText="1"/>
    </xf>
    <xf numFmtId="3" fontId="6" fillId="0" borderId="0" xfId="2" applyNumberFormat="1" applyFont="1" applyFill="1" applyBorder="1" applyAlignment="1">
      <alignment horizontal="right" wrapText="1"/>
    </xf>
    <xf numFmtId="164" fontId="6" fillId="0" borderId="0" xfId="2" applyNumberFormat="1" applyFont="1" applyFill="1" applyBorder="1" applyAlignment="1">
      <alignment horizontal="right" wrapText="1"/>
    </xf>
    <xf numFmtId="164" fontId="6" fillId="0" borderId="0" xfId="2" applyNumberFormat="1" applyFont="1" applyFill="1" applyBorder="1" applyAlignment="1">
      <alignment horizontal="center" wrapText="1"/>
    </xf>
    <xf numFmtId="2" fontId="6" fillId="0" borderId="0" xfId="2" applyNumberFormat="1" applyFont="1" applyFill="1" applyBorder="1" applyAlignment="1">
      <alignment horizontal="right" wrapText="1"/>
    </xf>
    <xf numFmtId="14" fontId="6" fillId="0" borderId="0" xfId="0" applyNumberFormat="1" applyFont="1" applyAlignment="1">
      <alignment horizontal="left" wrapText="1"/>
    </xf>
    <xf numFmtId="14" fontId="6" fillId="0" borderId="0" xfId="0" applyNumberFormat="1" applyFont="1" applyAlignment="1">
      <alignment wrapText="1"/>
    </xf>
    <xf numFmtId="14" fontId="6" fillId="3" borderId="23" xfId="0" applyNumberFormat="1" applyFont="1" applyFill="1" applyBorder="1" applyAlignment="1">
      <alignment horizontal="center" wrapText="1"/>
    </xf>
    <xf numFmtId="0" fontId="8" fillId="0" borderId="0" xfId="8" applyBorder="1" applyAlignment="1" applyProtection="1"/>
    <xf numFmtId="14" fontId="6" fillId="0" borderId="0" xfId="0" applyNumberFormat="1" applyFont="1" applyAlignment="1">
      <alignment horizontal="center" wrapText="1"/>
    </xf>
    <xf numFmtId="14" fontId="17" fillId="0" borderId="0" xfId="0" applyNumberFormat="1" applyFont="1" applyAlignment="1">
      <alignment horizontal="left" wrapText="1"/>
    </xf>
    <xf numFmtId="14" fontId="17" fillId="0" borderId="0" xfId="0" applyNumberFormat="1" applyFont="1" applyAlignment="1">
      <alignment horizontal="right" wrapText="1"/>
    </xf>
    <xf numFmtId="1" fontId="17" fillId="0" borderId="0" xfId="0" applyNumberFormat="1" applyFont="1" applyAlignment="1">
      <alignment horizontal="right" wrapText="1"/>
    </xf>
    <xf numFmtId="14" fontId="17" fillId="0" borderId="0" xfId="0" applyNumberFormat="1" applyFont="1" applyAlignment="1">
      <alignment horizontal="center" wrapText="1"/>
    </xf>
    <xf numFmtId="3" fontId="17" fillId="0" borderId="0" xfId="2" applyNumberFormat="1" applyFont="1" applyFill="1" applyBorder="1" applyAlignment="1">
      <alignment horizontal="right" wrapText="1"/>
    </xf>
    <xf numFmtId="0" fontId="17" fillId="0" borderId="0" xfId="0" applyFont="1" applyAlignment="1">
      <alignment horizontal="right" wrapText="1"/>
    </xf>
    <xf numFmtId="0" fontId="0" fillId="0" borderId="24" xfId="0" applyBorder="1" applyAlignment="1">
      <alignment horizontal="center" wrapText="1"/>
    </xf>
    <xf numFmtId="0" fontId="33" fillId="0" borderId="0" xfId="0" applyFont="1" applyAlignment="1">
      <alignment vertical="center" wrapText="1"/>
    </xf>
    <xf numFmtId="1" fontId="25" fillId="0" borderId="22" xfId="2" applyNumberFormat="1" applyFont="1" applyFill="1" applyBorder="1" applyAlignment="1">
      <alignment horizontal="center" wrapText="1"/>
    </xf>
    <xf numFmtId="1" fontId="0" fillId="0" borderId="0" xfId="0" applyNumberFormat="1" applyAlignment="1">
      <alignment horizontal="right" wrapText="1"/>
    </xf>
    <xf numFmtId="0" fontId="31" fillId="0" borderId="0" xfId="0" applyFont="1" applyAlignment="1">
      <alignment vertical="center" wrapText="1"/>
    </xf>
    <xf numFmtId="0" fontId="32" fillId="0" borderId="0" xfId="0" applyFont="1" applyAlignment="1">
      <alignment horizontal="left" vertical="center" wrapText="1" indent="1"/>
    </xf>
    <xf numFmtId="0" fontId="6" fillId="0" borderId="24" xfId="0" applyFont="1" applyBorder="1" applyAlignment="1">
      <alignment horizontal="left" vertical="center" wrapText="1"/>
    </xf>
    <xf numFmtId="14" fontId="6" fillId="0" borderId="24" xfId="0" applyNumberFormat="1" applyFont="1" applyBorder="1" applyAlignment="1">
      <alignment horizontal="left" vertical="center" wrapText="1"/>
    </xf>
    <xf numFmtId="0" fontId="6" fillId="0" borderId="0" xfId="0" applyFont="1" applyAlignment="1">
      <alignment horizontal="left"/>
    </xf>
    <xf numFmtId="14" fontId="6" fillId="0" borderId="0" xfId="0" applyNumberFormat="1" applyFont="1" applyAlignment="1">
      <alignment horizontal="right" wrapText="1"/>
    </xf>
    <xf numFmtId="1" fontId="6" fillId="0" borderId="0" xfId="0" applyNumberFormat="1" applyFont="1" applyAlignment="1">
      <alignment horizontal="right" wrapText="1"/>
    </xf>
    <xf numFmtId="171" fontId="6" fillId="0" borderId="0" xfId="23" applyNumberFormat="1" applyBorder="1" applyAlignment="1">
      <alignment horizontal="right" wrapText="1"/>
    </xf>
    <xf numFmtId="0" fontId="6" fillId="0" borderId="0" xfId="0" applyFont="1" applyAlignment="1">
      <alignment horizontal="right" wrapText="1"/>
    </xf>
    <xf numFmtId="14" fontId="17" fillId="0" borderId="24" xfId="0" applyNumberFormat="1" applyFont="1" applyBorder="1" applyAlignment="1">
      <alignment horizontal="center" vertical="center" wrapText="1"/>
    </xf>
    <xf numFmtId="14" fontId="6" fillId="0" borderId="0" xfId="0" applyNumberFormat="1" applyFont="1" applyAlignment="1">
      <alignment horizontal="right"/>
    </xf>
    <xf numFmtId="2" fontId="6" fillId="0" borderId="0" xfId="0" applyNumberFormat="1" applyFont="1" applyAlignment="1">
      <alignment horizontal="right" wrapText="1"/>
    </xf>
    <xf numFmtId="3" fontId="6" fillId="0" borderId="0" xfId="0" applyNumberFormat="1" applyFont="1" applyAlignment="1">
      <alignment horizontal="right" wrapText="1"/>
    </xf>
    <xf numFmtId="49" fontId="6" fillId="0" borderId="0" xfId="0" applyNumberFormat="1" applyFont="1" applyAlignment="1">
      <alignment horizontal="center" wrapText="1"/>
    </xf>
    <xf numFmtId="14" fontId="30" fillId="0" borderId="24" xfId="0" applyNumberFormat="1" applyFont="1" applyBorder="1" applyAlignment="1">
      <alignment horizontal="left" wrapText="1"/>
    </xf>
    <xf numFmtId="0" fontId="34" fillId="0" borderId="0" xfId="0" applyFont="1" applyAlignment="1">
      <alignment horizontal="left" vertical="center" wrapText="1" indent="1"/>
    </xf>
    <xf numFmtId="1" fontId="6" fillId="0" borderId="0" xfId="0" applyNumberFormat="1" applyFont="1" applyAlignment="1">
      <alignment horizontal="right"/>
    </xf>
    <xf numFmtId="0" fontId="6" fillId="0" borderId="0" xfId="0" applyFont="1" applyAlignment="1">
      <alignment horizontal="right"/>
    </xf>
    <xf numFmtId="2" fontId="17" fillId="0" borderId="24" xfId="2" applyNumberFormat="1" applyFont="1" applyFill="1" applyBorder="1" applyAlignment="1">
      <alignment horizontal="left" wrapText="1"/>
    </xf>
    <xf numFmtId="14" fontId="35" fillId="0" borderId="24" xfId="8" applyNumberFormat="1" applyFont="1" applyFill="1" applyBorder="1" applyAlignment="1" applyProtection="1">
      <alignment wrapText="1"/>
    </xf>
    <xf numFmtId="0" fontId="35" fillId="0" borderId="24" xfId="8" applyFont="1" applyFill="1" applyBorder="1" applyAlignment="1" applyProtection="1"/>
    <xf numFmtId="14" fontId="35" fillId="0" borderId="0" xfId="8" applyNumberFormat="1" applyFont="1" applyFill="1" applyBorder="1" applyAlignment="1" applyProtection="1">
      <alignment wrapText="1"/>
    </xf>
    <xf numFmtId="0" fontId="35" fillId="0" borderId="24" xfId="8" applyFont="1" applyFill="1" applyBorder="1" applyAlignment="1" applyProtection="1">
      <alignment wrapText="1"/>
    </xf>
    <xf numFmtId="0" fontId="35" fillId="0" borderId="24" xfId="8" applyFont="1" applyFill="1" applyBorder="1" applyAlignment="1" applyProtection="1">
      <alignment vertical="center" wrapText="1"/>
    </xf>
    <xf numFmtId="0" fontId="6" fillId="0" borderId="0" xfId="0" applyFont="1" applyAlignment="1">
      <alignment wrapText="1"/>
    </xf>
    <xf numFmtId="0" fontId="6" fillId="0" borderId="0" xfId="0" applyFont="1" applyAlignment="1">
      <alignment horizontal="left" vertical="top" wrapText="1"/>
    </xf>
  </cellXfs>
  <cellStyles count="29">
    <cellStyle name="Capacity" xfId="1" xr:uid="{00000000-0005-0000-0000-000000000000}"/>
    <cellStyle name="Comma" xfId="2" builtinId="3"/>
    <cellStyle name="Comma 2" xfId="3" xr:uid="{00000000-0005-0000-0000-000002000000}"/>
    <cellStyle name="Comma 4" xfId="28" xr:uid="{00000000-0005-0000-0000-000003000000}"/>
    <cellStyle name="County" xfId="4" xr:uid="{00000000-0005-0000-0000-000004000000}"/>
    <cellStyle name="Currency" xfId="22" builtinId="4"/>
    <cellStyle name="Date" xfId="5" xr:uid="{00000000-0005-0000-0000-000006000000}"/>
    <cellStyle name="DRN" xfId="6" xr:uid="{00000000-0005-0000-0000-000007000000}"/>
    <cellStyle name="FlowDirection" xfId="7" xr:uid="{00000000-0005-0000-0000-000008000000}"/>
    <cellStyle name="Hyperlink" xfId="8" builtinId="8"/>
    <cellStyle name="LocationType" xfId="9" xr:uid="{00000000-0005-0000-0000-00000A000000}"/>
    <cellStyle name="Normal" xfId="0" builtinId="0"/>
    <cellStyle name="Normal 2" xfId="10" xr:uid="{00000000-0005-0000-0000-00000C000000}"/>
    <cellStyle name="Normal 3" xfId="11" xr:uid="{00000000-0005-0000-0000-00000D000000}"/>
    <cellStyle name="Normal 3 2" xfId="12" xr:uid="{00000000-0005-0000-0000-00000E000000}"/>
    <cellStyle name="Normal 4" xfId="19" xr:uid="{00000000-0005-0000-0000-00000F000000}"/>
    <cellStyle name="Normal 4 2" xfId="20" xr:uid="{00000000-0005-0000-0000-000010000000}"/>
    <cellStyle name="Normal 4 2 2" xfId="26" xr:uid="{00000000-0005-0000-0000-000011000000}"/>
    <cellStyle name="Normal 4 3" xfId="25" xr:uid="{00000000-0005-0000-0000-000012000000}"/>
    <cellStyle name="Normal 5" xfId="21" xr:uid="{00000000-0005-0000-0000-000013000000}"/>
    <cellStyle name="Normal 5 2" xfId="27" xr:uid="{00000000-0005-0000-0000-000014000000}"/>
    <cellStyle name="Normal 6" xfId="24" xr:uid="{00000000-0005-0000-0000-000015000000}"/>
    <cellStyle name="Pipeline" xfId="13" xr:uid="{00000000-0005-0000-0000-000016000000}"/>
    <cellStyle name="PointName" xfId="14" xr:uid="{00000000-0005-0000-0000-000017000000}"/>
    <cellStyle name="Region" xfId="15" xr:uid="{00000000-0005-0000-0000-000018000000}"/>
    <cellStyle name="State" xfId="16" xr:uid="{00000000-0005-0000-0000-000019000000}"/>
    <cellStyle name="Table_EIA" xfId="23" xr:uid="{00000000-0005-0000-0000-00001A000000}"/>
    <cellStyle name="Utilization" xfId="17" xr:uid="{00000000-0005-0000-0000-00001B000000}"/>
    <cellStyle name="Volume" xfId="18" xr:uid="{00000000-0005-0000-0000-00001C000000}"/>
  </cellStyles>
  <dxfs count="33">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rgb="FF4BACC6"/>
        </top>
      </border>
    </dxf>
    <dxf>
      <border outline="0">
        <top style="thin">
          <color rgb="FF92CDDC"/>
        </top>
        <bottom style="thin">
          <color rgb="FF4BACC6"/>
        </bottom>
      </border>
    </dxf>
    <dxf>
      <fill>
        <patternFill patternType="solid">
          <fgColor rgb="FF000000"/>
          <bgColor rgb="FFFFFFFF"/>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style="dashed">
          <color theme="0" tint="-0.24994659260841701"/>
        </top>
        <bottom style="thin">
          <color theme="0"/>
        </bottom>
        <vertical/>
        <horizontal/>
      </border>
    </dxf>
    <dxf>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thin">
          <color theme="0"/>
        </bottom>
        <vertical/>
        <horizontal/>
      </border>
    </dxf>
    <dxf>
      <fill>
        <patternFill patternType="solid">
          <fgColor indexed="64"/>
          <bgColor theme="0"/>
        </patternFill>
      </fill>
      <border diagonalUp="0" diagonalDown="0">
        <left style="thin">
          <color theme="0"/>
        </left>
        <right/>
        <top style="dashed">
          <color theme="0" tint="-0.24994659260841701"/>
        </top>
        <bottom style="thin">
          <color theme="0"/>
        </bottom>
        <vertical/>
        <horizontal/>
      </border>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theme="8"/>
        </top>
      </border>
    </dxf>
    <dxf>
      <border outline="0">
        <top style="thin">
          <color theme="8" tint="0.39997558519241921"/>
        </top>
        <bottom style="thin">
          <color theme="8"/>
        </bottom>
      </border>
    </dxf>
    <dxf>
      <fill>
        <patternFill patternType="solid">
          <fgColor indexed="64"/>
          <bgColor theme="0"/>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bottom/>
      </border>
    </dxf>
    <dxf>
      <fill>
        <patternFill patternType="solid">
          <fgColor indexed="64"/>
          <bgColor theme="0"/>
        </patternFill>
      </fill>
      <alignment horizontal="center" vertical="bottom" textRotation="0" wrapText="0" relativeIndent="0" justifyLastLine="0" shrinkToFit="0" readingOrder="0"/>
    </dxf>
    <dxf>
      <fill>
        <patternFill patternType="solid">
          <fgColor indexed="64"/>
          <bgColor theme="0"/>
        </patternFill>
      </fill>
      <border diagonalUp="0" diagonalDown="0">
        <left style="thin">
          <color theme="0"/>
        </left>
        <right/>
        <top/>
        <bottom/>
      </border>
    </dxf>
    <dxf>
      <fill>
        <patternFill patternType="solid">
          <fgColor indexed="64"/>
          <bgColor theme="0"/>
        </patternFill>
      </fill>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rgb="FF000000"/>
        <name val="Arial"/>
        <scheme val="none"/>
      </font>
      <fill>
        <patternFill patternType="solid">
          <fgColor indexed="64"/>
          <bgColor theme="0"/>
        </patternFill>
      </fill>
      <alignment horizontal="center" vertical="center" textRotation="0" wrapText="1" relativeIndent="0" justifyLastLine="0" shrinkToFit="0" readingOrder="0"/>
      <border diagonalUp="0" diagonalDown="0">
        <left/>
        <right/>
        <top style="dashed">
          <color theme="0" tint="-0.24994659260841701"/>
        </top>
        <bottom style="dashed">
          <color theme="0" tint="-0.24994659260841701"/>
        </bottom>
      </border>
      <protection locked="1" hidden="0"/>
    </dxf>
    <dxf>
      <font>
        <strike val="0"/>
        <outline val="0"/>
        <shadow val="0"/>
        <u val="none"/>
        <vertAlign val="baseline"/>
        <sz val="10"/>
        <name val="Arial"/>
        <scheme val="none"/>
      </font>
      <fill>
        <patternFill patternType="solid">
          <fgColor indexed="64"/>
          <bgColor theme="0"/>
        </patternFill>
      </fill>
    </dxf>
    <dxf>
      <border>
        <bottom style="medium">
          <color rgb="FF0073D7"/>
        </bottom>
      </border>
    </dxf>
    <dxf>
      <font>
        <strike val="0"/>
        <outline val="0"/>
        <shadow val="0"/>
        <u val="none"/>
        <vertAlign val="baseline"/>
        <sz val="10"/>
        <color theme="1"/>
        <name val="Arial"/>
        <scheme val="none"/>
      </font>
      <fill>
        <patternFill patternType="solid">
          <fgColor indexed="64"/>
          <bgColor theme="0"/>
        </patternFill>
      </fill>
    </dxf>
  </dxfs>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557150</xdr:colOff>
      <xdr:row>12</xdr:row>
      <xdr:rowOff>37109</xdr:rowOff>
    </xdr:from>
    <xdr:to>
      <xdr:col>17</xdr:col>
      <xdr:colOff>519069</xdr:colOff>
      <xdr:row>50</xdr:row>
      <xdr:rowOff>55306</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592"/>
        <a:stretch/>
      </xdr:blipFill>
      <xdr:spPr>
        <a:xfrm>
          <a:off x="3006436" y="1991590"/>
          <a:ext cx="9115815" cy="61290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9525</xdr:colOff>
      <xdr:row>10</xdr:row>
      <xdr:rowOff>114300</xdr:rowOff>
    </xdr:from>
    <xdr:to>
      <xdr:col>17</xdr:col>
      <xdr:colOff>120481</xdr:colOff>
      <xdr:row>44</xdr:row>
      <xdr:rowOff>103422</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3076575" y="1752600"/>
          <a:ext cx="8683456" cy="5494572"/>
          <a:chOff x="3048000" y="1762125"/>
          <a:chExt cx="8683456" cy="5494572"/>
        </a:xfrm>
      </xdr:grpSpPr>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0" y="1762125"/>
            <a:ext cx="8683456" cy="5494572"/>
          </a:xfrm>
          <a:prstGeom prst="rect">
            <a:avLst/>
          </a:prstGeom>
        </xdr:spPr>
      </xdr:pic>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7181850" y="1790700"/>
            <a:ext cx="95955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Canada</a:t>
            </a:r>
          </a:p>
        </xdr:txBody>
      </xdr:sp>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3914775" y="6096000"/>
            <a:ext cx="945131"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Mexico</a:t>
            </a:r>
          </a:p>
        </xdr:txBody>
      </xdr:sp>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7486650" y="6781800"/>
            <a:ext cx="170828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Gulf of Mexico</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EA_OES_collaboration/NaturalGas/NaturalGasPipelineData/Archive/EIA-NaturalGasPipelineProjects_2017Au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atural Gas Pipeline Projects"/>
      <sheetName val="Definitions"/>
      <sheetName val="Regions"/>
      <sheetName val="Sheet1"/>
      <sheetName val="EIA-NaturalGasPipelineProjects_"/>
    </sheetNames>
    <sheetDataSet>
      <sheetData sheetId="0" refreshError="1"/>
      <sheetData sheetId="1" refreshError="1"/>
      <sheetData sheetId="2" refreshError="1"/>
      <sheetData sheetId="3"/>
      <sheetData sheetId="4" refreshError="1"/>
      <sheetData sheetId="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A1:C37" totalsRowShown="0" headerRowDxfId="32" dataDxfId="30" headerRowBorderDxfId="31">
  <tableColumns count="3">
    <tableColumn id="1" xr3:uid="{00000000-0010-0000-0000-000001000000}" name="Field" dataDxfId="29"/>
    <tableColumn id="2" xr3:uid="{00000000-0010-0000-0000-000002000000}" name="Category" dataDxfId="28"/>
    <tableColumn id="3" xr3:uid="{00000000-0010-0000-0000-000003000000}" name="Definition" dataDxfId="2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A1:C51" totalsRowShown="0" headerRowDxfId="26" dataDxfId="24" headerRowBorderDxfId="25">
  <autoFilter ref="A1:C51" xr:uid="{00000000-0009-0000-0100-000002000000}"/>
  <sortState xmlns:xlrd2="http://schemas.microsoft.com/office/spreadsheetml/2017/richdata2" ref="A2:C51">
    <sortCondition ref="A1:A51"/>
  </sortState>
  <tableColumns count="3">
    <tableColumn id="2" xr3:uid="{00000000-0010-0000-0100-000002000000}" name="State Name" dataDxfId="23"/>
    <tableColumn id="5" xr3:uid="{00000000-0010-0000-0100-000005000000}" name="State" dataDxfId="22"/>
    <tableColumn id="3" xr3:uid="{00000000-0010-0000-0100-000003000000}" name="Region" dataDxfId="21"/>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2000000}" name="Table7" displayName="Table7" ref="E1:G9" totalsRowShown="0" headerRowDxfId="20" dataDxfId="18" headerRowBorderDxfId="19" tableBorderDxfId="17" totalsRowBorderDxfId="16">
  <tableColumns count="3">
    <tableColumn id="2" xr3:uid="{00000000-0010-0000-0200-000002000000}" name="State Name" dataDxfId="15"/>
    <tableColumn id="1" xr3:uid="{00000000-0010-0000-0200-000001000000}" name="State" dataDxfId="14"/>
    <tableColumn id="3" xr3:uid="{00000000-0010-0000-0200-000003000000}" name="Region" dataDxfId="1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3000000}" name="Table132" displayName="Table132" ref="A1:C51" totalsRowShown="0" headerRowDxfId="12" headerRowBorderDxfId="11">
  <autoFilter ref="A1:C51" xr:uid="{00000000-0009-0000-0100-000001000000}"/>
  <sortState xmlns:xlrd2="http://schemas.microsoft.com/office/spreadsheetml/2017/richdata2" ref="A2:C51">
    <sortCondition ref="A1:A51"/>
  </sortState>
  <tableColumns count="3">
    <tableColumn id="2" xr3:uid="{00000000-0010-0000-0300-000002000000}" name="State Name" dataDxfId="10" dataCellStyle="Normal 2"/>
    <tableColumn id="5" xr3:uid="{00000000-0010-0000-0300-000005000000}" name="State" dataDxfId="9" dataCellStyle="Normal 2"/>
    <tableColumn id="3" xr3:uid="{00000000-0010-0000-0300-000003000000}" name="Region" dataDxfId="8"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4000000}" name="Table75" displayName="Table75" ref="E1:G9" totalsRowShown="0" headerRowDxfId="7" dataDxfId="5" headerRowBorderDxfId="6" tableBorderDxfId="4" totalsRowBorderDxfId="3">
  <tableColumns count="3">
    <tableColumn id="2" xr3:uid="{00000000-0010-0000-0400-000002000000}" name="State Name" dataDxfId="2"/>
    <tableColumn id="1" xr3:uid="{00000000-0010-0000-0400-000001000000}" name="State" dataDxfId="1"/>
    <tableColumn id="3" xr3:uid="{00000000-0010-0000-0400-000003000000}" name="Region" dataDxfId="0"/>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ferc.gov/legal/staff-reports.asp" TargetMode="External"/><Relationship Id="rId2" Type="http://schemas.openxmlformats.org/officeDocument/2006/relationships/hyperlink" Target="http://www.rrc.state.tx.us/pipeline-safety/reports/" TargetMode="External"/><Relationship Id="rId1" Type="http://schemas.openxmlformats.org/officeDocument/2006/relationships/hyperlink" Target="https://www.eia.gov/naturalgas/data.cfm" TargetMode="External"/><Relationship Id="rId5" Type="http://schemas.openxmlformats.org/officeDocument/2006/relationships/printerSettings" Target="../printerSettings/printerSettings1.bin"/><Relationship Id="rId4" Type="http://schemas.openxmlformats.org/officeDocument/2006/relationships/hyperlink" Target="mailto:Eulalia.Munoz-Cortijo@eia.gov"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www.tcenergy.com/announcements/2024/2024-11-19-tc-energys-outlook-highlights-solid-growth-low-risk-repeatable-performance-at-2024-investor-day/" TargetMode="External"/><Relationship Id="rId21" Type="http://schemas.openxmlformats.org/officeDocument/2006/relationships/hyperlink" Target="https://pipelines.energytransfer.com/InfoPost/resources/documents/ETIH_South_Mississippi_Project_Open_Season.pdf" TargetMode="External"/><Relationship Id="rId42" Type="http://schemas.openxmlformats.org/officeDocument/2006/relationships/hyperlink" Target="https://elibrary.ferc.gov/eLibrary/filelist?accession_number=20250228-5298&amp;optimized=false" TargetMode="External"/><Relationship Id="rId47" Type="http://schemas.openxmlformats.org/officeDocument/2006/relationships/hyperlink" Target="http://agdc.us/" TargetMode="External"/><Relationship Id="rId63" Type="http://schemas.openxmlformats.org/officeDocument/2006/relationships/hyperlink" Target="https://www.tcenergy.com/operations/natural-gas/eastern-panhandle-expansion-project/" TargetMode="External"/><Relationship Id="rId68" Type="http://schemas.openxmlformats.org/officeDocument/2006/relationships/hyperlink" Target="https://www.enbridge.com/projects-and-infrastructure/projects/appalachia-to-market-ii-armagh-and-entriken-hp-replacement" TargetMode="External"/><Relationship Id="rId84" Type="http://schemas.openxmlformats.org/officeDocument/2006/relationships/hyperlink" Target="https://www.govinfo.gov/content/pkg/FR-2025-05-02/pdf/2025-07657.pdf" TargetMode="External"/><Relationship Id="rId89" Type="http://schemas.openxmlformats.org/officeDocument/2006/relationships/hyperlink" Target="https://www.eversource.com/content/residential/about/transmission-distribution/projects/western-massachusetts-natural-gas-reliability-project" TargetMode="External"/><Relationship Id="rId16" Type="http://schemas.openxmlformats.org/officeDocument/2006/relationships/hyperlink" Target="https://www.1line.williams.com/xhtml/notice_list.jsf?buid=80&amp;type=-1&amp;type2=-1&amp;archive=N&amp;critical_ind=N&amp;hfSortField=posted_date&amp;hfSortDir=DESC" TargetMode="External"/><Relationship Id="rId11" Type="http://schemas.openxmlformats.org/officeDocument/2006/relationships/hyperlink" Target="https://www.columbiagasohio.com/services/work-in-your-neighborhood/northern-loop-project" TargetMode="External"/><Relationship Id="rId32" Type="http://schemas.openxmlformats.org/officeDocument/2006/relationships/hyperlink" Target="https://elibrary.ferc.gov/eLibrary/filelist?accession_number=20241031-5360&amp;optimized=false" TargetMode="External"/><Relationship Id="rId37" Type="http://schemas.openxmlformats.org/officeDocument/2006/relationships/hyperlink" Target="https://elibrary.ferc.gov/eLibrary/filelist?accession_number=20241029-5076&amp;optimized=false" TargetMode="External"/><Relationship Id="rId53" Type="http://schemas.openxmlformats.org/officeDocument/2006/relationships/hyperlink" Target="https://www.1line.williams.com/Transco/files/presentations/Williams2025MidManagementCustomerMeetingPresentation.pdf" TargetMode="External"/><Relationship Id="rId58" Type="http://schemas.openxmlformats.org/officeDocument/2006/relationships/hyperlink" Target="https://www.northernnaturalgas.com/Document%20Postings/2025_04_13_NL25_bwkly_rpt_4.pdf" TargetMode="External"/><Relationship Id="rId74" Type="http://schemas.openxmlformats.org/officeDocument/2006/relationships/hyperlink" Target="https://www.enbridge.com/media-center/news/details?id=123862" TargetMode="External"/><Relationship Id="rId79" Type="http://schemas.openxmlformats.org/officeDocument/2006/relationships/hyperlink" Target="https://investors.ventureglobal.com/news/news-details/2025/Venture-Global-Reports-First-Quarter-2025-Results/" TargetMode="External"/><Relationship Id="rId102" Type="http://schemas.openxmlformats.org/officeDocument/2006/relationships/hyperlink" Target="https://ir.energytransfer.com/news-releases/news-release-details/energy-transfer-announces-natural-gas-pipeline-project-serve" TargetMode="External"/><Relationship Id="rId5" Type="http://schemas.openxmlformats.org/officeDocument/2006/relationships/hyperlink" Target="https://www.namerico-energy.com/portfolio/energy/pecos-trail-pipeline/" TargetMode="External"/><Relationship Id="rId90" Type="http://schemas.openxmlformats.org/officeDocument/2006/relationships/hyperlink" Target="https://www.kindermorgan.com/Operations/Projects/cumberland-project" TargetMode="External"/><Relationship Id="rId95" Type="http://schemas.openxmlformats.org/officeDocument/2006/relationships/hyperlink" Target="https://www.targaresources.com/news-releases/news-release-details/targa-resources-corp-launches-non-binding-open-season-natural" TargetMode="External"/><Relationship Id="rId22" Type="http://schemas.openxmlformats.org/officeDocument/2006/relationships/hyperlink" Target="https://ir.kindermorgan.com/news/news-details/2024/Kinder-Morgan-Reports-Third-Quarter-2024-Financial-Results/default.aspx" TargetMode="External"/><Relationship Id="rId27" Type="http://schemas.openxmlformats.org/officeDocument/2006/relationships/hyperlink" Target="https://dis.puc.state.oh.us/DocumentRecord.aspx?DocID=606ea458-88fc-414d-9efd-ff65920cfdab" TargetMode="External"/><Relationship Id="rId43" Type="http://schemas.openxmlformats.org/officeDocument/2006/relationships/hyperlink" Target="https://www.prnewswire.com/news-releases/unlocking-americas-energy-future-with-texas-gas-new-natural-gas-pipeline-expansion-project-302416952.html" TargetMode="External"/><Relationship Id="rId48" Type="http://schemas.openxmlformats.org/officeDocument/2006/relationships/hyperlink" Target="https://alaska-lng.com/" TargetMode="External"/><Relationship Id="rId64" Type="http://schemas.openxmlformats.org/officeDocument/2006/relationships/hyperlink" Target="https://www.williams.com/expansion-project/wild-trail-project" TargetMode="External"/><Relationship Id="rId69" Type="http://schemas.openxmlformats.org/officeDocument/2006/relationships/hyperlink" Target="https://hughbrinsonpipeline.com/" TargetMode="External"/><Relationship Id="rId80" Type="http://schemas.openxmlformats.org/officeDocument/2006/relationships/hyperlink" Target="https://www.kindermorgan.com/Operations/Projects/Trident-Intrastate-Project" TargetMode="External"/><Relationship Id="rId85" Type="http://schemas.openxmlformats.org/officeDocument/2006/relationships/hyperlink" Target="https://www.kindermorgan.com/WWWKM/media/Projects/documents/Bridge-Project-Fact-Sheet_1.pdf" TargetMode="External"/><Relationship Id="rId12" Type="http://schemas.openxmlformats.org/officeDocument/2006/relationships/hyperlink" Target="https://elibrary.ferc.gov/eLibrary/filelist?accession_number=20221114-5111&amp;optimized=false" TargetMode="External"/><Relationship Id="rId17" Type="http://schemas.openxmlformats.org/officeDocument/2006/relationships/hyperlink" Target="https://www.tcenergy.com/siteassets/pdfs/investors/reports-and-filings/regulatory-filings/2023/tce-2023-annual-information-form.pdf" TargetMode="External"/><Relationship Id="rId33" Type="http://schemas.openxmlformats.org/officeDocument/2006/relationships/hyperlink" Target="https://elibrary.ferc.gov/eLibrary/filelist?accession_number=20241213-5284" TargetMode="External"/><Relationship Id="rId38" Type="http://schemas.openxmlformats.org/officeDocument/2006/relationships/hyperlink" Target="https://ir.kindermorgan.com/news/news-details/2025/Kinder-Morgan-Reports-Fourth-Quarter-2024-Financial-Results/default.aspx" TargetMode="External"/><Relationship Id="rId59" Type="http://schemas.openxmlformats.org/officeDocument/2006/relationships/hyperlink" Target="https://www.enbridge.com/projects-and-infrastructure/public-awareness/east-tennessee-natural-gas-system-alignment-program" TargetMode="External"/><Relationship Id="rId103" Type="http://schemas.openxmlformats.org/officeDocument/2006/relationships/hyperlink" Target="https://www.federalregister.gov/documents/2025/08/06/2025-14916/transwestern-pipeline-company-llc-notice-of-availability-of-the-environmental-assessment-for-the" TargetMode="External"/><Relationship Id="rId20" Type="http://schemas.openxmlformats.org/officeDocument/2006/relationships/hyperlink" Target="https://elibrary.ferc.gov/eLibrary/filelist?accession_number=20241003-5167&amp;optimized=false" TargetMode="External"/><Relationship Id="rId41" Type="http://schemas.openxmlformats.org/officeDocument/2006/relationships/hyperlink" Target="https://elibrary.ferc.gov/eLibrary/filelist?accession_number=20250304-5115&amp;optimized=false" TargetMode="External"/><Relationship Id="rId54" Type="http://schemas.openxmlformats.org/officeDocument/2006/relationships/hyperlink" Target="https://www.tcenergy.com/operations/natural-gas/heartland-project" TargetMode="External"/><Relationship Id="rId62" Type="http://schemas.openxmlformats.org/officeDocument/2006/relationships/hyperlink" Target="https://pipeline2.kindermorgan.com/Documents/NGPL/GCEP_Phase_3_Non_Binding_Open_Season_04_25_18-20180426092105.pdf" TargetMode="External"/><Relationship Id="rId70" Type="http://schemas.openxmlformats.org/officeDocument/2006/relationships/hyperlink" Target="https://www.enbridge.com/projects-and-infrastructure/projects/appalachia-to-market-iii-project" TargetMode="External"/><Relationship Id="rId75" Type="http://schemas.openxmlformats.org/officeDocument/2006/relationships/hyperlink" Target="https://www.federalregister.gov/documents/2025/09/10/2025-17408/eastern-gas-transmission-and-storage-inc-notice-of-scoping-period-requesting-comments-on" TargetMode="External"/><Relationship Id="rId83" Type="http://schemas.openxmlformats.org/officeDocument/2006/relationships/hyperlink" Target="https://ir.kinetik.com/news/news-details/2025/Kinetik-Reports-Second-Quarter-2025-Financial-and-Operating-Results-and-Updates-Full-Year-2025-Guidance/default.aspx" TargetMode="External"/><Relationship Id="rId88" Type="http://schemas.openxmlformats.org/officeDocument/2006/relationships/hyperlink" Target="https://www.wbienergybakkeneast.com/" TargetMode="External"/><Relationship Id="rId91" Type="http://schemas.openxmlformats.org/officeDocument/2006/relationships/hyperlink" Target="https://elibrary.ferc.gov/eLibrary/docinfo?accession_number=20251006-5028&amp;sid=3f2fa233-444b-4e87-a5c4-0277499c4be4" TargetMode="External"/><Relationship Id="rId96" Type="http://schemas.openxmlformats.org/officeDocument/2006/relationships/hyperlink" Target="https://investor.dtmidstream.com/investors/news/news-details/2025/DT-Midstream-Announces-Successful-Guardian-Pipeline-Expansion-Open-Season/default.aspx" TargetMode="External"/><Relationship Id="rId1" Type="http://schemas.openxmlformats.org/officeDocument/2006/relationships/hyperlink" Target="http://sempralng.com/port-arthur-pipeline-louisiana-connector/" TargetMode="External"/><Relationship Id="rId6" Type="http://schemas.openxmlformats.org/officeDocument/2006/relationships/hyperlink" Target="https://elibrary.ferc.gov/eLibrary/filelist?accession_number=20220915-3026&amp;optimized=false" TargetMode="External"/><Relationship Id="rId15" Type="http://schemas.openxmlformats.org/officeDocument/2006/relationships/hyperlink" Target="https://www.enbridge.com/media-center/news/details?id=123829&amp;lang=en" TargetMode="External"/><Relationship Id="rId23" Type="http://schemas.openxmlformats.org/officeDocument/2006/relationships/hyperlink" Target="https://www.nationalfuel.com/pipeline-storage/tioga-pathway-project-overview/" TargetMode="External"/><Relationship Id="rId28" Type="http://schemas.openxmlformats.org/officeDocument/2006/relationships/hyperlink" Target="https://s28.q4cdn.com/581450200/files/doc_presentations/2024/Nov/05/DTM-Company-Presentation-November-2024.pdf" TargetMode="External"/><Relationship Id="rId36" Type="http://schemas.openxmlformats.org/officeDocument/2006/relationships/hyperlink" Target="https://elibrary.ferc.gov/eLibrary/filelist?accession_number=20241121-3048" TargetMode="External"/><Relationship Id="rId49" Type="http://schemas.openxmlformats.org/officeDocument/2006/relationships/hyperlink" Target="https://www.ferc.gov/dela-express-pipeline-project" TargetMode="External"/><Relationship Id="rId57" Type="http://schemas.openxmlformats.org/officeDocument/2006/relationships/hyperlink" Target="https://www.natfuel.com/supply/NorthernAccess2016/default.aspx" TargetMode="External"/><Relationship Id="rId10" Type="http://schemas.openxmlformats.org/officeDocument/2006/relationships/hyperlink" Target="https://elibrary.ferc.gov/eLibrary/filelist?accession_number=20231116-3071&amp;optimized=false" TargetMode="External"/><Relationship Id="rId31" Type="http://schemas.openxmlformats.org/officeDocument/2006/relationships/hyperlink" Target="https://www.tcenergy.com/announcements/2024/2024-11-19-tc-energys-outlook-highlights-solid-growth-low-risk-repeatable-performance-at-2024-investor-day/" TargetMode="External"/><Relationship Id="rId44" Type="http://schemas.openxmlformats.org/officeDocument/2006/relationships/hyperlink" Target="https://whitewatermidstream.com/news" TargetMode="External"/><Relationship Id="rId52" Type="http://schemas.openxmlformats.org/officeDocument/2006/relationships/hyperlink" Target="https://www.woodside.com/what-we-do/growth-projects/woodside-louisiana-lng/pipeline-project" TargetMode="External"/><Relationship Id="rId60" Type="http://schemas.openxmlformats.org/officeDocument/2006/relationships/hyperlink" Target="https://semprainfrastructure.com/what-we-do/energy-networks/texas-connector-pipeline" TargetMode="External"/><Relationship Id="rId65" Type="http://schemas.openxmlformats.org/officeDocument/2006/relationships/hyperlink" Target="https://www.energy.gov/sites/default/files/2025-05/20250401_LCE_LCLNG-EXPORT-DOE_FE-Orders_3324_3324-A_S.A.Rpt_.pdfhttps:/www.federalregister.gov/documents/2025/04/25/2025-07150/notice-of-request-for-extension-of-time-trunkline-gas-company-llc-lake-charles-lng-company-llc-lake" TargetMode="External"/><Relationship Id="rId73" Type="http://schemas.openxmlformats.org/officeDocument/2006/relationships/hyperlink" Target="https://pipeline2.kindermorgan.com/Documents/NGPL/Binding_Open_Season_North_Extension_Project_7.14.25_Ext-20250714083524.pdf" TargetMode="External"/><Relationship Id="rId78" Type="http://schemas.openxmlformats.org/officeDocument/2006/relationships/hyperlink" Target="https://investors.ventureglobal.com/news/news-details/2025/Venture-Global-Reports-First-Quarter-2025-Results/" TargetMode="External"/><Relationship Id="rId81" Type="http://schemas.openxmlformats.org/officeDocument/2006/relationships/hyperlink" Target="https://pipeline2.kindermorgan.com/Notices/NoticeDetail.aspx?code=KMLP&amp;notc_nbr=45985" TargetMode="External"/><Relationship Id="rId86" Type="http://schemas.openxmlformats.org/officeDocument/2006/relationships/hyperlink" Target="https://www.criticalenergyreliabilitylink.com/" TargetMode="External"/><Relationship Id="rId94" Type="http://schemas.openxmlformats.org/officeDocument/2006/relationships/hyperlink" Target="https://www.enbridge.com/media-center/news/details?id=123862" TargetMode="External"/><Relationship Id="rId99" Type="http://schemas.openxmlformats.org/officeDocument/2006/relationships/hyperlink" Target="https://s205.q4cdn.com/630272887/files/doc_financials/2025/q2/v3/EQT-Q2-2025-Earnings-Presentation.pdf" TargetMode="External"/><Relationship Id="rId101" Type="http://schemas.openxmlformats.org/officeDocument/2006/relationships/hyperlink" Target="https://elibrary.ferc.gov/eLibrary/docinfo?accession_number=20250908-3017&amp;sid=3f2fa233-444b-4e87-a5c4-0277499c4be4" TargetMode="External"/><Relationship Id="rId4" Type="http://schemas.openxmlformats.org/officeDocument/2006/relationships/hyperlink" Target="https://goldenpasspipeline.com/" TargetMode="External"/><Relationship Id="rId9" Type="http://schemas.openxmlformats.org/officeDocument/2006/relationships/hyperlink" Target="https://www.iroquois.com/operations/projects/exc-project/" TargetMode="External"/><Relationship Id="rId13" Type="http://schemas.openxmlformats.org/officeDocument/2006/relationships/hyperlink" Target="https://www.tcenergy.com/operations/natural-gas/bison-xpress-project/" TargetMode="External"/><Relationship Id="rId18" Type="http://schemas.openxmlformats.org/officeDocument/2006/relationships/hyperlink" Target="https://elibrary.ferc.gov/eLibrary/filelist?accession_number=20241017-3042&amp;optimized=false" TargetMode="External"/><Relationship Id="rId39" Type="http://schemas.openxmlformats.org/officeDocument/2006/relationships/hyperlink" Target="https://ir.kindermorgan.com/news/news-details/2025/Kinder-Morgan-Reports-Fourth-Quarter-2024-Financial-Results/default.aspx" TargetMode="External"/><Relationship Id="rId34" Type="http://schemas.openxmlformats.org/officeDocument/2006/relationships/hyperlink" Target="https://elibrary.ferc.gov/eLibrary/filelist?accession_number=20250106-5032&amp;optimized=false" TargetMode="External"/><Relationship Id="rId50" Type="http://schemas.openxmlformats.org/officeDocument/2006/relationships/hyperlink" Target="https://dog.dnr.alaska.gov/Services/Pipeline/Donlin%20Pipeline" TargetMode="External"/><Relationship Id="rId55" Type="http://schemas.openxmlformats.org/officeDocument/2006/relationships/hyperlink" Target="https://www.williams.com/wp-content/uploads/sites/8/2019/11/hillabee-expansion_map.pdf" TargetMode="External"/><Relationship Id="rId76" Type="http://schemas.openxmlformats.org/officeDocument/2006/relationships/hyperlink" Target="https://www.permits.performance.gov/permitting-projects/crow-creek-pipeline-project" TargetMode="External"/><Relationship Id="rId97" Type="http://schemas.openxmlformats.org/officeDocument/2006/relationships/hyperlink" Target="https://www.sec.gov/Archives/edgar/data/107263/000119312525057293/d877727dars.pdf" TargetMode="External"/><Relationship Id="rId104" Type="http://schemas.openxmlformats.org/officeDocument/2006/relationships/hyperlink" Target="https://lngconnectionapi.cheniere.com/tempImages/CTPL-Open-Season.pdf" TargetMode="External"/><Relationship Id="rId7" Type="http://schemas.openxmlformats.org/officeDocument/2006/relationships/hyperlink" Target="https://elibrary.ferc.gov/eLibrary/filelist?accession_number=20230308-3028&amp;optimized=false" TargetMode="External"/><Relationship Id="rId71" Type="http://schemas.openxmlformats.org/officeDocument/2006/relationships/hyperlink" Target="https://www.chpk.com/about-us/our-businesses/aspire-energy-express/" TargetMode="External"/><Relationship Id="rId92" Type="http://schemas.openxmlformats.org/officeDocument/2006/relationships/hyperlink" Target="https://www.williams.com/wp-content/uploads/sites/8/2025/05/NESE-Project-Fact-Sheet.pdf" TargetMode="External"/><Relationship Id="rId2" Type="http://schemas.openxmlformats.org/officeDocument/2006/relationships/hyperlink" Target="http://sabaltrailtransmission.com/" TargetMode="External"/><Relationship Id="rId29" Type="http://schemas.openxmlformats.org/officeDocument/2006/relationships/hyperlink" Target="https://elibrary.ferc.gov/eLibrary/filelist?accession_number=20250110-5262&amp;optimized=false" TargetMode="External"/><Relationship Id="rId24" Type="http://schemas.openxmlformats.org/officeDocument/2006/relationships/hyperlink" Target="https://elibrary.ferc.gov/eLibrary/filelist?accession_number=20241118-5109" TargetMode="External"/><Relationship Id="rId40" Type="http://schemas.openxmlformats.org/officeDocument/2006/relationships/hyperlink" Target="https://ir.kindermorgan.com/news/news-details/2025/Kinder-Morgan-Reports-Fourth-Quarter-2024-Financial-Results/default.aspx" TargetMode="External"/><Relationship Id="rId45" Type="http://schemas.openxmlformats.org/officeDocument/2006/relationships/hyperlink" Target="https://elibrary.ferc.gov/eLibrary/filelist?accession_number=20250402-3057&amp;optimized=false" TargetMode="External"/><Relationship Id="rId66" Type="http://schemas.openxmlformats.org/officeDocument/2006/relationships/hyperlink" Target="https://elibrary.ferc.gov/eLibrary/docfamily?accessionnumber=20250721-5045" TargetMode="External"/><Relationship Id="rId87" Type="http://schemas.openxmlformats.org/officeDocument/2006/relationships/hyperlink" Target="https://investor.williams.com/news-releases/news-release-details/williams-announces-strong-first-quarter-2025-results-and-raises" TargetMode="External"/><Relationship Id="rId61" Type="http://schemas.openxmlformats.org/officeDocument/2006/relationships/hyperlink" Target="https://elibrary.ferc.gov/eLibrary/filelist?accession_number=20241017-3049&amp;optimized=false" TargetMode="External"/><Relationship Id="rId82" Type="http://schemas.openxmlformats.org/officeDocument/2006/relationships/hyperlink" Target="https://ir.kindermorgan.com/news/news-details/2025/Kinder-Morgan-Reports-Second-Quarter-2025-Financial-Results/default.aspx" TargetMode="External"/><Relationship Id="rId19" Type="http://schemas.openxmlformats.org/officeDocument/2006/relationships/hyperlink" Target="https://elibrary.ferc.gov/eLibrary/filelist?accession_num=20240927-3063" TargetMode="External"/><Relationship Id="rId14" Type="http://schemas.openxmlformats.org/officeDocument/2006/relationships/hyperlink" Target="https://www.enbridge.com/media-center/news/details?id=123825" TargetMode="External"/><Relationship Id="rId30" Type="http://schemas.openxmlformats.org/officeDocument/2006/relationships/hyperlink" Target="https://www.prnewswire.com/news-releases/pelican-pipeline-announces-capacity-expansion-302515218.html" TargetMode="External"/><Relationship Id="rId35" Type="http://schemas.openxmlformats.org/officeDocument/2006/relationships/hyperlink" Target="https://springcreekgas.com/" TargetMode="External"/><Relationship Id="rId56" Type="http://schemas.openxmlformats.org/officeDocument/2006/relationships/hyperlink" Target="https://magnolialng.com/" TargetMode="External"/><Relationship Id="rId77" Type="http://schemas.openxmlformats.org/officeDocument/2006/relationships/hyperlink" Target="https://lngir.cheniere.com/news-events/press-releases/detail/315/cheniere-announces-substantial-completion-of-train-1-at-the" TargetMode="External"/><Relationship Id="rId100" Type="http://schemas.openxmlformats.org/officeDocument/2006/relationships/hyperlink" Target="https://www.sec.gov/Archives/edgar/data/107263/000119312525057293/d877727dars.pdf" TargetMode="External"/><Relationship Id="rId105" Type="http://schemas.openxmlformats.org/officeDocument/2006/relationships/printerSettings" Target="../printerSettings/printerSettings2.bin"/><Relationship Id="rId8" Type="http://schemas.openxmlformats.org/officeDocument/2006/relationships/hyperlink" Target="https://www.williams.com/expansion-project/alabama-georgia-connector/" TargetMode="External"/><Relationship Id="rId51" Type="http://schemas.openxmlformats.org/officeDocument/2006/relationships/hyperlink" Target="https://driftwoodpipeline.com/line-200-and-line-300" TargetMode="External"/><Relationship Id="rId72" Type="http://schemas.openxmlformats.org/officeDocument/2006/relationships/hyperlink" Target="https://www.armenergy.com/news/arm-energy-and-pimco-annouce-2-3-billion-investment-in-mustang-express-pipeline/" TargetMode="External"/><Relationship Id="rId93" Type="http://schemas.openxmlformats.org/officeDocument/2006/relationships/hyperlink" Target="https://ir.kindermorgan.com/news/news-details/2024/Kinder-Morgan-Reports-Second-Quarter-2024-Financial-Results/default.aspx" TargetMode="External"/><Relationship Id="rId98" Type="http://schemas.openxmlformats.org/officeDocument/2006/relationships/hyperlink" Target="https://www.ferc.gov/kosciusko-junction-pipeline-project" TargetMode="External"/><Relationship Id="rId3" Type="http://schemas.openxmlformats.org/officeDocument/2006/relationships/hyperlink" Target="https://www.energy.gov/nepa/doeeis-0544-delta-lng-and-delta-express-pipeline-project-louisiana" TargetMode="External"/><Relationship Id="rId25" Type="http://schemas.openxmlformats.org/officeDocument/2006/relationships/hyperlink" Target="https://s28.q4cdn.com/581450200/files/doc_presentations/2024/Nov/05/DTM-Company-Presentation-November-2024.pdf" TargetMode="External"/><Relationship Id="rId46" Type="http://schemas.openxmlformats.org/officeDocument/2006/relationships/hyperlink" Target="https://elibrary.ferc.gov/eLibrary/filelist?accession_number=20250407-3024&amp;optimized=false" TargetMode="External"/><Relationship Id="rId67" Type="http://schemas.openxmlformats.org/officeDocument/2006/relationships/hyperlink" Target="https://investor.williams.com/news-releases/news-release-details/williams-announces-strong-first-quarter-2025-results-and-raises"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equitransproject.com/" TargetMode="External"/><Relationship Id="rId21" Type="http://schemas.openxmlformats.org/officeDocument/2006/relationships/hyperlink" Target="https://pipelineandstorage.natfuel.com/current-projects/ym28-and-fm120-modernization-project/" TargetMode="External"/><Relationship Id="rId42" Type="http://schemas.openxmlformats.org/officeDocument/2006/relationships/hyperlink" Target="https://www.enbridge.com/projects-and-infrastructure/projects/stratton-ridge-project" TargetMode="External"/><Relationship Id="rId47" Type="http://schemas.openxmlformats.org/officeDocument/2006/relationships/hyperlink" Target="https://www.natfuel.com/pipelineandstorage/empire/empirenorth2017/Jackson_Public_Info_Session_Presentation.pdf" TargetMode="External"/><Relationship Id="rId63" Type="http://schemas.openxmlformats.org/officeDocument/2006/relationships/hyperlink" Target="http://venturegloballng.com/calcasieu-pass/transcameron-pipeline/" TargetMode="External"/><Relationship Id="rId68" Type="http://schemas.openxmlformats.org/officeDocument/2006/relationships/hyperlink" Target="https://www.enbridge.com/projects-and-infrastructure/projects/atlantic-bridge" TargetMode="External"/><Relationship Id="rId84" Type="http://schemas.openxmlformats.org/officeDocument/2006/relationships/hyperlink" Target="https://ir.energytransfer.com/news-releases/news-release-details/energy-transfer-reports-strong-fourth-quarter-2022-results-and" TargetMode="External"/><Relationship Id="rId89" Type="http://schemas.openxmlformats.org/officeDocument/2006/relationships/hyperlink" Target="https://www.kernrivergas.com/Projects/Delta-Lateral-Project/FERC-Filings-and-Information" TargetMode="External"/><Relationship Id="rId16" Type="http://schemas.openxmlformats.org/officeDocument/2006/relationships/hyperlink" Target="https://www.enbridge.com/projects-and-infrastructure/projects/south-texas-expansion-project" TargetMode="External"/><Relationship Id="rId107" Type="http://schemas.openxmlformats.org/officeDocument/2006/relationships/hyperlink" Target="https://ir.kindermorgan.com/news/news-details/2024/Kinder-Morgan-Reports-Second-Quarter-2024-Financial-Results/default.aspx" TargetMode="External"/><Relationship Id="rId11" Type="http://schemas.openxmlformats.org/officeDocument/2006/relationships/hyperlink" Target="https://dtemidstream.com/location/birdsboro-pipeline/" TargetMode="External"/><Relationship Id="rId32" Type="http://schemas.openxmlformats.org/officeDocument/2006/relationships/hyperlink" Target="http://ir.oneok.com/news-and-events/press-releases/2019/02-25-2019-211707239" TargetMode="External"/><Relationship Id="rId37" Type="http://schemas.openxmlformats.org/officeDocument/2006/relationships/hyperlink" Target="http://ir.oneok.com/news-and-events/press-releases/2019/02-25-2019-211707239" TargetMode="External"/><Relationship Id="rId53" Type="http://schemas.openxmlformats.org/officeDocument/2006/relationships/hyperlink" Target="https://www.consumersenergy.com/company/reliability/saginaw-trail-pipeline" TargetMode="External"/><Relationship Id="rId58" Type="http://schemas.openxmlformats.org/officeDocument/2006/relationships/hyperlink" Target="http://www.iroquois.com/project/WIP/" TargetMode="External"/><Relationship Id="rId74" Type="http://schemas.openxmlformats.org/officeDocument/2006/relationships/hyperlink" Target="https://www.northernnaturalgas.com/expansionprojects/Pages/NorthernLights2021.aspx" TargetMode="External"/><Relationship Id="rId79" Type="http://schemas.openxmlformats.org/officeDocument/2006/relationships/hyperlink" Target="https://www.tcenergy.com/siteassets/pdfs/investors/reports-and-filings/regulatory-filings/2022/tce-2022-annual-information-form.pdf" TargetMode="External"/><Relationship Id="rId102" Type="http://schemas.openxmlformats.org/officeDocument/2006/relationships/hyperlink" Target="https://www.wbienergy.com/projects/wahpeton/" TargetMode="External"/><Relationship Id="rId5" Type="http://schemas.openxmlformats.org/officeDocument/2006/relationships/hyperlink" Target="http://www.gulfsouthpl.com/ExpansionProjects.aspx?id=4294967564" TargetMode="External"/><Relationship Id="rId90" Type="http://schemas.openxmlformats.org/officeDocument/2006/relationships/hyperlink" Target="http://venturegloballng.com/plaquemines-project/plaquemines-pipeline/" TargetMode="External"/><Relationship Id="rId95" Type="http://schemas.openxmlformats.org/officeDocument/2006/relationships/hyperlink" Target="https://www.sdge.com/major-projects/major-projects-pipeline-safety-enhancement-plan" TargetMode="External"/><Relationship Id="rId22" Type="http://schemas.openxmlformats.org/officeDocument/2006/relationships/hyperlink" Target="http://pacificconnectorgp.com/project-overview/" TargetMode="External"/><Relationship Id="rId27" Type="http://schemas.openxmlformats.org/officeDocument/2006/relationships/hyperlink" Target="https://www.transcanada.com/en/operations/natural-gas/gulf-xpress-project/" TargetMode="External"/><Relationship Id="rId43" Type="http://schemas.openxmlformats.org/officeDocument/2006/relationships/hyperlink" Target="http://ir.energytransfer.com/phoenix.zhtml?c=106094&amp;p=RssLanding&amp;cat=news&amp;id=2347076" TargetMode="External"/><Relationship Id="rId48" Type="http://schemas.openxmlformats.org/officeDocument/2006/relationships/hyperlink" Target="http://www.pngts.com/expansion/" TargetMode="External"/><Relationship Id="rId64" Type="http://schemas.openxmlformats.org/officeDocument/2006/relationships/hyperlink" Target="https://www.dominionenergy.com/company/natural-gas-projects/west-loop" TargetMode="External"/><Relationship Id="rId69" Type="http://schemas.openxmlformats.org/officeDocument/2006/relationships/hyperlink" Target="https://www.enbridge.com/projects-and-infrastructure/projects/atlantic-bridge" TargetMode="External"/><Relationship Id="rId80" Type="http://schemas.openxmlformats.org/officeDocument/2006/relationships/hyperlink" Target="https://elibrary.ferc.gov/eLibrary/filelist?accession_number=20221025-5125&amp;optimized=false" TargetMode="External"/><Relationship Id="rId85" Type="http://schemas.openxmlformats.org/officeDocument/2006/relationships/hyperlink" Target="https://event.webcasts.com/viewer/event.jsp?ei=1644800&amp;tp_key=79d3a007dd" TargetMode="External"/><Relationship Id="rId12" Type="http://schemas.openxmlformats.org/officeDocument/2006/relationships/hyperlink" Target="https://www.platts.com/latest-news/natural-gas/denver/columbia-gas-seeks-january-1-startup-for-leach-21831045" TargetMode="External"/><Relationship Id="rId17" Type="http://schemas.openxmlformats.org/officeDocument/2006/relationships/hyperlink" Target="https://www.kindermorgan.com/pages/business/gas_pipelines/east/swlouisianasupply/default.aspx" TargetMode="External"/><Relationship Id="rId33" Type="http://schemas.openxmlformats.org/officeDocument/2006/relationships/hyperlink" Target="http://www.1line.williams.com/Transco/files/presentations/2018CSSpringUpdate.pdf" TargetMode="External"/><Relationship Id="rId38" Type="http://schemas.openxmlformats.org/officeDocument/2006/relationships/hyperlink" Target="https://www.dominionenergy.com/about-us/natural-gas-projects/eastern-market-access-project" TargetMode="External"/><Relationship Id="rId59" Type="http://schemas.openxmlformats.org/officeDocument/2006/relationships/hyperlink" Target="https://www.kindermorgan.com/Operations/Projects/261-Upgrade-Projects" TargetMode="External"/><Relationship Id="rId103" Type="http://schemas.openxmlformats.org/officeDocument/2006/relationships/hyperlink" Target="https://ir.kindermorgan.com/news/news-details/2024/Kinder-Morgan-Reports-Third-Quarter-2024-Financial-Results/default.aspx" TargetMode="External"/><Relationship Id="rId108" Type="http://schemas.openxmlformats.org/officeDocument/2006/relationships/hyperlink" Target="https://elibrary.ferc.gov/eLibrary/filelist?accession_number=20240401-5384&amp;optimized=false" TargetMode="External"/><Relationship Id="rId54" Type="http://schemas.openxmlformats.org/officeDocument/2006/relationships/hyperlink" Target="https://www.dominionenergy.com/library/domcom/media/about-us/natural-gas-projects/tri-west-project-overview.pdf?modified=20200113182306&amp;la=en" TargetMode="External"/><Relationship Id="rId70" Type="http://schemas.openxmlformats.org/officeDocument/2006/relationships/hyperlink" Target="https://www.duke-energy.com/home/natural-gas-projects/central-corridor-pipeline-ext" TargetMode="External"/><Relationship Id="rId75" Type="http://schemas.openxmlformats.org/officeDocument/2006/relationships/hyperlink" Target="https://tracemidstream.com/operations/" TargetMode="External"/><Relationship Id="rId91" Type="http://schemas.openxmlformats.org/officeDocument/2006/relationships/hyperlink" Target="https://elibrary.ferc.gov/eLibrary/filelist?accession_number=20241127-3021&amp;optimized=false" TargetMode="External"/><Relationship Id="rId96" Type="http://schemas.openxmlformats.org/officeDocument/2006/relationships/hyperlink" Target="https://s28.q4cdn.com/581450200/files/doc_presentations/2024/Sep/04/dtm-company-presentation-september-2024.pdf" TargetMode="External"/><Relationship Id="rId1" Type="http://schemas.openxmlformats.org/officeDocument/2006/relationships/hyperlink" Target="http://newenglandcouncil.com/assets/Energy-Environment-PNGTS.pdf" TargetMode="External"/><Relationship Id="rId6" Type="http://schemas.openxmlformats.org/officeDocument/2006/relationships/hyperlink" Target="https://www.kindermorgan.com/business/gas_pipelines/central/chicago/" TargetMode="External"/><Relationship Id="rId15" Type="http://schemas.openxmlformats.org/officeDocument/2006/relationships/hyperlink" Target="http://www.pngts.com/expansion/" TargetMode="External"/><Relationship Id="rId23" Type="http://schemas.openxmlformats.org/officeDocument/2006/relationships/hyperlink" Target="http://www.iroquois.com/project/sono/SoNo_OpenSeasonBrochure_1_12_15.pdf" TargetMode="External"/><Relationship Id="rId28" Type="http://schemas.openxmlformats.org/officeDocument/2006/relationships/hyperlink" Target="https://www.transcanada.com/en/operations/natural-gas/mountaineer-xpress-project/" TargetMode="External"/><Relationship Id="rId36" Type="http://schemas.openxmlformats.org/officeDocument/2006/relationships/hyperlink" Target="http://ir.oneok.com/news-and-events/press-releases/2019/02-25-2019-211707239" TargetMode="External"/><Relationship Id="rId49" Type="http://schemas.openxmlformats.org/officeDocument/2006/relationships/hyperlink" Target="http://p2kpipeline.com/" TargetMode="External"/><Relationship Id="rId57" Type="http://schemas.openxmlformats.org/officeDocument/2006/relationships/hyperlink" Target="https://atlanticcoastpipeline.com/" TargetMode="External"/><Relationship Id="rId106" Type="http://schemas.openxmlformats.org/officeDocument/2006/relationships/hyperlink" Target="https://www.northernnaturalgas.com/expansionprojects/Pages/SouthSiouxCity.aspx" TargetMode="External"/><Relationship Id="rId10" Type="http://schemas.openxmlformats.org/officeDocument/2006/relationships/hyperlink" Target="http://www.1line.williams.com/Transco/files/presentations/2018CSSpringUpdate.pdf" TargetMode="External"/><Relationship Id="rId31" Type="http://schemas.openxmlformats.org/officeDocument/2006/relationships/hyperlink" Target="https://www.kindermorgan.com/pages/business/gas_pipelines/projects/kmtp/" TargetMode="External"/><Relationship Id="rId44" Type="http://schemas.openxmlformats.org/officeDocument/2006/relationships/hyperlink" Target="https://www.blackhillsenergy.com/our-company/delivering-energy/natural-bridge-pipeline" TargetMode="External"/><Relationship Id="rId52" Type="http://schemas.openxmlformats.org/officeDocument/2006/relationships/hyperlink" Target="https://www.midshippipeline.com/" TargetMode="External"/><Relationship Id="rId60" Type="http://schemas.openxmlformats.org/officeDocument/2006/relationships/hyperlink" Target="https://www.midcoastenergy.com/cj-express-pipeline-project/" TargetMode="External"/><Relationship Id="rId65" Type="http://schemas.openxmlformats.org/officeDocument/2006/relationships/hyperlink" Target="https://www.tcenergy.com/operations/natural-gas/tuscarora-xpress-project/" TargetMode="External"/><Relationship Id="rId73" Type="http://schemas.openxmlformats.org/officeDocument/2006/relationships/hyperlink" Target="http://www.okenergytoday.com/2019/11/net-cash-grows-for-enable-midstream-but-net-income-slips/" TargetMode="External"/><Relationship Id="rId78" Type="http://schemas.openxmlformats.org/officeDocument/2006/relationships/hyperlink" Target="https://ir.kindermorgan.com/news/news-details/2024/Kinder-Morgan-Reports-Fourth-Quarter-2023-Financial-Results/default.aspx" TargetMode="External"/><Relationship Id="rId81" Type="http://schemas.openxmlformats.org/officeDocument/2006/relationships/hyperlink" Target="https://elibrary.ferc.gov/eLibrary/filelist?accession_number=20231206-5038&amp;optimized=false" TargetMode="External"/><Relationship Id="rId86" Type="http://schemas.openxmlformats.org/officeDocument/2006/relationships/hyperlink" Target="https://www.howardenergypartners.com/news/howard-energy-partners-announces-completion-of-800-million-in-growth-projects-and-record-volumes-in-2023/" TargetMode="External"/><Relationship Id="rId94" Type="http://schemas.openxmlformats.org/officeDocument/2006/relationships/hyperlink" Target="https://elibrary.ferc.gov/eLibrary/filelist?accession_number=20240819-5112&amp;optimized=false" TargetMode="External"/><Relationship Id="rId99" Type="http://schemas.openxmlformats.org/officeDocument/2006/relationships/hyperlink" Target="https://filecache.investorroom.com/mr5ir_eogresources2/362/3Q%202024.pdf" TargetMode="External"/><Relationship Id="rId101" Type="http://schemas.openxmlformats.org/officeDocument/2006/relationships/hyperlink" Target="https://elibrary.ferc.gov/eLibrary/filelist?accession_number=20250113-5037&amp;optimized=false" TargetMode="External"/><Relationship Id="rId4" Type="http://schemas.openxmlformats.org/officeDocument/2006/relationships/hyperlink" Target="http://www.millenniumpipeline.com/valley-lateral-project/" TargetMode="External"/><Relationship Id="rId9" Type="http://schemas.openxmlformats.org/officeDocument/2006/relationships/hyperlink" Target="https://www.kindermorgan.com/pages/business/gas_pipelines/east/broadrun/" TargetMode="External"/><Relationship Id="rId13" Type="http://schemas.openxmlformats.org/officeDocument/2006/relationships/hyperlink" Target="http://www.nexusgastransmission.com/content/project-overview-map" TargetMode="External"/><Relationship Id="rId18" Type="http://schemas.openxmlformats.org/officeDocument/2006/relationships/hyperlink" Target="https://www.enbridge.com/projects-and-infrastructure/projects/texas-eastern-appalachian-lease-project" TargetMode="External"/><Relationship Id="rId39" Type="http://schemas.openxmlformats.org/officeDocument/2006/relationships/hyperlink" Target="https://www.virginianaturalgas.com/-/media/Files/VNG/Work%20in%20your%20neighborhood/Completed%20Projects/18270_VNG_SSConnector_Project_factsheet.pdf" TargetMode="External"/><Relationship Id="rId109" Type="http://schemas.openxmlformats.org/officeDocument/2006/relationships/printerSettings" Target="../printerSettings/printerSettings3.bin"/><Relationship Id="rId34" Type="http://schemas.openxmlformats.org/officeDocument/2006/relationships/hyperlink" Target="https://ir.energytransfer.com/static-files/01151f48-806c-4969-b067-4574f83c9c4d" TargetMode="External"/><Relationship Id="rId50" Type="http://schemas.openxmlformats.org/officeDocument/2006/relationships/hyperlink" Target="https://westhp.com/" TargetMode="External"/><Relationship Id="rId55" Type="http://schemas.openxmlformats.org/officeDocument/2006/relationships/hyperlink" Target="https://www.equitransmidstream.com/gathering/" TargetMode="External"/><Relationship Id="rId76" Type="http://schemas.openxmlformats.org/officeDocument/2006/relationships/hyperlink" Target="https://ir.enterpriseproducts.com/news-releases/news-release-details/enterprise-completes-expansion-acadian-haynesville-extension" TargetMode="External"/><Relationship Id="rId97" Type="http://schemas.openxmlformats.org/officeDocument/2006/relationships/hyperlink" Target="https://rrcsearch3.neubus.com/esd3-rrc/index.php?_module_=esd&amp;_action_=keysearch&amp;profile=12" TargetMode="External"/><Relationship Id="rId104" Type="http://schemas.openxmlformats.org/officeDocument/2006/relationships/hyperlink" Target="https://elibrary.ferc.gov/eLibrary/filelist?accession_number=20240930-3002&amp;optimized=false" TargetMode="External"/><Relationship Id="rId7" Type="http://schemas.openxmlformats.org/officeDocument/2006/relationships/hyperlink" Target="https://www.energytransfer.com/docs/mainpage/ETE_ETP_Morgan_Stanley_Conference_Presentation_Final.pdf" TargetMode="External"/><Relationship Id="rId71" Type="http://schemas.openxmlformats.org/officeDocument/2006/relationships/hyperlink" Target="https://www.gulfrunpipeline.com/" TargetMode="External"/><Relationship Id="rId92" Type="http://schemas.openxmlformats.org/officeDocument/2006/relationships/hyperlink" Target="https://www.tcenergy.com/announcements/2024/2024-05-03-tc-energy-reports-strong-first-quarter-2024-operating-and-financial-results/" TargetMode="External"/><Relationship Id="rId2" Type="http://schemas.openxmlformats.org/officeDocument/2006/relationships/hyperlink" Target="http://whitewatermidstream.com/operations" TargetMode="External"/><Relationship Id="rId29" Type="http://schemas.openxmlformats.org/officeDocument/2006/relationships/hyperlink" Target="http://co.williams.com/expansionprojects/north-seattle-lateral-upgrade-project/" TargetMode="External"/><Relationship Id="rId24" Type="http://schemas.openxmlformats.org/officeDocument/2006/relationships/hyperlink" Target="https://www.enbridge.com/projects-and-infrastructure/projects/texas-eastern-appalachian-lease-project" TargetMode="External"/><Relationship Id="rId40" Type="http://schemas.openxmlformats.org/officeDocument/2006/relationships/hyperlink" Target="http://maritimesenergy.com/flow/uploads/MonctonNaturalGasSupplyALL.pdf" TargetMode="External"/><Relationship Id="rId45" Type="http://schemas.openxmlformats.org/officeDocument/2006/relationships/hyperlink" Target="http://www.northernnaturalgas.com/expansionprojects/Pages/NorthernLights2019-Rochester.aspx" TargetMode="External"/><Relationship Id="rId66" Type="http://schemas.openxmlformats.org/officeDocument/2006/relationships/hyperlink" Target="http://maritimesenergy.com/flow/uploads/MonctonNaturalGasSupplyALL.pdf" TargetMode="External"/><Relationship Id="rId87" Type="http://schemas.openxmlformats.org/officeDocument/2006/relationships/hyperlink" Target="https://elibrary.ferc.gov/eLibrary/filelist?accession_number=20240306-5157&amp;optimized=false" TargetMode="External"/><Relationship Id="rId110" Type="http://schemas.openxmlformats.org/officeDocument/2006/relationships/vmlDrawing" Target="../drawings/vmlDrawing1.vml"/><Relationship Id="rId61" Type="http://schemas.openxmlformats.org/officeDocument/2006/relationships/hyperlink" Target="https://phpproject.com/" TargetMode="External"/><Relationship Id="rId82" Type="http://schemas.openxmlformats.org/officeDocument/2006/relationships/hyperlink" Target="https://investor.dtmidstream.com/investors/news/news-details/2023/DT-Midstream-Announces-Early-Mechanical-Completion-of-LEAP-Phase-2-Expansion/default.aspx" TargetMode="External"/><Relationship Id="rId19" Type="http://schemas.openxmlformats.org/officeDocument/2006/relationships/hyperlink" Target="https://www.floridasoutheastconnection.com/okeechobee-lateral-pipeline" TargetMode="External"/><Relationship Id="rId14" Type="http://schemas.openxmlformats.org/officeDocument/2006/relationships/hyperlink" Target="https://www.kindermorgan.com/business/gas_pipelines/central/gulfcoast/" TargetMode="External"/><Relationship Id="rId30" Type="http://schemas.openxmlformats.org/officeDocument/2006/relationships/hyperlink" Target="http://www.pngts.com/expansion/" TargetMode="External"/><Relationship Id="rId35" Type="http://schemas.openxmlformats.org/officeDocument/2006/relationships/hyperlink" Target="http://ir.oneok.com/news-and-events/press-releases/2019/02-25-2019-211707239" TargetMode="External"/><Relationship Id="rId56" Type="http://schemas.openxmlformats.org/officeDocument/2006/relationships/hyperlink" Target="https://psc.wi.gov/Pages/MajorCases/LakeshoreCapacityProject.aspx" TargetMode="External"/><Relationship Id="rId77" Type="http://schemas.openxmlformats.org/officeDocument/2006/relationships/hyperlink" Target="https://adelphiagateway.com/" TargetMode="External"/><Relationship Id="rId100" Type="http://schemas.openxmlformats.org/officeDocument/2006/relationships/hyperlink" Target="https://elibrary.ferc.gov/eLibrary/filelist?accession_number=20241126-5315&amp;optimized=false" TargetMode="External"/><Relationship Id="rId105" Type="http://schemas.openxmlformats.org/officeDocument/2006/relationships/hyperlink" Target="https://ir.kindermorgan.com/news/news-details/2024/Kinder-Morgan-Reports-Fourth-Quarter-2023-Financial-Results/default.aspx" TargetMode="External"/><Relationship Id="rId8" Type="http://schemas.openxmlformats.org/officeDocument/2006/relationships/hyperlink" Target="http://www.pngts.com/expansion/" TargetMode="External"/><Relationship Id="rId51" Type="http://schemas.openxmlformats.org/officeDocument/2006/relationships/hyperlink" Target="http://sabaltrailtransmission.com/" TargetMode="External"/><Relationship Id="rId72" Type="http://schemas.openxmlformats.org/officeDocument/2006/relationships/hyperlink" Target="https://www.wbienergy.com/docs/default-source/north-bakken-expansion-project/north-bakken-handout.pdf?sfvrsn=0" TargetMode="External"/><Relationship Id="rId93" Type="http://schemas.openxmlformats.org/officeDocument/2006/relationships/hyperlink" Target="https://elibrary.ferc.gov/eLibrary/filelist?accession_number=20241218-5116&amp;optimized=false" TargetMode="External"/><Relationship Id="rId98" Type="http://schemas.openxmlformats.org/officeDocument/2006/relationships/hyperlink" Target="https://www.mountainvalleypipeline.info/" TargetMode="External"/><Relationship Id="rId3" Type="http://schemas.openxmlformats.org/officeDocument/2006/relationships/hyperlink" Target="http://www.1line.williams.com/Transco/files/presentations/2018CSSpringUpdate.pdf" TargetMode="External"/><Relationship Id="rId25" Type="http://schemas.openxmlformats.org/officeDocument/2006/relationships/hyperlink" Target="http://www.millenniumpipeline.com/eastern-system-upgrade/" TargetMode="External"/><Relationship Id="rId46" Type="http://schemas.openxmlformats.org/officeDocument/2006/relationships/hyperlink" Target="https://www.transcanada.com/en/operations/natural-gas/buckeye-xpress-project/" TargetMode="External"/><Relationship Id="rId67" Type="http://schemas.openxmlformats.org/officeDocument/2006/relationships/hyperlink" Target="http://maritimesenergy.com/flow/uploads/MonctonNaturalGasSupplyALL.pdf" TargetMode="External"/><Relationship Id="rId20" Type="http://schemas.openxmlformats.org/officeDocument/2006/relationships/hyperlink" Target="http://projects.enablemidstream.com/project/enable-gas-transmission-cana-stack-expansion-case/" TargetMode="External"/><Relationship Id="rId41" Type="http://schemas.openxmlformats.org/officeDocument/2006/relationships/hyperlink" Target="https://www.transcanada.com/en/operations/natural-gas/mountaineer-xpress-project/" TargetMode="External"/><Relationship Id="rId62" Type="http://schemas.openxmlformats.org/officeDocument/2006/relationships/hyperlink" Target="https://www.nmgco.com/userfiles/files/5%204%2020%20Santa%20Fe%20Loop.pdf" TargetMode="External"/><Relationship Id="rId83" Type="http://schemas.openxmlformats.org/officeDocument/2006/relationships/hyperlink" Target="https://www.tcenergy.com/operations/natural-gas/north-baja-xpress-project/" TargetMode="External"/><Relationship Id="rId88" Type="http://schemas.openxmlformats.org/officeDocument/2006/relationships/hyperlink" Target="https://www.worldpipelines.com/project-news/15072024/adcc-pipeline-begins-commercial-service/" TargetMode="External"/><Relationship Id="rId111"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table" Target="../tables/table3.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pageSetUpPr fitToPage="1"/>
  </sheetPr>
  <dimension ref="B1:F70"/>
  <sheetViews>
    <sheetView showGridLines="0" tabSelected="1" zoomScaleNormal="100" workbookViewId="0">
      <selection activeCell="C29" sqref="C29"/>
    </sheetView>
  </sheetViews>
  <sheetFormatPr defaultColWidth="9.140625" defaultRowHeight="12.75" x14ac:dyDescent="0.2"/>
  <cols>
    <col min="1" max="1" width="4.7109375" style="7" customWidth="1"/>
    <col min="2" max="2" width="26.5703125" style="7" customWidth="1"/>
    <col min="3" max="3" width="57.140625" style="7" customWidth="1"/>
    <col min="4" max="4" width="30.140625" style="7" bestFit="1" customWidth="1"/>
    <col min="5" max="5" width="13.28515625" style="7" customWidth="1"/>
    <col min="6" max="6" width="19" style="7" customWidth="1"/>
    <col min="7" max="7" width="13.28515625" style="7" customWidth="1"/>
    <col min="8" max="16384" width="9.140625" style="7"/>
  </cols>
  <sheetData>
    <row r="1" spans="2:6" ht="18" x14ac:dyDescent="0.25">
      <c r="C1" s="8" t="s">
        <v>144</v>
      </c>
    </row>
    <row r="2" spans="2:6" ht="15.75" x14ac:dyDescent="0.25">
      <c r="B2" s="4" t="s">
        <v>181</v>
      </c>
    </row>
    <row r="3" spans="2:6" x14ac:dyDescent="0.2">
      <c r="B3" s="9"/>
    </row>
    <row r="4" spans="2:6" x14ac:dyDescent="0.2">
      <c r="B4" s="1" t="s">
        <v>145</v>
      </c>
    </row>
    <row r="5" spans="2:6" x14ac:dyDescent="0.2">
      <c r="B5" s="10" t="s">
        <v>146</v>
      </c>
      <c r="C5" s="11" t="s">
        <v>147</v>
      </c>
      <c r="D5" s="11" t="s">
        <v>156</v>
      </c>
      <c r="E5" s="11" t="s">
        <v>148</v>
      </c>
    </row>
    <row r="6" spans="2:6" x14ac:dyDescent="0.2">
      <c r="B6" s="175" t="s">
        <v>154</v>
      </c>
      <c r="C6" s="176" t="s">
        <v>3528</v>
      </c>
      <c r="D6" s="176" t="s">
        <v>157</v>
      </c>
      <c r="E6" s="176" t="s">
        <v>155</v>
      </c>
    </row>
    <row r="7" spans="2:6" x14ac:dyDescent="0.2">
      <c r="B7" s="177" t="s">
        <v>2358</v>
      </c>
      <c r="C7" s="176" t="s">
        <v>3527</v>
      </c>
      <c r="D7" s="176" t="s">
        <v>157</v>
      </c>
      <c r="E7" s="176" t="s">
        <v>2921</v>
      </c>
    </row>
    <row r="8" spans="2:6" x14ac:dyDescent="0.2">
      <c r="B8" s="175" t="s">
        <v>179</v>
      </c>
      <c r="C8" s="176" t="s">
        <v>166</v>
      </c>
      <c r="D8" s="176"/>
      <c r="E8" s="176"/>
    </row>
    <row r="9" spans="2:6" x14ac:dyDescent="0.2">
      <c r="B9" s="175" t="s">
        <v>180</v>
      </c>
      <c r="C9" s="176" t="s">
        <v>167</v>
      </c>
      <c r="D9" s="176"/>
      <c r="E9" s="176"/>
    </row>
    <row r="11" spans="2:6" x14ac:dyDescent="0.2">
      <c r="B11" s="7" t="s">
        <v>149</v>
      </c>
      <c r="C11" s="14">
        <v>45961</v>
      </c>
    </row>
    <row r="12" spans="2:6" x14ac:dyDescent="0.2">
      <c r="B12" s="7" t="s">
        <v>150</v>
      </c>
      <c r="C12" s="5" t="s">
        <v>1716</v>
      </c>
      <c r="F12" s="12" t="s">
        <v>153</v>
      </c>
    </row>
    <row r="13" spans="2:6" x14ac:dyDescent="0.2">
      <c r="B13" s="7" t="s">
        <v>151</v>
      </c>
      <c r="C13" s="59" t="s">
        <v>2247</v>
      </c>
    </row>
    <row r="14" spans="2:6" x14ac:dyDescent="0.2">
      <c r="B14" s="7" t="s">
        <v>176</v>
      </c>
      <c r="C14" s="5" t="s">
        <v>2875</v>
      </c>
    </row>
    <row r="15" spans="2:6" x14ac:dyDescent="0.2">
      <c r="C15" s="5" t="s">
        <v>2423</v>
      </c>
      <c r="D15" s="58" t="s">
        <v>2424</v>
      </c>
    </row>
    <row r="16" spans="2:6" x14ac:dyDescent="0.2">
      <c r="C16" s="58" t="s">
        <v>2982</v>
      </c>
      <c r="D16" s="58"/>
    </row>
    <row r="17" spans="2:5" x14ac:dyDescent="0.2">
      <c r="B17" s="7" t="s">
        <v>152</v>
      </c>
      <c r="C17" s="5" t="s">
        <v>3546</v>
      </c>
      <c r="D17" s="58" t="s">
        <v>3547</v>
      </c>
    </row>
    <row r="18" spans="2:5" x14ac:dyDescent="0.2">
      <c r="C18" s="7" t="s">
        <v>3548</v>
      </c>
    </row>
    <row r="20" spans="2:5" ht="15" customHeight="1" x14ac:dyDescent="0.2">
      <c r="B20" s="7" t="s">
        <v>177</v>
      </c>
      <c r="C20" s="267" t="s">
        <v>3775</v>
      </c>
      <c r="D20" s="267"/>
      <c r="E20" s="267"/>
    </row>
    <row r="21" spans="2:5" ht="12.75" customHeight="1" x14ac:dyDescent="0.2">
      <c r="C21" s="267"/>
      <c r="D21" s="267"/>
      <c r="E21" s="267"/>
    </row>
    <row r="22" spans="2:5" ht="12.75" customHeight="1" x14ac:dyDescent="0.2">
      <c r="C22" s="267"/>
      <c r="D22" s="267"/>
      <c r="E22" s="267"/>
    </row>
    <row r="23" spans="2:5" ht="12.75" customHeight="1" x14ac:dyDescent="0.2">
      <c r="C23" s="267"/>
      <c r="D23" s="267"/>
      <c r="E23" s="267"/>
    </row>
    <row r="24" spans="2:5" ht="12.75" customHeight="1" x14ac:dyDescent="0.2">
      <c r="C24" s="267"/>
      <c r="D24" s="267"/>
      <c r="E24" s="267"/>
    </row>
    <row r="25" spans="2:5" ht="12.75" customHeight="1" x14ac:dyDescent="0.2">
      <c r="C25" s="267"/>
      <c r="D25" s="267"/>
      <c r="E25" s="267"/>
    </row>
    <row r="26" spans="2:5" ht="12.75" customHeight="1" x14ac:dyDescent="0.2">
      <c r="C26" s="267"/>
      <c r="D26" s="267"/>
      <c r="E26" s="267"/>
    </row>
    <row r="27" spans="2:5" ht="12.75" customHeight="1" x14ac:dyDescent="0.2">
      <c r="C27" s="267"/>
      <c r="D27" s="267"/>
      <c r="E27" s="267"/>
    </row>
    <row r="28" spans="2:5" ht="12.75" customHeight="1" x14ac:dyDescent="0.2">
      <c r="C28" s="187" t="s">
        <v>3523</v>
      </c>
      <c r="D28" s="170"/>
      <c r="E28" s="170"/>
    </row>
    <row r="29" spans="2:5" ht="12.75" customHeight="1" x14ac:dyDescent="0.2">
      <c r="C29" s="172" t="s">
        <v>3774</v>
      </c>
      <c r="D29" s="170"/>
      <c r="E29" s="170"/>
    </row>
    <row r="30" spans="2:5" ht="12.75" customHeight="1" x14ac:dyDescent="0.2">
      <c r="C30" s="139" t="s">
        <v>2874</v>
      </c>
      <c r="D30" s="170"/>
      <c r="E30" s="170"/>
    </row>
    <row r="31" spans="2:5" ht="12.75" customHeight="1" x14ac:dyDescent="0.2">
      <c r="C31" s="170"/>
      <c r="D31" s="170"/>
      <c r="E31" s="170"/>
    </row>
    <row r="32" spans="2:5" ht="12.75" customHeight="1" x14ac:dyDescent="0.2">
      <c r="C32" s="219" t="s">
        <v>3393</v>
      </c>
      <c r="D32" s="170"/>
      <c r="E32" s="170"/>
    </row>
    <row r="33" spans="3:5" ht="12.75" customHeight="1" x14ac:dyDescent="0.2">
      <c r="C33" s="183" t="s">
        <v>3394</v>
      </c>
      <c r="D33" s="170"/>
      <c r="E33" s="170"/>
    </row>
    <row r="34" spans="3:5" ht="12.75" customHeight="1" x14ac:dyDescent="0.2">
      <c r="C34" s="184" t="s">
        <v>2874</v>
      </c>
      <c r="D34" s="170"/>
      <c r="E34" s="170"/>
    </row>
    <row r="35" spans="3:5" ht="12.75" customHeight="1" x14ac:dyDescent="0.2">
      <c r="C35" s="170"/>
      <c r="D35" s="170"/>
      <c r="E35" s="170"/>
    </row>
    <row r="36" spans="3:5" ht="12.75" customHeight="1" x14ac:dyDescent="0.2">
      <c r="C36" s="219" t="s">
        <v>3314</v>
      </c>
      <c r="D36" s="170"/>
      <c r="E36" s="170"/>
    </row>
    <row r="37" spans="3:5" ht="12.75" customHeight="1" x14ac:dyDescent="0.2">
      <c r="C37" s="183" t="s">
        <v>3315</v>
      </c>
      <c r="D37" s="170"/>
      <c r="E37" s="170"/>
    </row>
    <row r="38" spans="3:5" ht="12.75" customHeight="1" x14ac:dyDescent="0.2">
      <c r="C38" s="184" t="s">
        <v>2874</v>
      </c>
      <c r="D38" s="170"/>
      <c r="E38" s="170"/>
    </row>
    <row r="39" spans="3:5" ht="12.75" customHeight="1" x14ac:dyDescent="0.2">
      <c r="C39" s="170"/>
      <c r="D39" s="170"/>
      <c r="E39" s="170"/>
    </row>
    <row r="40" spans="3:5" ht="12.75" customHeight="1" x14ac:dyDescent="0.2">
      <c r="C40" s="181" t="s">
        <v>3174</v>
      </c>
      <c r="D40" s="170"/>
      <c r="E40" s="170"/>
    </row>
    <row r="41" spans="3:5" ht="12.75" customHeight="1" x14ac:dyDescent="0.2">
      <c r="C41" s="183" t="s">
        <v>3175</v>
      </c>
      <c r="D41" s="170"/>
      <c r="E41" s="170"/>
    </row>
    <row r="42" spans="3:5" ht="12.75" customHeight="1" x14ac:dyDescent="0.2">
      <c r="C42" s="184" t="s">
        <v>2874</v>
      </c>
      <c r="D42" s="170"/>
      <c r="E42" s="170"/>
    </row>
    <row r="43" spans="3:5" ht="12.75" customHeight="1" x14ac:dyDescent="0.2">
      <c r="C43" s="183" t="s">
        <v>3224</v>
      </c>
      <c r="D43" s="170"/>
      <c r="E43" s="170"/>
    </row>
    <row r="44" spans="3:5" ht="12.75" customHeight="1" x14ac:dyDescent="0.2">
      <c r="C44" s="170"/>
      <c r="D44" s="170"/>
      <c r="E44" s="170"/>
    </row>
    <row r="45" spans="3:5" ht="12.75" customHeight="1" x14ac:dyDescent="0.2">
      <c r="C45" s="181" t="s">
        <v>3084</v>
      </c>
      <c r="D45" s="170"/>
      <c r="E45" s="170"/>
    </row>
    <row r="46" spans="3:5" ht="12.75" customHeight="1" x14ac:dyDescent="0.2">
      <c r="C46" s="183" t="s">
        <v>3085</v>
      </c>
      <c r="D46" s="170"/>
      <c r="E46" s="170"/>
    </row>
    <row r="47" spans="3:5" ht="12.75" customHeight="1" x14ac:dyDescent="0.2">
      <c r="C47" s="184" t="s">
        <v>2874</v>
      </c>
      <c r="D47" s="170"/>
      <c r="E47" s="170"/>
    </row>
    <row r="48" spans="3:5" ht="12.75" customHeight="1" x14ac:dyDescent="0.2">
      <c r="C48" s="139"/>
      <c r="D48" s="170"/>
      <c r="E48" s="170"/>
    </row>
    <row r="49" spans="3:5" ht="12.75" customHeight="1" x14ac:dyDescent="0.2">
      <c r="C49" s="181" t="s">
        <v>2927</v>
      </c>
      <c r="D49" s="170"/>
      <c r="E49" s="170"/>
    </row>
    <row r="50" spans="3:5" ht="12.75" customHeight="1" x14ac:dyDescent="0.2">
      <c r="C50" s="182" t="s">
        <v>2925</v>
      </c>
      <c r="D50" s="170"/>
      <c r="E50" s="170"/>
    </row>
    <row r="51" spans="3:5" ht="12.75" customHeight="1" x14ac:dyDescent="0.2">
      <c r="C51" s="184" t="s">
        <v>2926</v>
      </c>
      <c r="D51" s="170"/>
      <c r="E51" s="170"/>
    </row>
    <row r="52" spans="3:5" ht="12.75" customHeight="1" x14ac:dyDescent="0.2">
      <c r="C52" s="183" t="s">
        <v>3066</v>
      </c>
      <c r="D52" s="170"/>
      <c r="E52" s="170"/>
    </row>
    <row r="53" spans="3:5" ht="12.75" customHeight="1" x14ac:dyDescent="0.2">
      <c r="C53" s="183" t="s">
        <v>2928</v>
      </c>
      <c r="D53" s="170"/>
      <c r="E53" s="170"/>
    </row>
    <row r="54" spans="3:5" ht="12.75" customHeight="1" x14ac:dyDescent="0.2">
      <c r="C54" s="184" t="s">
        <v>2874</v>
      </c>
      <c r="D54" s="170"/>
      <c r="E54" s="170"/>
    </row>
    <row r="55" spans="3:5" ht="12.75" customHeight="1" x14ac:dyDescent="0.2">
      <c r="C55" s="183" t="s">
        <v>2958</v>
      </c>
      <c r="D55" s="170"/>
      <c r="E55" s="170"/>
    </row>
    <row r="56" spans="3:5" ht="12.75" customHeight="1" x14ac:dyDescent="0.2">
      <c r="C56" s="183" t="s">
        <v>3035</v>
      </c>
      <c r="D56" s="170"/>
      <c r="E56" s="170"/>
    </row>
    <row r="57" spans="3:5" ht="12.75" customHeight="1" x14ac:dyDescent="0.2">
      <c r="C57" s="139"/>
      <c r="D57" s="170"/>
      <c r="E57" s="170"/>
    </row>
    <row r="58" spans="3:5" ht="12.75" customHeight="1" x14ac:dyDescent="0.2">
      <c r="C58" s="181" t="s">
        <v>2871</v>
      </c>
      <c r="D58" s="13"/>
      <c r="E58" s="170"/>
    </row>
    <row r="59" spans="3:5" ht="12.75" customHeight="1" x14ac:dyDescent="0.2">
      <c r="C59" s="182" t="s">
        <v>2872</v>
      </c>
      <c r="D59" s="13"/>
      <c r="E59" s="170"/>
    </row>
    <row r="60" spans="3:5" ht="12.75" customHeight="1" x14ac:dyDescent="0.2">
      <c r="C60" s="183" t="s">
        <v>2873</v>
      </c>
      <c r="D60" s="170"/>
      <c r="E60" s="170"/>
    </row>
    <row r="61" spans="3:5" ht="12.75" customHeight="1" x14ac:dyDescent="0.2">
      <c r="C61" s="184" t="s">
        <v>2874</v>
      </c>
      <c r="D61" s="170"/>
      <c r="E61" s="170"/>
    </row>
    <row r="62" spans="3:5" ht="12.75" customHeight="1" x14ac:dyDescent="0.2">
      <c r="C62" s="185"/>
      <c r="D62" s="170"/>
      <c r="E62" s="170"/>
    </row>
    <row r="63" spans="3:5" ht="12.75" customHeight="1" x14ac:dyDescent="0.2">
      <c r="C63" s="181" t="s">
        <v>2768</v>
      </c>
      <c r="D63" s="13"/>
    </row>
    <row r="64" spans="3:5" ht="12.75" customHeight="1" x14ac:dyDescent="0.2">
      <c r="C64" s="182" t="s">
        <v>2709</v>
      </c>
      <c r="D64" s="13"/>
    </row>
    <row r="65" spans="3:4" ht="12.75" customHeight="1" x14ac:dyDescent="0.2">
      <c r="C65" s="182" t="s">
        <v>2707</v>
      </c>
      <c r="D65" s="13"/>
    </row>
    <row r="66" spans="3:4" ht="12.75" customHeight="1" x14ac:dyDescent="0.2">
      <c r="C66" s="184" t="s">
        <v>2710</v>
      </c>
      <c r="D66" s="13"/>
    </row>
    <row r="67" spans="3:4" ht="12.75" customHeight="1" x14ac:dyDescent="0.2">
      <c r="C67" s="182" t="s">
        <v>2708</v>
      </c>
      <c r="D67" s="13"/>
    </row>
    <row r="68" spans="3:4" ht="12.75" customHeight="1" x14ac:dyDescent="0.2">
      <c r="C68" s="184" t="s">
        <v>2704</v>
      </c>
      <c r="D68" s="13"/>
    </row>
    <row r="69" spans="3:4" x14ac:dyDescent="0.2">
      <c r="C69" s="184" t="s">
        <v>2705</v>
      </c>
    </row>
    <row r="70" spans="3:4" x14ac:dyDescent="0.2">
      <c r="C70" s="184" t="s">
        <v>2706</v>
      </c>
    </row>
  </sheetData>
  <mergeCells count="1">
    <mergeCell ref="C20:E27"/>
  </mergeCells>
  <hyperlinks>
    <hyperlink ref="B6" location="'Natural Gas Pipeline Projects'!A1" display="Natural Gas Pipeline Projects" xr:uid="{00000000-0004-0000-0000-000000000000}"/>
    <hyperlink ref="B8" location="Definitions!A1" display="Definitions" xr:uid="{00000000-0004-0000-0000-000001000000}"/>
    <hyperlink ref="C13" r:id="rId1" location="pipelines" xr:uid="{00000000-0004-0000-0000-000002000000}"/>
    <hyperlink ref="B9" location="Contents!A1" display="Regions" xr:uid="{00000000-0004-0000-0000-000003000000}"/>
    <hyperlink ref="B7" location="'Historical Projects'!A1" display="Historical Projects" xr:uid="{00000000-0004-0000-0000-000004000000}"/>
    <hyperlink ref="D15" r:id="rId2" xr:uid="{00000000-0004-0000-0000-000005000000}"/>
    <hyperlink ref="C16" r:id="rId3" xr:uid="{00000000-0004-0000-0000-000006000000}"/>
    <hyperlink ref="D17" r:id="rId4" xr:uid="{00000000-0004-0000-0000-000007000000}"/>
  </hyperlinks>
  <pageMargins left="0.75" right="0.75" top="1" bottom="1" header="0.5" footer="0.5"/>
  <pageSetup scale="82" orientation="landscape" r:id="rId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FB143"/>
  <sheetViews>
    <sheetView showGridLines="0" topLeftCell="N1" zoomScale="85" zoomScaleNormal="85" workbookViewId="0">
      <pane ySplit="2" topLeftCell="A4" activePane="bottomLeft" state="frozen"/>
      <selection pane="bottomLeft" activeCell="W9" sqref="W9"/>
    </sheetView>
  </sheetViews>
  <sheetFormatPr defaultColWidth="21.5703125" defaultRowHeight="12.75" x14ac:dyDescent="0.2"/>
  <cols>
    <col min="1" max="1" width="16.28515625" style="111" customWidth="1"/>
    <col min="2" max="2" width="51.42578125" style="2" customWidth="1"/>
    <col min="3" max="3" width="31.85546875" style="2" customWidth="1"/>
    <col min="4" max="4" width="14.7109375" style="2" customWidth="1"/>
    <col min="5" max="5" width="19.5703125" style="3" bestFit="1" customWidth="1"/>
    <col min="6" max="6" width="10.7109375" style="112" customWidth="1"/>
    <col min="7" max="7" width="9.42578125" style="169" customWidth="1"/>
    <col min="8" max="8" width="26.140625" style="111" customWidth="1"/>
    <col min="9" max="9" width="14.7109375" style="111" customWidth="1"/>
    <col min="10" max="10" width="11.42578125" style="111" customWidth="1"/>
    <col min="11" max="11" width="22.7109375" style="17" customWidth="1"/>
    <col min="12" max="12" width="14.140625" style="111" customWidth="1"/>
    <col min="13" max="13" width="14.7109375" style="111" customWidth="1"/>
    <col min="14" max="14" width="7.7109375" style="111" customWidth="1"/>
    <col min="15" max="15" width="9.5703125" style="143" customWidth="1"/>
    <col min="16" max="16" width="10.28515625" style="241" customWidth="1"/>
    <col min="17" max="17" width="11.7109375" style="114" customWidth="1"/>
    <col min="18" max="18" width="13.85546875" style="115" bestFit="1" customWidth="1"/>
    <col min="19" max="19" width="10.7109375" style="116" customWidth="1"/>
    <col min="20" max="20" width="15.42578125" style="17" customWidth="1"/>
    <col min="21" max="21" width="19.42578125" style="117" customWidth="1"/>
    <col min="22" max="22" width="14.42578125" style="17" customWidth="1"/>
    <col min="23" max="23" width="101" style="17" customWidth="1"/>
    <col min="24" max="24" width="22" style="17" customWidth="1"/>
    <col min="25" max="25" width="81.28515625" style="17" customWidth="1"/>
    <col min="26" max="26" width="26.28515625" bestFit="1" customWidth="1"/>
    <col min="27" max="16384" width="21.5703125" style="17"/>
  </cols>
  <sheetData>
    <row r="1" spans="1:261" ht="15.75" x14ac:dyDescent="0.25">
      <c r="A1" s="81" t="s">
        <v>1798</v>
      </c>
      <c r="B1" s="82"/>
      <c r="C1" s="82"/>
      <c r="D1" s="82"/>
      <c r="E1" s="82"/>
      <c r="F1" s="83"/>
      <c r="G1" s="167"/>
      <c r="H1" s="81"/>
      <c r="I1" s="81"/>
      <c r="J1" s="81"/>
      <c r="K1" s="81"/>
      <c r="L1" s="81"/>
      <c r="M1" s="81"/>
      <c r="N1" s="81"/>
      <c r="O1" s="141"/>
      <c r="P1" s="84"/>
      <c r="Q1" s="85"/>
      <c r="R1" s="85"/>
      <c r="S1" s="81"/>
      <c r="T1" s="81"/>
      <c r="U1" s="86"/>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7"/>
      <c r="BM1" s="87"/>
      <c r="BN1" s="87"/>
      <c r="BO1" s="87"/>
      <c r="BP1" s="87"/>
      <c r="BQ1" s="87"/>
      <c r="BR1" s="87"/>
      <c r="BS1" s="87"/>
      <c r="BT1" s="87"/>
      <c r="BU1" s="87"/>
      <c r="BV1" s="87"/>
      <c r="BW1" s="87"/>
      <c r="BX1" s="87"/>
      <c r="BY1" s="87"/>
      <c r="BZ1" s="87"/>
      <c r="CA1" s="87"/>
      <c r="CB1" s="87"/>
      <c r="CC1" s="87"/>
      <c r="CD1" s="87"/>
      <c r="CE1" s="87"/>
      <c r="CF1" s="87"/>
      <c r="CG1" s="87"/>
      <c r="CH1" s="87"/>
      <c r="CI1" s="87"/>
      <c r="CJ1" s="87"/>
      <c r="CK1" s="87"/>
      <c r="CL1" s="87"/>
      <c r="CM1" s="87"/>
      <c r="CN1" s="87"/>
      <c r="CO1" s="87"/>
      <c r="CP1" s="87"/>
      <c r="CQ1" s="87"/>
      <c r="CR1" s="87"/>
      <c r="CS1" s="87"/>
      <c r="CT1" s="87"/>
      <c r="CU1" s="87"/>
      <c r="CV1" s="87"/>
      <c r="CW1" s="87"/>
      <c r="CX1" s="87"/>
      <c r="CY1" s="87"/>
      <c r="CZ1" s="87"/>
      <c r="DA1" s="87"/>
      <c r="DB1" s="87"/>
      <c r="DC1" s="87"/>
      <c r="DD1" s="87"/>
      <c r="DE1" s="87"/>
      <c r="DF1" s="87"/>
      <c r="DG1" s="87"/>
      <c r="DH1" s="87"/>
      <c r="DI1" s="87"/>
      <c r="DJ1" s="87"/>
      <c r="DK1" s="87"/>
      <c r="DL1" s="87"/>
      <c r="DM1" s="87"/>
      <c r="DN1" s="87"/>
      <c r="DO1" s="87"/>
      <c r="DP1" s="87"/>
      <c r="DQ1" s="87"/>
      <c r="DR1" s="87"/>
      <c r="DS1" s="87"/>
      <c r="DT1" s="87"/>
      <c r="DU1" s="87"/>
      <c r="DV1" s="87"/>
      <c r="DW1" s="87"/>
      <c r="DX1" s="87"/>
      <c r="DY1" s="87"/>
      <c r="DZ1" s="87"/>
      <c r="EA1" s="87"/>
      <c r="EB1" s="87"/>
      <c r="EC1" s="87"/>
      <c r="ED1" s="87"/>
      <c r="EE1" s="87"/>
      <c r="EF1" s="87"/>
      <c r="EG1" s="87"/>
      <c r="EH1" s="87"/>
      <c r="EI1" s="87"/>
      <c r="EJ1" s="87"/>
      <c r="EK1" s="87"/>
      <c r="EL1" s="87"/>
      <c r="EM1" s="87"/>
      <c r="EN1" s="87"/>
      <c r="EO1" s="87"/>
      <c r="EP1" s="87"/>
      <c r="EQ1" s="87"/>
      <c r="ER1" s="87"/>
      <c r="ES1" s="87"/>
      <c r="ET1" s="87"/>
      <c r="EU1" s="87"/>
      <c r="EV1" s="87"/>
      <c r="EW1" s="87"/>
      <c r="EX1" s="87"/>
      <c r="EY1" s="87"/>
      <c r="EZ1" s="87"/>
      <c r="FA1" s="87"/>
      <c r="FB1" s="87"/>
      <c r="FC1" s="87"/>
      <c r="FD1" s="87"/>
      <c r="FE1" s="87"/>
      <c r="FF1" s="87"/>
      <c r="FG1" s="87"/>
      <c r="FH1" s="87"/>
      <c r="FI1" s="87"/>
      <c r="FJ1" s="87"/>
      <c r="FK1" s="87"/>
      <c r="FL1" s="87"/>
      <c r="FM1" s="87"/>
      <c r="FN1" s="87"/>
      <c r="FO1" s="87"/>
      <c r="FP1" s="87"/>
      <c r="FQ1" s="87"/>
      <c r="FR1" s="87"/>
      <c r="FS1" s="87"/>
      <c r="FT1" s="87"/>
      <c r="FU1" s="87"/>
      <c r="FV1" s="87"/>
      <c r="FW1" s="87"/>
      <c r="FX1" s="87"/>
      <c r="FY1" s="87"/>
      <c r="FZ1" s="87"/>
      <c r="GA1" s="87"/>
      <c r="GB1" s="87"/>
      <c r="GC1" s="87"/>
      <c r="GD1" s="87"/>
      <c r="GE1" s="87"/>
      <c r="GF1" s="87"/>
      <c r="GG1" s="87"/>
      <c r="GH1" s="87"/>
      <c r="GI1" s="87"/>
      <c r="GJ1" s="87"/>
      <c r="GK1" s="87"/>
      <c r="GL1" s="87"/>
      <c r="GM1" s="87"/>
      <c r="GN1" s="87"/>
      <c r="GO1" s="87"/>
      <c r="GP1" s="87"/>
      <c r="GQ1" s="87"/>
      <c r="GR1" s="87"/>
      <c r="GS1" s="87"/>
      <c r="GT1" s="87"/>
      <c r="GU1" s="87"/>
      <c r="GV1" s="87"/>
      <c r="GW1" s="87"/>
      <c r="GX1" s="87"/>
      <c r="GY1" s="87"/>
      <c r="GZ1" s="87"/>
      <c r="HA1" s="87"/>
      <c r="HB1" s="87"/>
      <c r="HC1" s="87"/>
      <c r="HD1" s="87"/>
      <c r="HE1" s="87"/>
      <c r="HF1" s="87"/>
      <c r="HG1" s="87"/>
      <c r="HH1" s="87"/>
      <c r="HI1" s="87"/>
      <c r="HJ1" s="87"/>
      <c r="HK1" s="87"/>
      <c r="HL1" s="87"/>
      <c r="HM1" s="87"/>
      <c r="HN1" s="87"/>
      <c r="HO1" s="87"/>
      <c r="HP1" s="87"/>
      <c r="HQ1" s="87"/>
      <c r="HR1" s="87"/>
      <c r="HS1" s="87"/>
      <c r="HT1" s="87"/>
      <c r="HU1" s="87"/>
      <c r="HV1" s="87"/>
      <c r="HW1" s="87"/>
      <c r="HX1" s="87"/>
      <c r="HY1" s="87"/>
      <c r="HZ1" s="87"/>
      <c r="IA1" s="87"/>
      <c r="IB1" s="87"/>
      <c r="IC1" s="87"/>
      <c r="ID1" s="87"/>
      <c r="IE1" s="87"/>
      <c r="IF1" s="87"/>
      <c r="IG1" s="87"/>
      <c r="IH1" s="87"/>
      <c r="II1" s="87"/>
      <c r="IJ1" s="87"/>
      <c r="IK1" s="87"/>
      <c r="IL1" s="87"/>
      <c r="IM1" s="87"/>
      <c r="IN1" s="87"/>
      <c r="IO1" s="87"/>
      <c r="IP1" s="87"/>
      <c r="IQ1" s="87"/>
      <c r="IR1" s="87"/>
      <c r="IS1" s="87"/>
      <c r="IT1" s="87"/>
      <c r="IU1" s="87"/>
      <c r="IV1" s="87"/>
      <c r="IW1" s="87"/>
      <c r="IX1" s="87"/>
      <c r="IY1" s="87"/>
      <c r="IZ1" s="87"/>
      <c r="JA1" s="87"/>
    </row>
    <row r="2" spans="1:261" s="95" customFormat="1" ht="39" thickBot="1" x14ac:dyDescent="0.25">
      <c r="A2" s="88" t="s">
        <v>121</v>
      </c>
      <c r="B2" s="89" t="s">
        <v>122</v>
      </c>
      <c r="C2" s="89" t="s">
        <v>123</v>
      </c>
      <c r="D2" s="89" t="s">
        <v>124</v>
      </c>
      <c r="E2" s="89" t="s">
        <v>127</v>
      </c>
      <c r="F2" s="90" t="s">
        <v>128</v>
      </c>
      <c r="G2" s="168" t="s">
        <v>129</v>
      </c>
      <c r="H2" s="92" t="s">
        <v>194</v>
      </c>
      <c r="I2" s="92" t="s">
        <v>2252</v>
      </c>
      <c r="J2" s="92" t="s">
        <v>2253</v>
      </c>
      <c r="K2" s="92" t="s">
        <v>195</v>
      </c>
      <c r="L2" s="92" t="s">
        <v>2255</v>
      </c>
      <c r="M2" s="92" t="s">
        <v>2254</v>
      </c>
      <c r="N2" s="92" t="s">
        <v>2461</v>
      </c>
      <c r="O2" s="142" t="s">
        <v>130</v>
      </c>
      <c r="P2" s="240" t="s">
        <v>131</v>
      </c>
      <c r="Q2" s="92" t="s">
        <v>132</v>
      </c>
      <c r="R2" s="92" t="s">
        <v>185</v>
      </c>
      <c r="S2" s="94" t="s">
        <v>125</v>
      </c>
      <c r="T2" s="92" t="s">
        <v>192</v>
      </c>
      <c r="U2" s="92" t="s">
        <v>193</v>
      </c>
      <c r="V2" s="92" t="s">
        <v>2173</v>
      </c>
      <c r="W2" s="92" t="s">
        <v>2421</v>
      </c>
      <c r="X2" s="92" t="s">
        <v>2836</v>
      </c>
      <c r="Y2" s="92" t="s">
        <v>2429</v>
      </c>
    </row>
    <row r="3" spans="1:261" ht="51" x14ac:dyDescent="0.2">
      <c r="A3" s="96">
        <v>45945</v>
      </c>
      <c r="B3" s="79" t="s">
        <v>3352</v>
      </c>
      <c r="C3" s="79" t="s">
        <v>3683</v>
      </c>
      <c r="D3" s="79" t="s">
        <v>140</v>
      </c>
      <c r="E3" s="79" t="s">
        <v>143</v>
      </c>
      <c r="F3" s="60">
        <v>45931</v>
      </c>
      <c r="G3" s="61">
        <v>2025</v>
      </c>
      <c r="H3" s="97" t="s">
        <v>380</v>
      </c>
      <c r="I3" s="97" t="str">
        <f>LEFT($H3,2)</f>
        <v>AL</v>
      </c>
      <c r="J3" s="97" t="str">
        <f>RIGHT($H3,2)</f>
        <v>GA</v>
      </c>
      <c r="K3" s="104" t="str">
        <f t="shared" ref="K3:K23" si="0">IF($L3=$M3,L3,CONCATENATE($L3,", ",IF(ISBLANK(N3),"",CONCATENATE(N3,", ")),$M3))</f>
        <v>South Central, Southeast</v>
      </c>
      <c r="L3" s="97" t="str">
        <f>INDEX('State '!$A$1:$C$62,MATCH($I3,'State '!$B:$B,0),3)</f>
        <v>South Central</v>
      </c>
      <c r="M3" s="97" t="str">
        <f>INDEX('State '!$A$1:$C$62,MATCH($J3,'State '!$B:$B,0),3)</f>
        <v>Southeast</v>
      </c>
      <c r="N3" s="97"/>
      <c r="O3" s="144">
        <v>70.7</v>
      </c>
      <c r="P3" s="164">
        <v>300</v>
      </c>
      <c r="Q3" s="145">
        <v>63.8</v>
      </c>
      <c r="R3" s="98"/>
      <c r="S3" s="97" t="s">
        <v>135</v>
      </c>
      <c r="T3" s="97" t="s">
        <v>381</v>
      </c>
      <c r="U3" s="97" t="s">
        <v>3353</v>
      </c>
      <c r="V3" s="97" t="s">
        <v>2177</v>
      </c>
      <c r="W3" s="79" t="s">
        <v>3864</v>
      </c>
      <c r="X3" s="79" t="s">
        <v>2816</v>
      </c>
      <c r="Y3" s="262" t="s">
        <v>3391</v>
      </c>
      <c r="Z3" s="17"/>
    </row>
    <row r="4" spans="1:261" ht="38.25" x14ac:dyDescent="0.2">
      <c r="A4" s="96">
        <v>45840</v>
      </c>
      <c r="B4" s="79" t="s">
        <v>3644</v>
      </c>
      <c r="C4" s="80" t="s">
        <v>2567</v>
      </c>
      <c r="D4" s="79" t="s">
        <v>136</v>
      </c>
      <c r="E4" s="79" t="s">
        <v>137</v>
      </c>
      <c r="F4" s="60"/>
      <c r="G4" s="61">
        <v>2029</v>
      </c>
      <c r="H4" s="97" t="s">
        <v>532</v>
      </c>
      <c r="I4" s="97" t="str">
        <f>LEFT($H4,2)</f>
        <v>AK</v>
      </c>
      <c r="J4" s="97" t="str">
        <f>RIGHT($H4,2)</f>
        <v>AK</v>
      </c>
      <c r="K4" s="104" t="str">
        <f t="shared" si="0"/>
        <v>Pacific</v>
      </c>
      <c r="L4" s="97" t="str">
        <f>INDEX('State '!$A$1:$C$62,MATCH($I4,'State '!$B:$B,0),3)</f>
        <v>Pacific</v>
      </c>
      <c r="M4" s="97" t="str">
        <f>INDEX('State '!$A$1:$C$62,MATCH($J4,'State '!$B:$B,0),3)</f>
        <v>Pacific</v>
      </c>
      <c r="N4" s="97"/>
      <c r="O4" s="144">
        <v>10700</v>
      </c>
      <c r="P4" s="110">
        <v>807</v>
      </c>
      <c r="Q4" s="145">
        <v>3300</v>
      </c>
      <c r="R4" s="98">
        <v>42</v>
      </c>
      <c r="S4" s="97" t="s">
        <v>138</v>
      </c>
      <c r="T4" s="97" t="s">
        <v>381</v>
      </c>
      <c r="U4" s="105" t="s">
        <v>2600</v>
      </c>
      <c r="V4" s="97" t="s">
        <v>2174</v>
      </c>
      <c r="W4" s="79" t="s">
        <v>3680</v>
      </c>
      <c r="X4" s="79" t="s">
        <v>2813</v>
      </c>
      <c r="Y4" s="261" t="s">
        <v>3549</v>
      </c>
      <c r="Z4" s="17"/>
    </row>
    <row r="5" spans="1:261" ht="51" x14ac:dyDescent="0.2">
      <c r="A5" s="96">
        <v>44295</v>
      </c>
      <c r="B5" s="80" t="s">
        <v>3647</v>
      </c>
      <c r="C5" s="80" t="s">
        <v>2567</v>
      </c>
      <c r="D5" s="80" t="s">
        <v>136</v>
      </c>
      <c r="E5" s="102" t="s">
        <v>2219</v>
      </c>
      <c r="F5" s="62"/>
      <c r="G5" s="107" t="s">
        <v>382</v>
      </c>
      <c r="H5" s="97" t="s">
        <v>532</v>
      </c>
      <c r="I5" s="97" t="str">
        <f>LEFT($H5,2)</f>
        <v>AK</v>
      </c>
      <c r="J5" s="97" t="str">
        <f>RIGHT($H5,2)</f>
        <v>AK</v>
      </c>
      <c r="K5" s="104" t="str">
        <f t="shared" si="0"/>
        <v>Pacific</v>
      </c>
      <c r="L5" s="97" t="str">
        <f>INDEX('State '!$A$1:$C$62,MATCH($I5,'State '!$B:$B,0),3)</f>
        <v>Pacific</v>
      </c>
      <c r="M5" s="97" t="str">
        <f>INDEX('State '!$A$1:$C$62,MATCH($J5,'State '!$B:$B,0),3)</f>
        <v>Pacific</v>
      </c>
      <c r="N5" s="97"/>
      <c r="O5" s="144">
        <v>9970</v>
      </c>
      <c r="P5" s="61">
        <v>737</v>
      </c>
      <c r="Q5" s="108">
        <v>500</v>
      </c>
      <c r="R5" s="63" t="s">
        <v>2568</v>
      </c>
      <c r="S5" s="103" t="s">
        <v>138</v>
      </c>
      <c r="T5" s="104"/>
      <c r="U5" s="105"/>
      <c r="V5" s="97" t="s">
        <v>2174</v>
      </c>
      <c r="W5" s="79" t="s">
        <v>3645</v>
      </c>
      <c r="X5" s="79"/>
      <c r="Y5" s="261" t="s">
        <v>3646</v>
      </c>
      <c r="Z5" s="17"/>
    </row>
    <row r="6" spans="1:261" ht="25.5" x14ac:dyDescent="0.2">
      <c r="A6" s="96">
        <v>45945</v>
      </c>
      <c r="B6" s="79" t="s">
        <v>3743</v>
      </c>
      <c r="C6" s="79" t="s">
        <v>3450</v>
      </c>
      <c r="D6" s="188" t="s">
        <v>140</v>
      </c>
      <c r="E6" s="79" t="s">
        <v>139</v>
      </c>
      <c r="F6" s="60"/>
      <c r="G6" s="98">
        <v>2029</v>
      </c>
      <c r="H6" s="97" t="s">
        <v>388</v>
      </c>
      <c r="I6" s="97" t="s">
        <v>7</v>
      </c>
      <c r="J6" s="97" t="s">
        <v>10</v>
      </c>
      <c r="K6" s="104" t="str">
        <f t="shared" si="0"/>
        <v>Northeast</v>
      </c>
      <c r="L6" s="97" t="str">
        <f>INDEX('State '!$A$1:$C$62,MATCH($I6,'State '!$B:$B,0),3)</f>
        <v>Northeast</v>
      </c>
      <c r="M6" s="97" t="str">
        <f>INDEX('State '!$A$1:$C$62,MATCH($J6,'State '!$B:$B,0),3)</f>
        <v>Northeast</v>
      </c>
      <c r="N6" s="97"/>
      <c r="O6" s="144">
        <v>300</v>
      </c>
      <c r="P6" s="164">
        <v>0</v>
      </c>
      <c r="Q6" s="145">
        <v>75</v>
      </c>
      <c r="R6" s="98"/>
      <c r="S6" s="97" t="s">
        <v>135</v>
      </c>
      <c r="T6" s="97" t="s">
        <v>381</v>
      </c>
      <c r="U6" s="97"/>
      <c r="V6" s="97" t="s">
        <v>2177</v>
      </c>
      <c r="W6" s="79" t="s">
        <v>3832</v>
      </c>
      <c r="X6" s="79"/>
      <c r="Y6" s="261" t="s">
        <v>3537</v>
      </c>
      <c r="Z6" s="17"/>
    </row>
    <row r="7" spans="1:261" ht="25.5" x14ac:dyDescent="0.2">
      <c r="A7" s="96">
        <v>45945</v>
      </c>
      <c r="B7" s="80" t="s">
        <v>3671</v>
      </c>
      <c r="C7" s="80" t="s">
        <v>3672</v>
      </c>
      <c r="D7" s="80" t="s">
        <v>136</v>
      </c>
      <c r="E7" s="102" t="s">
        <v>419</v>
      </c>
      <c r="F7" s="62"/>
      <c r="G7" s="107">
        <v>2025</v>
      </c>
      <c r="H7" s="97" t="s">
        <v>21</v>
      </c>
      <c r="I7" s="97" t="str">
        <f>LEFT($H7,2)</f>
        <v>UT</v>
      </c>
      <c r="J7" s="97" t="str">
        <f>RIGHT($H7,2)</f>
        <v>UT</v>
      </c>
      <c r="K7" s="104" t="str">
        <f t="shared" si="0"/>
        <v>Mountain</v>
      </c>
      <c r="L7" s="97" t="str">
        <f>INDEX('State '!$A$1:$C$62,MATCH($I7,'State '!$B:$B,0),3)</f>
        <v>Mountain</v>
      </c>
      <c r="M7" s="97" t="str">
        <f>INDEX('State '!$A$1:$C$62,MATCH($J7,'State '!$B:$B,0),3)</f>
        <v>Mountain</v>
      </c>
      <c r="N7" s="97"/>
      <c r="O7" s="144">
        <v>263</v>
      </c>
      <c r="P7" s="61">
        <v>44.5</v>
      </c>
      <c r="Q7" s="108">
        <v>150</v>
      </c>
      <c r="R7" s="63">
        <v>20</v>
      </c>
      <c r="S7" s="103" t="s">
        <v>138</v>
      </c>
      <c r="T7" s="104"/>
      <c r="U7" s="105"/>
      <c r="V7" s="97" t="s">
        <v>2174</v>
      </c>
      <c r="W7" s="79" t="s">
        <v>3833</v>
      </c>
      <c r="X7" s="79"/>
      <c r="Y7" s="261" t="s">
        <v>3857</v>
      </c>
      <c r="Z7" s="17"/>
    </row>
    <row r="8" spans="1:261" ht="38.25" x14ac:dyDescent="0.2">
      <c r="A8" s="96">
        <v>45940</v>
      </c>
      <c r="B8" s="80" t="s">
        <v>3399</v>
      </c>
      <c r="C8" s="80" t="s">
        <v>3400</v>
      </c>
      <c r="D8" s="80" t="s">
        <v>136</v>
      </c>
      <c r="E8" s="102" t="s">
        <v>2198</v>
      </c>
      <c r="F8" s="62"/>
      <c r="G8" s="107">
        <v>2026</v>
      </c>
      <c r="H8" s="97" t="s">
        <v>6</v>
      </c>
      <c r="I8" s="97" t="str">
        <f>LEFT($H8,2)</f>
        <v>TX</v>
      </c>
      <c r="J8" s="97" t="str">
        <f>RIGHT($H8,2)</f>
        <v>TX</v>
      </c>
      <c r="K8" s="104" t="str">
        <f t="shared" si="0"/>
        <v>South Central</v>
      </c>
      <c r="L8" s="97" t="str">
        <f>INDEX('State '!$A$1:$C$62,MATCH($I8,'State '!$B:$B,0),3)</f>
        <v>South Central</v>
      </c>
      <c r="M8" s="97" t="str">
        <f>INDEX('State '!$A$1:$C$62,MATCH($J8,'State '!$B:$B,0),3)</f>
        <v>South Central</v>
      </c>
      <c r="N8" s="97"/>
      <c r="O8" s="144">
        <v>2500</v>
      </c>
      <c r="P8" s="61">
        <v>563</v>
      </c>
      <c r="Q8" s="108">
        <v>2000</v>
      </c>
      <c r="R8" s="63">
        <v>42</v>
      </c>
      <c r="S8" s="103" t="s">
        <v>138</v>
      </c>
      <c r="T8" s="104" t="s">
        <v>2593</v>
      </c>
      <c r="U8" s="105"/>
      <c r="V8" s="97" t="s">
        <v>2174</v>
      </c>
      <c r="W8" s="79" t="s">
        <v>3690</v>
      </c>
      <c r="X8" s="79" t="s">
        <v>2813</v>
      </c>
      <c r="Y8" s="261"/>
      <c r="Z8" s="17"/>
    </row>
    <row r="9" spans="1:261" ht="63.75" x14ac:dyDescent="0.2">
      <c r="A9" s="96">
        <v>45618</v>
      </c>
      <c r="B9" s="80" t="s">
        <v>3326</v>
      </c>
      <c r="C9" s="80" t="s">
        <v>199</v>
      </c>
      <c r="D9" s="80" t="s">
        <v>142</v>
      </c>
      <c r="E9" s="102" t="s">
        <v>419</v>
      </c>
      <c r="F9" s="62"/>
      <c r="G9" s="107">
        <v>2026</v>
      </c>
      <c r="H9" s="97" t="s">
        <v>399</v>
      </c>
      <c r="I9" s="97" t="str">
        <f>LEFT($H9,2)</f>
        <v>PA</v>
      </c>
      <c r="J9" s="97" t="str">
        <f>RIGHT($H9,2)</f>
        <v>NJ</v>
      </c>
      <c r="K9" s="104" t="str">
        <f t="shared" si="0"/>
        <v>Northeast</v>
      </c>
      <c r="L9" s="97" t="str">
        <f>INDEX('State '!$A$1:$C$62,MATCH($I9,'State '!$B:$B,0),3)</f>
        <v>Northeast</v>
      </c>
      <c r="M9" s="97" t="str">
        <f>INDEX('State '!$A$1:$C$62,MATCH($J9,'State '!$B:$B,0),3)</f>
        <v>Northeast</v>
      </c>
      <c r="N9" s="97"/>
      <c r="O9" s="144">
        <v>368</v>
      </c>
      <c r="P9" s="61">
        <v>2</v>
      </c>
      <c r="Q9" s="108">
        <v>55</v>
      </c>
      <c r="R9" s="63">
        <v>36</v>
      </c>
      <c r="S9" s="103" t="s">
        <v>135</v>
      </c>
      <c r="T9" s="104" t="s">
        <v>381</v>
      </c>
      <c r="U9" s="105" t="s">
        <v>3327</v>
      </c>
      <c r="V9" s="97" t="s">
        <v>2177</v>
      </c>
      <c r="W9" s="79" t="s">
        <v>3791</v>
      </c>
      <c r="X9" s="79"/>
      <c r="Y9" s="261" t="s">
        <v>3772</v>
      </c>
      <c r="Z9" s="17"/>
    </row>
    <row r="10" spans="1:261" ht="63.75" x14ac:dyDescent="0.2">
      <c r="A10" s="96">
        <v>45867</v>
      </c>
      <c r="B10" s="79" t="s">
        <v>3702</v>
      </c>
      <c r="C10" s="79" t="s">
        <v>3703</v>
      </c>
      <c r="D10" s="79" t="s">
        <v>136</v>
      </c>
      <c r="E10" s="79" t="s">
        <v>139</v>
      </c>
      <c r="F10" s="60"/>
      <c r="G10" s="61">
        <v>2027</v>
      </c>
      <c r="H10" s="97" t="s">
        <v>3825</v>
      </c>
      <c r="I10" s="97" t="str">
        <f>LEFT($H10,2)</f>
        <v>DE</v>
      </c>
      <c r="J10" s="97" t="str">
        <f>RIGHT($H10,2)</f>
        <v>PA</v>
      </c>
      <c r="K10" s="104" t="str">
        <f t="shared" si="0"/>
        <v>Northeast</v>
      </c>
      <c r="L10" s="97" t="str">
        <f>INDEX('State '!$A$1:$C$62,MATCH($I10,'State '!$B:$B,0),3)</f>
        <v>Northeast</v>
      </c>
      <c r="M10" s="97" t="str">
        <f>INDEX('State '!$A$1:$C$62,MATCH($J10,'State '!$B:$B,0),3)</f>
        <v>Northeast</v>
      </c>
      <c r="N10" s="97"/>
      <c r="O10" s="144">
        <v>42.2</v>
      </c>
      <c r="P10" s="164">
        <v>2</v>
      </c>
      <c r="Q10" s="145">
        <v>32</v>
      </c>
      <c r="R10" s="98"/>
      <c r="S10" s="97" t="s">
        <v>135</v>
      </c>
      <c r="T10" s="104" t="s">
        <v>381</v>
      </c>
      <c r="U10" s="97" t="s">
        <v>3704</v>
      </c>
      <c r="V10" s="97" t="s">
        <v>2177</v>
      </c>
      <c r="W10" s="79" t="s">
        <v>3705</v>
      </c>
      <c r="X10" s="79"/>
      <c r="Y10" s="264" t="s">
        <v>3391</v>
      </c>
      <c r="Z10" s="17"/>
    </row>
    <row r="11" spans="1:261" ht="25.5" x14ac:dyDescent="0.2">
      <c r="A11" s="96">
        <v>45945</v>
      </c>
      <c r="B11" s="79" t="s">
        <v>3755</v>
      </c>
      <c r="C11" s="79" t="s">
        <v>3101</v>
      </c>
      <c r="D11" s="188" t="s">
        <v>140</v>
      </c>
      <c r="E11" s="79" t="s">
        <v>137</v>
      </c>
      <c r="F11" s="60"/>
      <c r="G11" s="98">
        <v>2028</v>
      </c>
      <c r="H11" s="97" t="s">
        <v>1929</v>
      </c>
      <c r="I11" s="97" t="s">
        <v>7</v>
      </c>
      <c r="J11" s="97" t="s">
        <v>8</v>
      </c>
      <c r="K11" s="104" t="str">
        <f t="shared" si="0"/>
        <v>Northeast</v>
      </c>
      <c r="L11" s="97" t="str">
        <f>INDEX('State '!$A$1:$C$62,MATCH($I11,'State '!$B:$B,0),3)</f>
        <v>Northeast</v>
      </c>
      <c r="M11" s="97" t="str">
        <f>INDEX('State '!$A$1:$C$62,MATCH($J11,'State '!$B:$B,0),3)</f>
        <v>Northeast</v>
      </c>
      <c r="N11" s="97"/>
      <c r="O11" s="144"/>
      <c r="P11" s="164">
        <v>3.9</v>
      </c>
      <c r="Q11" s="145">
        <v>550</v>
      </c>
      <c r="R11" s="98"/>
      <c r="S11" s="97" t="s">
        <v>135</v>
      </c>
      <c r="T11" s="97" t="s">
        <v>381</v>
      </c>
      <c r="U11" s="97" t="s">
        <v>3754</v>
      </c>
      <c r="V11" s="97" t="s">
        <v>2177</v>
      </c>
      <c r="W11" s="79" t="s">
        <v>3834</v>
      </c>
      <c r="X11" s="79"/>
      <c r="Y11" s="261" t="s">
        <v>3846</v>
      </c>
      <c r="Z11" s="17"/>
    </row>
    <row r="12" spans="1:261" ht="63.75" x14ac:dyDescent="0.2">
      <c r="A12" s="96">
        <v>45839</v>
      </c>
      <c r="B12" s="80" t="s">
        <v>3651</v>
      </c>
      <c r="C12" s="80" t="s">
        <v>3652</v>
      </c>
      <c r="D12" s="80" t="s">
        <v>136</v>
      </c>
      <c r="E12" s="102" t="s">
        <v>3586</v>
      </c>
      <c r="F12" s="62"/>
      <c r="G12" s="107">
        <v>2027</v>
      </c>
      <c r="H12" s="97" t="s">
        <v>8</v>
      </c>
      <c r="I12" s="97" t="str">
        <f>LEFT($H12,2)</f>
        <v>OH</v>
      </c>
      <c r="J12" s="97" t="str">
        <f>RIGHT($H12,2)</f>
        <v>OH</v>
      </c>
      <c r="K12" s="104" t="str">
        <f t="shared" si="0"/>
        <v>Northeast</v>
      </c>
      <c r="L12" s="97" t="str">
        <f>INDEX('State '!$A$1:$C$62,MATCH($I12,'State '!$B:$B,0),3)</f>
        <v>Northeast</v>
      </c>
      <c r="M12" s="97" t="str">
        <f>INDEX('State '!$A$1:$C$62,MATCH($J12,'State '!$B:$B,0),3)</f>
        <v>Northeast</v>
      </c>
      <c r="N12" s="97"/>
      <c r="O12" s="144">
        <v>10</v>
      </c>
      <c r="P12" s="61" t="s">
        <v>382</v>
      </c>
      <c r="Q12" s="108">
        <v>300</v>
      </c>
      <c r="R12" s="63"/>
      <c r="S12" s="103" t="s">
        <v>138</v>
      </c>
      <c r="T12" s="104"/>
      <c r="U12" s="105"/>
      <c r="V12" s="97" t="s">
        <v>2174</v>
      </c>
      <c r="W12" s="79" t="s">
        <v>3792</v>
      </c>
      <c r="X12" s="79" t="s">
        <v>3654</v>
      </c>
      <c r="Y12" s="261" t="s">
        <v>3653</v>
      </c>
      <c r="Z12" s="17"/>
    </row>
    <row r="13" spans="1:261" ht="89.25" x14ac:dyDescent="0.2">
      <c r="A13" s="96">
        <v>45594</v>
      </c>
      <c r="B13" s="80" t="s">
        <v>3442</v>
      </c>
      <c r="C13" s="80" t="s">
        <v>3443</v>
      </c>
      <c r="D13" s="80" t="s">
        <v>3444</v>
      </c>
      <c r="E13" s="102" t="s">
        <v>389</v>
      </c>
      <c r="F13" s="62"/>
      <c r="G13" s="107">
        <v>2026</v>
      </c>
      <c r="H13" s="97" t="s">
        <v>3445</v>
      </c>
      <c r="I13" s="97" t="str">
        <f>LEFT($H13,2)</f>
        <v>ND</v>
      </c>
      <c r="J13" s="97" t="str">
        <f>RIGHT($H13,2)</f>
        <v>WY</v>
      </c>
      <c r="K13" s="104" t="str">
        <f t="shared" si="0"/>
        <v>Mountain</v>
      </c>
      <c r="L13" s="97" t="str">
        <f>INDEX('State '!$A$1:$C$62,MATCH($I13,'State '!$B:$B,0),3)</f>
        <v>Mountain</v>
      </c>
      <c r="M13" s="97" t="str">
        <f>INDEX('State '!$A$1:$C$62,MATCH($J13,'State '!$B:$B,0),3)</f>
        <v>Mountain</v>
      </c>
      <c r="N13" s="97"/>
      <c r="O13" s="144"/>
      <c r="P13" s="61" t="s">
        <v>382</v>
      </c>
      <c r="Q13" s="108">
        <v>300</v>
      </c>
      <c r="R13" s="63"/>
      <c r="S13" s="103" t="s">
        <v>135</v>
      </c>
      <c r="T13" s="104" t="s">
        <v>381</v>
      </c>
      <c r="U13" s="105" t="s">
        <v>3446</v>
      </c>
      <c r="V13" s="97" t="s">
        <v>2177</v>
      </c>
      <c r="W13" s="266" t="s">
        <v>3793</v>
      </c>
      <c r="X13" s="79"/>
      <c r="Y13" s="261" t="s">
        <v>3779</v>
      </c>
      <c r="Z13" s="17"/>
    </row>
    <row r="14" spans="1:261" ht="38.25" x14ac:dyDescent="0.2">
      <c r="A14" s="96">
        <v>45945</v>
      </c>
      <c r="B14" s="79" t="s">
        <v>3712</v>
      </c>
      <c r="C14" s="79" t="s">
        <v>3714</v>
      </c>
      <c r="D14" s="188" t="s">
        <v>134</v>
      </c>
      <c r="E14" s="79" t="s">
        <v>139</v>
      </c>
      <c r="F14" s="60"/>
      <c r="G14" s="98">
        <v>2028</v>
      </c>
      <c r="H14" s="97" t="s">
        <v>1249</v>
      </c>
      <c r="I14" s="97" t="s">
        <v>28</v>
      </c>
      <c r="J14" s="97" t="s">
        <v>39</v>
      </c>
      <c r="K14" s="104" t="str">
        <f t="shared" si="0"/>
        <v>Midwest</v>
      </c>
      <c r="L14" s="97" t="str">
        <f>INDEX('State '!$A$1:$C$62,MATCH($I14,'State '!$B:$B,0),3)</f>
        <v>Midwest</v>
      </c>
      <c r="M14" s="97" t="str">
        <f>INDEX('State '!$A$1:$C$62,MATCH($J14,'State '!$B:$B,0),3)</f>
        <v>Midwest</v>
      </c>
      <c r="N14" s="97"/>
      <c r="O14" s="144"/>
      <c r="P14" s="164">
        <v>10</v>
      </c>
      <c r="Q14" s="145">
        <v>200</v>
      </c>
      <c r="R14" s="98">
        <v>20</v>
      </c>
      <c r="S14" s="97" t="s">
        <v>135</v>
      </c>
      <c r="T14" s="97" t="s">
        <v>381</v>
      </c>
      <c r="U14" s="97" t="s">
        <v>3713</v>
      </c>
      <c r="V14" s="97" t="s">
        <v>2177</v>
      </c>
      <c r="W14" s="79" t="s">
        <v>3835</v>
      </c>
      <c r="X14" s="79" t="s">
        <v>3296</v>
      </c>
      <c r="Y14" s="261" t="s">
        <v>3847</v>
      </c>
      <c r="Z14" s="17"/>
    </row>
    <row r="15" spans="1:261" ht="89.25" x14ac:dyDescent="0.2">
      <c r="A15" s="96">
        <v>45586</v>
      </c>
      <c r="B15" s="80" t="s">
        <v>3367</v>
      </c>
      <c r="C15" s="80" t="s">
        <v>3368</v>
      </c>
      <c r="D15" s="80" t="s">
        <v>140</v>
      </c>
      <c r="E15" s="102" t="s">
        <v>389</v>
      </c>
      <c r="F15" s="62"/>
      <c r="G15" s="107">
        <v>2026</v>
      </c>
      <c r="H15" s="97" t="s">
        <v>3445</v>
      </c>
      <c r="I15" s="97" t="str">
        <f t="shared" ref="I15:I20" si="1">LEFT($H15,2)</f>
        <v>ND</v>
      </c>
      <c r="J15" s="97" t="str">
        <f>RIGHT($H15,2)</f>
        <v>WY</v>
      </c>
      <c r="K15" s="104" t="str">
        <f t="shared" si="0"/>
        <v>Mountain</v>
      </c>
      <c r="L15" s="97" t="str">
        <f>INDEX('State '!$A$1:$C$62,MATCH($I15,'State '!$B:$B,0),3)</f>
        <v>Mountain</v>
      </c>
      <c r="M15" s="97" t="str">
        <f>INDEX('State '!$A$1:$C$62,MATCH($J15,'State '!$B:$B,0),3)</f>
        <v>Mountain</v>
      </c>
      <c r="N15" s="97"/>
      <c r="O15" s="144">
        <v>555</v>
      </c>
      <c r="P15" s="61" t="s">
        <v>382</v>
      </c>
      <c r="Q15" s="108">
        <v>300</v>
      </c>
      <c r="R15" s="63"/>
      <c r="S15" s="103" t="s">
        <v>135</v>
      </c>
      <c r="T15" s="104" t="s">
        <v>381</v>
      </c>
      <c r="U15" s="105" t="s">
        <v>3369</v>
      </c>
      <c r="V15" s="97" t="s">
        <v>2174</v>
      </c>
      <c r="W15" s="79" t="s">
        <v>3794</v>
      </c>
      <c r="X15" s="79"/>
      <c r="Y15" s="261" t="s">
        <v>3447</v>
      </c>
      <c r="Z15" s="56"/>
    </row>
    <row r="16" spans="1:261" ht="102" x14ac:dyDescent="0.2">
      <c r="A16" s="96">
        <v>45865</v>
      </c>
      <c r="B16" s="80" t="s">
        <v>3661</v>
      </c>
      <c r="C16" s="80" t="s">
        <v>3665</v>
      </c>
      <c r="D16" s="80" t="s">
        <v>136</v>
      </c>
      <c r="E16" s="102" t="s">
        <v>139</v>
      </c>
      <c r="F16" s="62"/>
      <c r="G16" s="107">
        <v>2028</v>
      </c>
      <c r="H16" s="97" t="s">
        <v>0</v>
      </c>
      <c r="I16" s="97" t="str">
        <f t="shared" si="1"/>
        <v>LA</v>
      </c>
      <c r="J16" s="97" t="str">
        <f>RIGHT($H16,2)</f>
        <v>LA</v>
      </c>
      <c r="K16" s="104" t="str">
        <f t="shared" si="0"/>
        <v>South Central</v>
      </c>
      <c r="L16" s="97" t="str">
        <f>INDEX('State '!$A$1:$C$62,MATCH($I16,'State '!$B:$B,0),3)</f>
        <v>South Central</v>
      </c>
      <c r="M16" s="97" t="str">
        <f>INDEX('State '!$A$1:$C$62,MATCH($J16,'State '!$B:$B,0),3)</f>
        <v>South Central</v>
      </c>
      <c r="N16" s="97"/>
      <c r="O16" s="144"/>
      <c r="P16" s="61" t="s">
        <v>382</v>
      </c>
      <c r="Q16" s="108">
        <v>54.2</v>
      </c>
      <c r="R16" s="63">
        <v>24</v>
      </c>
      <c r="S16" s="103" t="s">
        <v>138</v>
      </c>
      <c r="T16" s="104" t="s">
        <v>381</v>
      </c>
      <c r="U16" s="105" t="s">
        <v>3663</v>
      </c>
      <c r="V16" s="97" t="s">
        <v>2174</v>
      </c>
      <c r="W16" s="245" t="s">
        <v>3795</v>
      </c>
      <c r="X16" s="79" t="s">
        <v>3662</v>
      </c>
      <c r="Y16" s="261" t="s">
        <v>3664</v>
      </c>
      <c r="Z16" s="17"/>
    </row>
    <row r="17" spans="1:26" s="56" customFormat="1" ht="51" x14ac:dyDescent="0.2">
      <c r="A17" s="96">
        <v>45524</v>
      </c>
      <c r="B17" s="80" t="s">
        <v>3448</v>
      </c>
      <c r="C17" s="80" t="s">
        <v>3539</v>
      </c>
      <c r="D17" s="80" t="s">
        <v>136</v>
      </c>
      <c r="E17" s="102" t="s">
        <v>419</v>
      </c>
      <c r="F17" s="62"/>
      <c r="G17" s="107">
        <v>2026</v>
      </c>
      <c r="H17" s="97" t="s">
        <v>6</v>
      </c>
      <c r="I17" s="97" t="str">
        <f t="shared" si="1"/>
        <v>TX</v>
      </c>
      <c r="J17" s="97" t="str">
        <f>RIGHT($H17,2)</f>
        <v>TX</v>
      </c>
      <c r="K17" s="104" t="str">
        <f t="shared" si="0"/>
        <v>South Central</v>
      </c>
      <c r="L17" s="97" t="str">
        <f>INDEX('State '!$A$1:$C$62,MATCH($I17,'State '!$B:$B,0),3)</f>
        <v>South Central</v>
      </c>
      <c r="M17" s="97" t="str">
        <f>INDEX('State '!$A$1:$C$62,MATCH($J17,'State '!$B:$B,0),3)</f>
        <v>South Central</v>
      </c>
      <c r="N17" s="97"/>
      <c r="O17" s="144"/>
      <c r="P17" s="61">
        <v>366</v>
      </c>
      <c r="Q17" s="108">
        <v>2500</v>
      </c>
      <c r="R17" s="63">
        <v>42</v>
      </c>
      <c r="S17" s="103" t="s">
        <v>138</v>
      </c>
      <c r="T17" s="104" t="s">
        <v>2593</v>
      </c>
      <c r="U17" s="105"/>
      <c r="V17" s="97" t="s">
        <v>2174</v>
      </c>
      <c r="W17" s="245" t="s">
        <v>3449</v>
      </c>
      <c r="X17" s="79" t="s">
        <v>3633</v>
      </c>
      <c r="Y17" s="263" t="s">
        <v>3689</v>
      </c>
      <c r="Z17" s="17"/>
    </row>
    <row r="18" spans="1:26" ht="76.5" x14ac:dyDescent="0.2">
      <c r="A18" s="96">
        <v>45848</v>
      </c>
      <c r="B18" s="80" t="s">
        <v>3401</v>
      </c>
      <c r="C18" s="80" t="s">
        <v>3402</v>
      </c>
      <c r="D18" s="80" t="s">
        <v>136</v>
      </c>
      <c r="E18" s="102" t="s">
        <v>419</v>
      </c>
      <c r="F18" s="62"/>
      <c r="G18" s="107">
        <v>2026</v>
      </c>
      <c r="H18" s="97" t="s">
        <v>6</v>
      </c>
      <c r="I18" s="97" t="str">
        <f t="shared" si="1"/>
        <v>TX</v>
      </c>
      <c r="J18" s="97" t="str">
        <f>RIGHT($H18,2)</f>
        <v>TX</v>
      </c>
      <c r="K18" s="104" t="str">
        <f t="shared" si="0"/>
        <v>South Central</v>
      </c>
      <c r="L18" s="97" t="str">
        <f>INDEX('State '!$A$1:$C$62,MATCH($I18,'State '!$B:$B,0),3)</f>
        <v>South Central</v>
      </c>
      <c r="M18" s="97" t="str">
        <f>INDEX('State '!$A$1:$C$62,MATCH($J18,'State '!$B:$B,0),3)</f>
        <v>South Central</v>
      </c>
      <c r="N18" s="97"/>
      <c r="O18" s="144"/>
      <c r="P18" s="61">
        <v>193</v>
      </c>
      <c r="Q18" s="108">
        <v>3500</v>
      </c>
      <c r="R18" s="63" t="s">
        <v>3477</v>
      </c>
      <c r="S18" s="103" t="s">
        <v>138</v>
      </c>
      <c r="T18" s="104" t="s">
        <v>2593</v>
      </c>
      <c r="U18" s="105"/>
      <c r="V18" s="97" t="s">
        <v>2174</v>
      </c>
      <c r="W18" s="79" t="s">
        <v>3796</v>
      </c>
      <c r="X18" s="79" t="s">
        <v>3633</v>
      </c>
      <c r="Y18" s="261" t="s">
        <v>3648</v>
      </c>
      <c r="Z18" s="17"/>
    </row>
    <row r="19" spans="1:26" x14ac:dyDescent="0.2">
      <c r="A19" s="96">
        <v>45940</v>
      </c>
      <c r="B19" s="79" t="s">
        <v>2784</v>
      </c>
      <c r="C19" s="79" t="s">
        <v>2785</v>
      </c>
      <c r="D19" s="79" t="s">
        <v>136</v>
      </c>
      <c r="E19" s="102" t="s">
        <v>2369</v>
      </c>
      <c r="F19" s="60"/>
      <c r="G19" s="61" t="s">
        <v>382</v>
      </c>
      <c r="H19" s="97" t="s">
        <v>6</v>
      </c>
      <c r="I19" s="97" t="str">
        <f t="shared" si="1"/>
        <v>TX</v>
      </c>
      <c r="J19" s="97" t="str">
        <f>RIGHT($H19,2)</f>
        <v>TX</v>
      </c>
      <c r="K19" s="104" t="str">
        <f t="shared" si="0"/>
        <v>South Central</v>
      </c>
      <c r="L19" s="97" t="str">
        <f>INDEX('State '!$A$1:$C$62,MATCH($I19,'State '!$B:$B,0),3)</f>
        <v>South Central</v>
      </c>
      <c r="M19" s="97" t="str">
        <f>INDEX('State '!$A$1:$C$62,MATCH($J19,'State '!$B:$B,0),3)</f>
        <v>South Central</v>
      </c>
      <c r="N19" s="97"/>
      <c r="O19" s="144"/>
      <c r="P19" s="164" t="s">
        <v>382</v>
      </c>
      <c r="Q19" s="145">
        <v>2000</v>
      </c>
      <c r="R19" s="98"/>
      <c r="S19" s="97" t="s">
        <v>138</v>
      </c>
      <c r="T19" s="97" t="s">
        <v>2593</v>
      </c>
      <c r="U19" s="97"/>
      <c r="V19" s="97" t="s">
        <v>2174</v>
      </c>
      <c r="W19" s="79" t="s">
        <v>2786</v>
      </c>
      <c r="X19" s="79"/>
      <c r="Y19" s="261"/>
      <c r="Z19" s="17"/>
    </row>
    <row r="20" spans="1:26" ht="63.75" x14ac:dyDescent="0.2">
      <c r="A20" s="96">
        <v>45938</v>
      </c>
      <c r="B20" s="79" t="s">
        <v>3536</v>
      </c>
      <c r="C20" s="79" t="s">
        <v>1939</v>
      </c>
      <c r="D20" s="79" t="s">
        <v>140</v>
      </c>
      <c r="E20" s="102" t="s">
        <v>139</v>
      </c>
      <c r="F20" s="60"/>
      <c r="G20" s="61" t="s">
        <v>382</v>
      </c>
      <c r="H20" s="97" t="s">
        <v>8</v>
      </c>
      <c r="I20" s="97" t="str">
        <f t="shared" si="1"/>
        <v>OH</v>
      </c>
      <c r="J20" s="97" t="s">
        <v>8</v>
      </c>
      <c r="K20" s="104" t="str">
        <f t="shared" si="0"/>
        <v>Northeast</v>
      </c>
      <c r="L20" s="97" t="str">
        <f>INDEX('State '!$A$1:$C$62,MATCH($I20,'State '!$B:$B,0),3)</f>
        <v>Northeast</v>
      </c>
      <c r="M20" s="97" t="str">
        <f>INDEX('State '!$A$1:$C$62,MATCH($J20,'State '!$B:$B,0),3)</f>
        <v>Northeast</v>
      </c>
      <c r="N20" s="97"/>
      <c r="O20" s="144"/>
      <c r="P20" s="164">
        <v>180</v>
      </c>
      <c r="Q20" s="145">
        <v>2000</v>
      </c>
      <c r="R20" s="98"/>
      <c r="S20" s="97" t="s">
        <v>135</v>
      </c>
      <c r="T20" s="97" t="s">
        <v>381</v>
      </c>
      <c r="U20" s="97"/>
      <c r="V20" s="97" t="s">
        <v>2177</v>
      </c>
      <c r="W20" s="79" t="s">
        <v>3856</v>
      </c>
      <c r="X20" s="79" t="s">
        <v>3494</v>
      </c>
      <c r="Y20" s="261" t="s">
        <v>3537</v>
      </c>
      <c r="Z20" s="17"/>
    </row>
    <row r="21" spans="1:26" ht="25.5" x14ac:dyDescent="0.2">
      <c r="A21" s="96">
        <v>45945</v>
      </c>
      <c r="B21" s="79" t="s">
        <v>3724</v>
      </c>
      <c r="C21" s="79" t="s">
        <v>3725</v>
      </c>
      <c r="D21" s="188" t="s">
        <v>140</v>
      </c>
      <c r="E21" s="79" t="s">
        <v>137</v>
      </c>
      <c r="F21" s="60"/>
      <c r="G21" s="98">
        <v>2030</v>
      </c>
      <c r="H21" s="97" t="s">
        <v>53</v>
      </c>
      <c r="I21" s="97" t="s">
        <v>53</v>
      </c>
      <c r="J21" s="97" t="s">
        <v>53</v>
      </c>
      <c r="K21" s="104" t="str">
        <f t="shared" si="0"/>
        <v>Southeast</v>
      </c>
      <c r="L21" s="97" t="str">
        <f>INDEX('State '!$A$1:$C$62,MATCH($I21,'State '!$B:$B,0),3)</f>
        <v>Southeast</v>
      </c>
      <c r="M21" s="97" t="str">
        <f>INDEX('State '!$A$1:$C$62,MATCH($J21,'State '!$B:$B,0),3)</f>
        <v>Southeast</v>
      </c>
      <c r="N21" s="97"/>
      <c r="O21" s="144">
        <v>431</v>
      </c>
      <c r="P21" s="164">
        <v>71</v>
      </c>
      <c r="Q21" s="145">
        <v>300</v>
      </c>
      <c r="R21" s="98">
        <v>30</v>
      </c>
      <c r="S21" s="97" t="s">
        <v>138</v>
      </c>
      <c r="T21" s="97"/>
      <c r="U21" s="97"/>
      <c r="V21" s="97" t="s">
        <v>2174</v>
      </c>
      <c r="W21" s="79" t="s">
        <v>3837</v>
      </c>
      <c r="X21" s="79"/>
      <c r="Y21" s="261" t="s">
        <v>3723</v>
      </c>
    </row>
    <row r="22" spans="1:26" ht="38.25" x14ac:dyDescent="0.2">
      <c r="A22" s="96">
        <v>45950</v>
      </c>
      <c r="B22" s="79" t="s">
        <v>3778</v>
      </c>
      <c r="C22" s="79" t="s">
        <v>3400</v>
      </c>
      <c r="D22" s="188" t="s">
        <v>140</v>
      </c>
      <c r="E22" s="79" t="s">
        <v>139</v>
      </c>
      <c r="F22" s="60"/>
      <c r="G22" s="98" t="s">
        <v>382</v>
      </c>
      <c r="H22" s="97" t="s">
        <v>6</v>
      </c>
      <c r="I22" s="97" t="s">
        <v>6</v>
      </c>
      <c r="J22" s="97" t="s">
        <v>6</v>
      </c>
      <c r="K22" s="104" t="str">
        <f t="shared" si="0"/>
        <v>South Central</v>
      </c>
      <c r="L22" s="97" t="str">
        <f>INDEX('State '!$A$1:$C$62,MATCH($I22,'State '!$B:$B,0),3)</f>
        <v>South Central</v>
      </c>
      <c r="M22" s="97" t="str">
        <f>INDEX('State '!$A$1:$C$62,MATCH($J22,'State '!$B:$B,0),3)</f>
        <v>South Central</v>
      </c>
      <c r="N22" s="97"/>
      <c r="O22" s="144"/>
      <c r="P22" s="164">
        <v>35</v>
      </c>
      <c r="Q22" s="145"/>
      <c r="R22" s="98"/>
      <c r="S22" s="97" t="s">
        <v>138</v>
      </c>
      <c r="T22" s="97"/>
      <c r="U22" s="97"/>
      <c r="V22" s="97" t="s">
        <v>2174</v>
      </c>
      <c r="W22" s="79" t="s">
        <v>3830</v>
      </c>
      <c r="X22" s="79"/>
      <c r="Y22" s="261" t="s">
        <v>3776</v>
      </c>
      <c r="Z22" s="17"/>
    </row>
    <row r="23" spans="1:26" ht="38.25" x14ac:dyDescent="0.2">
      <c r="A23" s="96">
        <v>45950</v>
      </c>
      <c r="B23" s="79" t="s">
        <v>3777</v>
      </c>
      <c r="C23" s="79" t="s">
        <v>3400</v>
      </c>
      <c r="D23" s="188" t="s">
        <v>140</v>
      </c>
      <c r="E23" s="79" t="s">
        <v>139</v>
      </c>
      <c r="F23" s="60"/>
      <c r="G23" s="98">
        <v>2027</v>
      </c>
      <c r="H23" s="97" t="s">
        <v>6</v>
      </c>
      <c r="I23" s="97" t="s">
        <v>6</v>
      </c>
      <c r="J23" s="97" t="s">
        <v>6</v>
      </c>
      <c r="K23" s="104" t="str">
        <f t="shared" si="0"/>
        <v>South Central</v>
      </c>
      <c r="L23" s="97" t="str">
        <f>INDEX('State '!$A$1:$C$62,MATCH($I23,'State '!$B:$B,0),3)</f>
        <v>South Central</v>
      </c>
      <c r="M23" s="97" t="str">
        <f>INDEX('State '!$A$1:$C$62,MATCH($J23,'State '!$B:$B,0),3)</f>
        <v>South Central</v>
      </c>
      <c r="N23" s="97"/>
      <c r="O23" s="144"/>
      <c r="P23" s="164">
        <v>43</v>
      </c>
      <c r="Q23" s="145"/>
      <c r="R23" s="98">
        <v>42</v>
      </c>
      <c r="S23" s="97" t="s">
        <v>138</v>
      </c>
      <c r="T23" s="97"/>
      <c r="U23" s="97"/>
      <c r="V23" s="97" t="s">
        <v>2174</v>
      </c>
      <c r="W23" s="79" t="s">
        <v>3829</v>
      </c>
      <c r="X23" s="79"/>
      <c r="Y23" s="261" t="s">
        <v>3776</v>
      </c>
      <c r="Z23" s="17"/>
    </row>
    <row r="24" spans="1:26" ht="51" x14ac:dyDescent="0.2">
      <c r="A24" s="96">
        <v>45575</v>
      </c>
      <c r="B24" s="79" t="s">
        <v>3453</v>
      </c>
      <c r="C24" s="79" t="s">
        <v>3450</v>
      </c>
      <c r="D24" s="79" t="s">
        <v>134</v>
      </c>
      <c r="E24" s="102" t="s">
        <v>139</v>
      </c>
      <c r="F24" s="60"/>
      <c r="G24" s="61">
        <v>2029</v>
      </c>
      <c r="H24" s="97" t="s">
        <v>3786</v>
      </c>
      <c r="I24" s="97" t="str">
        <f>LEFT($H24,3)</f>
        <v>GOA</v>
      </c>
      <c r="J24" s="97" t="str">
        <f>RIGHT($H24,3)</f>
        <v>GOA</v>
      </c>
      <c r="K24" s="104" t="s">
        <v>3785</v>
      </c>
      <c r="L24" s="104" t="s">
        <v>3785</v>
      </c>
      <c r="M24" s="104" t="s">
        <v>3785</v>
      </c>
      <c r="N24" s="97"/>
      <c r="O24" s="144"/>
      <c r="P24" s="164">
        <v>60</v>
      </c>
      <c r="Q24" s="145">
        <v>125</v>
      </c>
      <c r="R24" s="98"/>
      <c r="S24" s="97" t="s">
        <v>138</v>
      </c>
      <c r="T24" s="97" t="s">
        <v>381</v>
      </c>
      <c r="U24" s="97"/>
      <c r="V24" s="97" t="s">
        <v>2174</v>
      </c>
      <c r="W24" s="244" t="s">
        <v>3451</v>
      </c>
      <c r="X24" s="79" t="s">
        <v>2812</v>
      </c>
      <c r="Y24" s="261" t="s">
        <v>3452</v>
      </c>
      <c r="Z24" s="17"/>
    </row>
    <row r="25" spans="1:26" ht="51" x14ac:dyDescent="0.2">
      <c r="A25" s="96">
        <v>45882</v>
      </c>
      <c r="B25" s="79" t="s">
        <v>3480</v>
      </c>
      <c r="C25" s="79" t="s">
        <v>3101</v>
      </c>
      <c r="D25" s="79" t="s">
        <v>140</v>
      </c>
      <c r="E25" s="102" t="s">
        <v>137</v>
      </c>
      <c r="F25" s="60"/>
      <c r="G25" s="61">
        <v>2027</v>
      </c>
      <c r="H25" s="97" t="s">
        <v>1701</v>
      </c>
      <c r="I25" s="97" t="str">
        <f t="shared" ref="I25:I30" si="2">LEFT($H25,2)</f>
        <v>PA</v>
      </c>
      <c r="J25" s="97" t="str">
        <f t="shared" ref="J25:J30" si="3">RIGHT($H25,2)</f>
        <v>VA</v>
      </c>
      <c r="K25" s="104" t="str">
        <f t="shared" ref="K25:K56" si="4">IF($L25=$M25,L25,CONCATENATE($L25,", ",IF(ISBLANK(N25),"",CONCATENATE(N25,", ")),$M25))</f>
        <v>Northeast</v>
      </c>
      <c r="L25" s="97" t="str">
        <f>INDEX('State '!$A$1:$C$62,MATCH($I25,'State '!$B:$B,0),3)</f>
        <v>Northeast</v>
      </c>
      <c r="M25" s="97" t="str">
        <f>INDEX('State '!$A$1:$C$62,MATCH($J25,'State '!$B:$B,0),3)</f>
        <v>Northeast</v>
      </c>
      <c r="N25" s="97"/>
      <c r="O25" s="144"/>
      <c r="P25" s="164">
        <v>171</v>
      </c>
      <c r="Q25" s="145">
        <v>67.5</v>
      </c>
      <c r="R25" s="98"/>
      <c r="S25" s="97" t="s">
        <v>135</v>
      </c>
      <c r="T25" s="97" t="s">
        <v>381</v>
      </c>
      <c r="U25" s="97" t="s">
        <v>3478</v>
      </c>
      <c r="V25" s="97" t="s">
        <v>2177</v>
      </c>
      <c r="W25" s="244" t="s">
        <v>3797</v>
      </c>
      <c r="X25" s="227" t="s">
        <v>2818</v>
      </c>
      <c r="Y25" s="261" t="s">
        <v>3479</v>
      </c>
    </row>
    <row r="26" spans="1:26" ht="63.75" x14ac:dyDescent="0.2">
      <c r="A26" s="96">
        <v>45636</v>
      </c>
      <c r="B26" s="79" t="s">
        <v>3481</v>
      </c>
      <c r="C26" s="79" t="s">
        <v>1991</v>
      </c>
      <c r="D26" s="79" t="s">
        <v>140</v>
      </c>
      <c r="E26" s="79" t="s">
        <v>137</v>
      </c>
      <c r="F26" s="60"/>
      <c r="G26" s="110">
        <v>2026</v>
      </c>
      <c r="H26" s="97" t="s">
        <v>37</v>
      </c>
      <c r="I26" s="97" t="str">
        <f t="shared" si="2"/>
        <v>OK</v>
      </c>
      <c r="J26" s="97" t="str">
        <f t="shared" si="3"/>
        <v>OK</v>
      </c>
      <c r="K26" s="104" t="str">
        <f t="shared" si="4"/>
        <v>South Central</v>
      </c>
      <c r="L26" s="97" t="str">
        <f>INDEX('State '!$A$1:$C$62,MATCH($I26,'State '!$B:$B,0),3)</f>
        <v>South Central</v>
      </c>
      <c r="M26" s="97" t="str">
        <f>INDEX('State '!$A$1:$C$62,MATCH($J26,'State '!$B:$B,0),3)</f>
        <v>South Central</v>
      </c>
      <c r="N26" s="97"/>
      <c r="O26" s="144">
        <v>48</v>
      </c>
      <c r="P26" s="110">
        <v>0</v>
      </c>
      <c r="Q26" s="145">
        <v>133</v>
      </c>
      <c r="R26" s="98"/>
      <c r="S26" s="97" t="s">
        <v>138</v>
      </c>
      <c r="T26" s="97" t="s">
        <v>381</v>
      </c>
      <c r="U26" s="97" t="s">
        <v>3482</v>
      </c>
      <c r="V26" s="97" t="s">
        <v>2174</v>
      </c>
      <c r="W26" s="245" t="s">
        <v>3483</v>
      </c>
      <c r="X26" s="79" t="s">
        <v>2818</v>
      </c>
      <c r="Y26" s="263" t="s">
        <v>3479</v>
      </c>
      <c r="Z26" s="17"/>
    </row>
    <row r="27" spans="1:26" ht="38.25" x14ac:dyDescent="0.2">
      <c r="A27" s="96">
        <v>45573</v>
      </c>
      <c r="B27" s="79" t="s">
        <v>3288</v>
      </c>
      <c r="C27" s="79" t="s">
        <v>3683</v>
      </c>
      <c r="D27" s="79" t="s">
        <v>140</v>
      </c>
      <c r="E27" s="79" t="s">
        <v>419</v>
      </c>
      <c r="F27" s="60"/>
      <c r="G27" s="61">
        <v>2025</v>
      </c>
      <c r="H27" s="97" t="s">
        <v>19</v>
      </c>
      <c r="I27" s="97" t="str">
        <f t="shared" si="2"/>
        <v>VA</v>
      </c>
      <c r="J27" s="97" t="str">
        <f t="shared" si="3"/>
        <v>VA</v>
      </c>
      <c r="K27" s="104" t="str">
        <f t="shared" si="4"/>
        <v>Northeast</v>
      </c>
      <c r="L27" s="97" t="str">
        <f>INDEX('State '!$A$1:$C$62,MATCH($I27,'State '!$B:$B,0),3)</f>
        <v>Northeast</v>
      </c>
      <c r="M27" s="97" t="str">
        <f>INDEX('State '!$A$1:$C$62,MATCH($J27,'State '!$B:$B,0),3)</f>
        <v>Northeast</v>
      </c>
      <c r="N27" s="97"/>
      <c r="O27" s="144">
        <v>117.7</v>
      </c>
      <c r="P27" s="164">
        <v>6.35</v>
      </c>
      <c r="Q27" s="145">
        <v>105</v>
      </c>
      <c r="R27" s="98">
        <v>24</v>
      </c>
      <c r="S27" s="97" t="s">
        <v>135</v>
      </c>
      <c r="T27" s="97" t="s">
        <v>381</v>
      </c>
      <c r="U27" s="97" t="s">
        <v>3289</v>
      </c>
      <c r="V27" s="97" t="s">
        <v>2174</v>
      </c>
      <c r="W27" s="79" t="s">
        <v>3798</v>
      </c>
      <c r="X27" s="79" t="s">
        <v>2816</v>
      </c>
      <c r="Y27" s="261" t="s">
        <v>3550</v>
      </c>
    </row>
    <row r="28" spans="1:26" ht="114.75" x14ac:dyDescent="0.2">
      <c r="A28" s="96">
        <v>45940</v>
      </c>
      <c r="B28" s="79" t="s">
        <v>2742</v>
      </c>
      <c r="C28" s="79" t="s">
        <v>2743</v>
      </c>
      <c r="D28" s="79" t="s">
        <v>140</v>
      </c>
      <c r="E28" s="79" t="s">
        <v>3771</v>
      </c>
      <c r="F28" s="60">
        <v>44183</v>
      </c>
      <c r="G28" s="110">
        <v>2024</v>
      </c>
      <c r="H28" s="97" t="s">
        <v>6</v>
      </c>
      <c r="I28" s="97" t="str">
        <f t="shared" si="2"/>
        <v>TX</v>
      </c>
      <c r="J28" s="97" t="str">
        <f t="shared" si="3"/>
        <v>TX</v>
      </c>
      <c r="K28" s="104" t="str">
        <f t="shared" si="4"/>
        <v>South Central</v>
      </c>
      <c r="L28" s="97" t="str">
        <f>INDEX('State '!$A$1:$C$62,MATCH($I28,'State '!$B:$B,0),3)</f>
        <v>South Central</v>
      </c>
      <c r="M28" s="97" t="str">
        <f>INDEX('State '!$A$1:$C$62,MATCH($J28,'State '!$B:$B,0),3)</f>
        <v>South Central</v>
      </c>
      <c r="N28" s="97"/>
      <c r="O28" s="144">
        <v>312</v>
      </c>
      <c r="P28" s="164">
        <v>21</v>
      </c>
      <c r="Q28" s="145">
        <v>1530</v>
      </c>
      <c r="R28" s="98">
        <v>42</v>
      </c>
      <c r="S28" s="97" t="s">
        <v>135</v>
      </c>
      <c r="T28" s="97" t="s">
        <v>381</v>
      </c>
      <c r="U28" s="97" t="s">
        <v>2744</v>
      </c>
      <c r="V28" s="97" t="s">
        <v>2174</v>
      </c>
      <c r="W28" s="79" t="s">
        <v>3852</v>
      </c>
      <c r="X28" s="79" t="s">
        <v>2813</v>
      </c>
      <c r="Y28" s="265" t="s">
        <v>3537</v>
      </c>
    </row>
    <row r="29" spans="1:26" ht="51" x14ac:dyDescent="0.2">
      <c r="A29" s="96">
        <v>45866</v>
      </c>
      <c r="B29" s="79" t="s">
        <v>3274</v>
      </c>
      <c r="C29" s="79" t="s">
        <v>2770</v>
      </c>
      <c r="D29" s="79" t="s">
        <v>136</v>
      </c>
      <c r="E29" s="79" t="s">
        <v>419</v>
      </c>
      <c r="F29" s="60"/>
      <c r="G29" s="61">
        <v>2027</v>
      </c>
      <c r="H29" s="97" t="s">
        <v>429</v>
      </c>
      <c r="I29" s="97" t="str">
        <f t="shared" si="2"/>
        <v>TX</v>
      </c>
      <c r="J29" s="97" t="str">
        <f t="shared" si="3"/>
        <v>LA</v>
      </c>
      <c r="K29" s="104" t="str">
        <f t="shared" si="4"/>
        <v>South Central</v>
      </c>
      <c r="L29" s="97" t="str">
        <f>INDEX('State '!$A$1:$C$62,MATCH($I29,'State '!$B:$B,0),3)</f>
        <v>South Central</v>
      </c>
      <c r="M29" s="97" t="str">
        <f>INDEX('State '!$A$1:$C$62,MATCH($J29,'State '!$B:$B,0),3)</f>
        <v>South Central</v>
      </c>
      <c r="N29" s="97"/>
      <c r="O29" s="144"/>
      <c r="P29" s="164">
        <v>91.4</v>
      </c>
      <c r="Q29" s="145">
        <v>1800</v>
      </c>
      <c r="R29" s="98" t="s">
        <v>3273</v>
      </c>
      <c r="S29" s="97" t="s">
        <v>135</v>
      </c>
      <c r="T29" s="97" t="s">
        <v>381</v>
      </c>
      <c r="U29" s="97" t="s">
        <v>3309</v>
      </c>
      <c r="V29" s="97" t="s">
        <v>2177</v>
      </c>
      <c r="W29" s="79" t="s">
        <v>3799</v>
      </c>
      <c r="X29" s="79" t="s">
        <v>2813</v>
      </c>
      <c r="Y29" s="261" t="s">
        <v>3780</v>
      </c>
      <c r="Z29" s="17"/>
    </row>
    <row r="30" spans="1:26" ht="51" x14ac:dyDescent="0.2">
      <c r="A30" s="96">
        <v>45866</v>
      </c>
      <c r="B30" s="79" t="s">
        <v>3275</v>
      </c>
      <c r="C30" s="79" t="s">
        <v>2770</v>
      </c>
      <c r="D30" s="79" t="s">
        <v>136</v>
      </c>
      <c r="E30" s="79" t="s">
        <v>419</v>
      </c>
      <c r="F30" s="60"/>
      <c r="G30" s="61">
        <v>2027</v>
      </c>
      <c r="H30" s="97" t="s">
        <v>429</v>
      </c>
      <c r="I30" s="97" t="str">
        <f t="shared" si="2"/>
        <v>TX</v>
      </c>
      <c r="J30" s="97" t="str">
        <f t="shared" si="3"/>
        <v>LA</v>
      </c>
      <c r="K30" s="104" t="str">
        <f t="shared" si="4"/>
        <v>South Central</v>
      </c>
      <c r="L30" s="97" t="str">
        <f>INDEX('State '!$A$1:$C$62,MATCH($I30,'State '!$B:$B,0),3)</f>
        <v>South Central</v>
      </c>
      <c r="M30" s="97" t="str">
        <f>INDEX('State '!$A$1:$C$62,MATCH($J30,'State '!$B:$B,0),3)</f>
        <v>South Central</v>
      </c>
      <c r="N30" s="97"/>
      <c r="O30" s="144"/>
      <c r="P30" s="164" t="s">
        <v>382</v>
      </c>
      <c r="Q30" s="145">
        <v>2200</v>
      </c>
      <c r="R30" s="98"/>
      <c r="S30" s="97" t="s">
        <v>135</v>
      </c>
      <c r="T30" s="97" t="s">
        <v>381</v>
      </c>
      <c r="U30" s="97" t="s">
        <v>3309</v>
      </c>
      <c r="V30" s="97" t="s">
        <v>2177</v>
      </c>
      <c r="W30" s="79" t="s">
        <v>3681</v>
      </c>
      <c r="X30" s="79" t="s">
        <v>2813</v>
      </c>
      <c r="Y30" s="261" t="s">
        <v>3780</v>
      </c>
    </row>
    <row r="31" spans="1:26" ht="38.25" x14ac:dyDescent="0.2">
      <c r="A31" s="96">
        <v>45945</v>
      </c>
      <c r="B31" s="79" t="s">
        <v>3760</v>
      </c>
      <c r="C31" s="79" t="s">
        <v>3766</v>
      </c>
      <c r="D31" s="188" t="s">
        <v>140</v>
      </c>
      <c r="E31" s="79" t="s">
        <v>137</v>
      </c>
      <c r="F31" s="60"/>
      <c r="G31" s="98">
        <v>2028</v>
      </c>
      <c r="H31" s="97" t="s">
        <v>25</v>
      </c>
      <c r="I31" s="97" t="s">
        <v>25</v>
      </c>
      <c r="J31" s="97" t="s">
        <v>25</v>
      </c>
      <c r="K31" s="104" t="str">
        <f t="shared" si="4"/>
        <v>Mountain</v>
      </c>
      <c r="L31" s="97" t="str">
        <f>INDEX('State '!$A$1:$C$62,MATCH($I31,'State '!$B:$B,0),3)</f>
        <v>Mountain</v>
      </c>
      <c r="M31" s="97" t="str">
        <f>INDEX('State '!$A$1:$C$62,MATCH($J31,'State '!$B:$B,0),3)</f>
        <v>Mountain</v>
      </c>
      <c r="N31" s="97"/>
      <c r="O31" s="144"/>
      <c r="P31" s="164">
        <v>160</v>
      </c>
      <c r="Q31" s="145">
        <v>150</v>
      </c>
      <c r="R31" s="98"/>
      <c r="S31" s="97" t="s">
        <v>138</v>
      </c>
      <c r="T31" s="97" t="s">
        <v>381</v>
      </c>
      <c r="U31" s="97" t="s">
        <v>3759</v>
      </c>
      <c r="V31" s="97" t="s">
        <v>2174</v>
      </c>
      <c r="W31" s="79" t="s">
        <v>3838</v>
      </c>
      <c r="X31" s="79"/>
      <c r="Y31" s="261" t="s">
        <v>3391</v>
      </c>
    </row>
    <row r="32" spans="1:26" ht="63.75" x14ac:dyDescent="0.2">
      <c r="A32" s="96">
        <v>45940</v>
      </c>
      <c r="B32" s="79" t="s">
        <v>3002</v>
      </c>
      <c r="C32" s="79" t="s">
        <v>280</v>
      </c>
      <c r="D32" s="79" t="s">
        <v>136</v>
      </c>
      <c r="E32" s="79" t="s">
        <v>137</v>
      </c>
      <c r="F32" s="60"/>
      <c r="G32" s="61">
        <v>2026</v>
      </c>
      <c r="H32" s="97" t="s">
        <v>3003</v>
      </c>
      <c r="I32" s="97" t="str">
        <f t="shared" ref="I32:I47" si="5">LEFT($H32,2)</f>
        <v>ID</v>
      </c>
      <c r="J32" s="97" t="str">
        <f t="shared" ref="J32:J47" si="6">RIGHT($H32,2)</f>
        <v>WY</v>
      </c>
      <c r="K32" s="104" t="str">
        <f t="shared" si="4"/>
        <v>Mountain</v>
      </c>
      <c r="L32" s="97" t="str">
        <f>INDEX('State '!$A$1:$C$62,MATCH($I32,'State '!$B:$B,0),3)</f>
        <v>Mountain</v>
      </c>
      <c r="M32" s="97" t="str">
        <f>INDEX('State '!$A$1:$C$62,MATCH($J32,'State '!$B:$B,0),3)</f>
        <v>Mountain</v>
      </c>
      <c r="N32" s="97"/>
      <c r="O32" s="144"/>
      <c r="P32" s="164">
        <v>49</v>
      </c>
      <c r="Q32" s="145">
        <v>2</v>
      </c>
      <c r="R32" s="98">
        <v>24</v>
      </c>
      <c r="S32" s="97" t="s">
        <v>135</v>
      </c>
      <c r="T32" s="97" t="s">
        <v>3484</v>
      </c>
      <c r="U32" s="97" t="s">
        <v>3004</v>
      </c>
      <c r="V32" s="97" t="s">
        <v>2177</v>
      </c>
      <c r="W32" s="79" t="s">
        <v>3800</v>
      </c>
      <c r="X32" s="79" t="s">
        <v>2818</v>
      </c>
      <c r="Y32" s="261" t="s">
        <v>3862</v>
      </c>
    </row>
    <row r="33" spans="1:26" ht="38.25" x14ac:dyDescent="0.2">
      <c r="A33" s="96">
        <v>45940</v>
      </c>
      <c r="B33" s="79" t="s">
        <v>3684</v>
      </c>
      <c r="C33" s="79" t="s">
        <v>3685</v>
      </c>
      <c r="D33" s="79" t="s">
        <v>140</v>
      </c>
      <c r="E33" s="79" t="s">
        <v>139</v>
      </c>
      <c r="F33" s="60"/>
      <c r="G33" s="61">
        <v>2031</v>
      </c>
      <c r="H33" s="97" t="s">
        <v>0</v>
      </c>
      <c r="I33" s="97" t="str">
        <f t="shared" si="5"/>
        <v>LA</v>
      </c>
      <c r="J33" s="97" t="str">
        <f t="shared" si="6"/>
        <v>LA</v>
      </c>
      <c r="K33" s="104" t="str">
        <f t="shared" si="4"/>
        <v>South Central</v>
      </c>
      <c r="L33" s="97" t="str">
        <f>INDEX('State '!$A$1:$C$62,MATCH($I33,'State '!$B:$B,0),3)</f>
        <v>South Central</v>
      </c>
      <c r="M33" s="97" t="str">
        <f>INDEX('State '!$A$1:$C$62,MATCH($J33,'State '!$B:$B,0),3)</f>
        <v>South Central</v>
      </c>
      <c r="N33" s="97"/>
      <c r="O33" s="144"/>
      <c r="P33" s="164">
        <v>104.3</v>
      </c>
      <c r="Q33" s="145">
        <v>930</v>
      </c>
      <c r="R33" s="98"/>
      <c r="S33" s="97" t="s">
        <v>138</v>
      </c>
      <c r="T33" s="97" t="s">
        <v>381</v>
      </c>
      <c r="U33" s="97" t="s">
        <v>3686</v>
      </c>
      <c r="V33" s="97" t="s">
        <v>2174</v>
      </c>
      <c r="W33" s="79" t="s">
        <v>3853</v>
      </c>
      <c r="X33" s="79"/>
      <c r="Y33" s="261" t="s">
        <v>3466</v>
      </c>
    </row>
    <row r="34" spans="1:26" ht="25.5" x14ac:dyDescent="0.2">
      <c r="A34" s="96">
        <v>45945</v>
      </c>
      <c r="B34" s="79" t="s">
        <v>3292</v>
      </c>
      <c r="C34" s="79" t="s">
        <v>206</v>
      </c>
      <c r="D34" s="79" t="s">
        <v>134</v>
      </c>
      <c r="E34" s="79" t="s">
        <v>419</v>
      </c>
      <c r="F34" s="60"/>
      <c r="G34" s="61">
        <v>2026</v>
      </c>
      <c r="H34" s="97" t="s">
        <v>52</v>
      </c>
      <c r="I34" s="97" t="str">
        <f t="shared" si="5"/>
        <v>TN</v>
      </c>
      <c r="J34" s="97" t="str">
        <f t="shared" si="6"/>
        <v>TN</v>
      </c>
      <c r="K34" s="104" t="str">
        <f t="shared" si="4"/>
        <v>Midwest</v>
      </c>
      <c r="L34" s="97" t="str">
        <f>INDEX('State '!$A$1:$C$62,MATCH($I34,'State '!$B:$B,0),3)</f>
        <v>Midwest</v>
      </c>
      <c r="M34" s="97" t="str">
        <f>INDEX('State '!$A$1:$C$62,MATCH($J34,'State '!$B:$B,0),3)</f>
        <v>Midwest</v>
      </c>
      <c r="N34" s="97"/>
      <c r="O34" s="144"/>
      <c r="P34" s="164">
        <v>32</v>
      </c>
      <c r="Q34" s="145">
        <v>245</v>
      </c>
      <c r="R34" s="98">
        <v>24</v>
      </c>
      <c r="S34" s="97" t="s">
        <v>135</v>
      </c>
      <c r="T34" s="97" t="s">
        <v>381</v>
      </c>
      <c r="U34" s="97" t="s">
        <v>3293</v>
      </c>
      <c r="V34" s="97" t="s">
        <v>2174</v>
      </c>
      <c r="W34" s="79" t="s">
        <v>3839</v>
      </c>
      <c r="X34" s="79" t="s">
        <v>2814</v>
      </c>
      <c r="Y34" s="262" t="s">
        <v>3391</v>
      </c>
    </row>
    <row r="35" spans="1:26" ht="25.5" x14ac:dyDescent="0.2">
      <c r="A35" s="96">
        <v>45593</v>
      </c>
      <c r="B35" s="79" t="s">
        <v>3454</v>
      </c>
      <c r="C35" s="79" t="s">
        <v>3683</v>
      </c>
      <c r="D35" s="79" t="s">
        <v>140</v>
      </c>
      <c r="E35" s="79" t="s">
        <v>139</v>
      </c>
      <c r="F35" s="60"/>
      <c r="G35" s="61">
        <v>2029</v>
      </c>
      <c r="H35" s="97" t="s">
        <v>22</v>
      </c>
      <c r="I35" s="97" t="str">
        <f t="shared" si="5"/>
        <v>GA</v>
      </c>
      <c r="J35" s="97" t="str">
        <f t="shared" si="6"/>
        <v>GA</v>
      </c>
      <c r="K35" s="104" t="str">
        <f t="shared" si="4"/>
        <v>Southeast</v>
      </c>
      <c r="L35" s="97" t="str">
        <f>INDEX('State '!$A$1:$C$62,MATCH($I35,'State '!$B:$B,0),3)</f>
        <v>Southeast</v>
      </c>
      <c r="M35" s="97" t="str">
        <f>INDEX('State '!$A$1:$C$62,MATCH($J35,'State '!$B:$B,0),3)</f>
        <v>Southeast</v>
      </c>
      <c r="N35" s="97"/>
      <c r="O35" s="144"/>
      <c r="P35" s="164">
        <v>115</v>
      </c>
      <c r="Q35" s="145">
        <v>460</v>
      </c>
      <c r="R35" s="98"/>
      <c r="S35" s="97" t="s">
        <v>138</v>
      </c>
      <c r="T35" s="97"/>
      <c r="U35" s="97"/>
      <c r="V35" s="97" t="s">
        <v>2174</v>
      </c>
      <c r="W35" s="79" t="s">
        <v>3801</v>
      </c>
      <c r="X35" s="79"/>
      <c r="Y35" s="261" t="s">
        <v>3551</v>
      </c>
    </row>
    <row r="36" spans="1:26" ht="51" x14ac:dyDescent="0.2">
      <c r="A36" s="96">
        <v>45867</v>
      </c>
      <c r="B36" s="79" t="s">
        <v>3698</v>
      </c>
      <c r="C36" s="79" t="s">
        <v>3764</v>
      </c>
      <c r="D36" s="79" t="s">
        <v>136</v>
      </c>
      <c r="E36" s="79" t="s">
        <v>139</v>
      </c>
      <c r="F36" s="60"/>
      <c r="G36" s="61" t="s">
        <v>382</v>
      </c>
      <c r="H36" s="97" t="s">
        <v>28</v>
      </c>
      <c r="I36" s="97" t="str">
        <f t="shared" si="5"/>
        <v>IL</v>
      </c>
      <c r="J36" s="97" t="str">
        <f t="shared" si="6"/>
        <v>IL</v>
      </c>
      <c r="K36" s="104" t="str">
        <f t="shared" si="4"/>
        <v>Midwest</v>
      </c>
      <c r="L36" s="97" t="str">
        <f>INDEX('State '!$A$1:$C$62,MATCH($I36,'State '!$B:$B,0),3)</f>
        <v>Midwest</v>
      </c>
      <c r="M36" s="97" t="str">
        <f>INDEX('State '!$A$1:$C$62,MATCH($J36,'State '!$B:$B,0),3)</f>
        <v>Midwest</v>
      </c>
      <c r="N36" s="97"/>
      <c r="O36" s="144"/>
      <c r="P36" s="164">
        <v>16.7</v>
      </c>
      <c r="Q36" s="145">
        <v>181.4</v>
      </c>
      <c r="R36" s="98">
        <v>20</v>
      </c>
      <c r="S36" s="97" t="s">
        <v>138</v>
      </c>
      <c r="T36" s="97" t="s">
        <v>381</v>
      </c>
      <c r="U36" s="97" t="s">
        <v>3699</v>
      </c>
      <c r="V36" s="97" t="s">
        <v>2174</v>
      </c>
      <c r="W36" s="79" t="s">
        <v>3700</v>
      </c>
      <c r="X36" s="79"/>
      <c r="Y36" s="262" t="s">
        <v>3701</v>
      </c>
      <c r="Z36" s="17"/>
    </row>
    <row r="37" spans="1:26" ht="51" x14ac:dyDescent="0.2">
      <c r="A37" s="96">
        <v>45397</v>
      </c>
      <c r="B37" s="79" t="s">
        <v>3403</v>
      </c>
      <c r="C37" s="79" t="s">
        <v>3404</v>
      </c>
      <c r="D37" s="79" t="s">
        <v>136</v>
      </c>
      <c r="E37" s="79" t="s">
        <v>159</v>
      </c>
      <c r="F37" s="60"/>
      <c r="G37" s="61">
        <v>2028</v>
      </c>
      <c r="H37" s="97" t="s">
        <v>429</v>
      </c>
      <c r="I37" s="97" t="str">
        <f t="shared" si="5"/>
        <v>TX</v>
      </c>
      <c r="J37" s="97" t="str">
        <f t="shared" si="6"/>
        <v>LA</v>
      </c>
      <c r="K37" s="104" t="str">
        <f t="shared" si="4"/>
        <v>South Central</v>
      </c>
      <c r="L37" s="97" t="str">
        <f>INDEX('State '!$A$1:$C$62,MATCH($I37,'State '!$B:$B,0),3)</f>
        <v>South Central</v>
      </c>
      <c r="M37" s="97" t="str">
        <f>INDEX('State '!$A$1:$C$62,MATCH($J37,'State '!$B:$B,0),3)</f>
        <v>South Central</v>
      </c>
      <c r="N37" s="97"/>
      <c r="O37" s="144"/>
      <c r="P37" s="164">
        <v>690</v>
      </c>
      <c r="Q37" s="145">
        <v>2000</v>
      </c>
      <c r="R37" s="98">
        <v>42</v>
      </c>
      <c r="S37" s="97" t="s">
        <v>135</v>
      </c>
      <c r="T37" s="97" t="s">
        <v>381</v>
      </c>
      <c r="U37" s="97" t="s">
        <v>3405</v>
      </c>
      <c r="V37" s="97" t="s">
        <v>2177</v>
      </c>
      <c r="W37" s="79" t="s">
        <v>3802</v>
      </c>
      <c r="X37" s="79" t="s">
        <v>2813</v>
      </c>
      <c r="Y37" s="261" t="s">
        <v>3552</v>
      </c>
      <c r="Z37" s="17"/>
    </row>
    <row r="38" spans="1:26" ht="76.5" x14ac:dyDescent="0.2">
      <c r="A38" s="96">
        <v>44057</v>
      </c>
      <c r="B38" s="79" t="s">
        <v>2787</v>
      </c>
      <c r="C38" s="79" t="s">
        <v>3553</v>
      </c>
      <c r="D38" s="79" t="s">
        <v>136</v>
      </c>
      <c r="E38" s="79" t="s">
        <v>3554</v>
      </c>
      <c r="F38" s="60"/>
      <c r="G38" s="61" t="s">
        <v>382</v>
      </c>
      <c r="H38" s="97" t="s">
        <v>0</v>
      </c>
      <c r="I38" s="97" t="str">
        <f t="shared" si="5"/>
        <v>LA</v>
      </c>
      <c r="J38" s="97" t="str">
        <f t="shared" si="6"/>
        <v>LA</v>
      </c>
      <c r="K38" s="104" t="str">
        <f t="shared" si="4"/>
        <v>South Central</v>
      </c>
      <c r="L38" s="97" t="str">
        <f>INDEX('State '!$A$1:$C$62,MATCH($I38,'State '!$B:$B,0),3)</f>
        <v>South Central</v>
      </c>
      <c r="M38" s="97" t="str">
        <f>INDEX('State '!$A$1:$C$62,MATCH($J38,'State '!$B:$B,0),3)</f>
        <v>South Central</v>
      </c>
      <c r="N38" s="97"/>
      <c r="O38" s="144"/>
      <c r="P38" s="164">
        <v>180</v>
      </c>
      <c r="Q38" s="145">
        <v>2000</v>
      </c>
      <c r="R38" s="98"/>
      <c r="S38" s="97" t="s">
        <v>138</v>
      </c>
      <c r="T38" s="97"/>
      <c r="U38" s="97"/>
      <c r="V38" s="97" t="s">
        <v>2174</v>
      </c>
      <c r="W38" s="79" t="s">
        <v>3049</v>
      </c>
      <c r="X38" s="79"/>
      <c r="Y38" s="136"/>
      <c r="Z38" s="17"/>
    </row>
    <row r="39" spans="1:26" ht="63.75" x14ac:dyDescent="0.2">
      <c r="A39" s="96">
        <v>45575</v>
      </c>
      <c r="B39" s="79" t="s">
        <v>2769</v>
      </c>
      <c r="C39" s="79" t="s">
        <v>3555</v>
      </c>
      <c r="D39" s="79" t="s">
        <v>136</v>
      </c>
      <c r="E39" s="79" t="s">
        <v>2219</v>
      </c>
      <c r="F39" s="60"/>
      <c r="G39" s="61" t="s">
        <v>382</v>
      </c>
      <c r="H39" s="97" t="s">
        <v>0</v>
      </c>
      <c r="I39" s="97" t="str">
        <f t="shared" si="5"/>
        <v>LA</v>
      </c>
      <c r="J39" s="97" t="str">
        <f t="shared" si="6"/>
        <v>LA</v>
      </c>
      <c r="K39" s="104" t="str">
        <f t="shared" si="4"/>
        <v>South Central</v>
      </c>
      <c r="L39" s="97" t="str">
        <f>INDEX('State '!$A$1:$C$62,MATCH($I39,'State '!$B:$B,0),3)</f>
        <v>South Central</v>
      </c>
      <c r="M39" s="97" t="str">
        <f>INDEX('State '!$A$1:$C$62,MATCH($J39,'State '!$B:$B,0),3)</f>
        <v>South Central</v>
      </c>
      <c r="N39" s="97"/>
      <c r="O39" s="144"/>
      <c r="P39" s="164">
        <v>281</v>
      </c>
      <c r="Q39" s="145">
        <v>2000</v>
      </c>
      <c r="R39" s="98">
        <v>42</v>
      </c>
      <c r="S39" s="97" t="s">
        <v>135</v>
      </c>
      <c r="T39" s="97" t="s">
        <v>381</v>
      </c>
      <c r="U39" s="97" t="s">
        <v>2771</v>
      </c>
      <c r="V39" s="97" t="s">
        <v>2174</v>
      </c>
      <c r="W39" s="79" t="s">
        <v>3773</v>
      </c>
      <c r="X39" s="79" t="s">
        <v>2813</v>
      </c>
      <c r="Y39" s="261" t="s">
        <v>3556</v>
      </c>
      <c r="Z39" s="17"/>
    </row>
    <row r="40" spans="1:26" ht="25.5" x14ac:dyDescent="0.2">
      <c r="A40" s="96">
        <v>45839</v>
      </c>
      <c r="B40" s="79" t="s">
        <v>1934</v>
      </c>
      <c r="C40" s="79" t="s">
        <v>3683</v>
      </c>
      <c r="D40" s="79" t="s">
        <v>140</v>
      </c>
      <c r="E40" s="79" t="s">
        <v>2369</v>
      </c>
      <c r="F40" s="60"/>
      <c r="G40" s="61" t="s">
        <v>382</v>
      </c>
      <c r="H40" s="97" t="s">
        <v>388</v>
      </c>
      <c r="I40" s="97" t="str">
        <f t="shared" si="5"/>
        <v>PA</v>
      </c>
      <c r="J40" s="97" t="str">
        <f t="shared" si="6"/>
        <v>NY</v>
      </c>
      <c r="K40" s="104" t="str">
        <f t="shared" si="4"/>
        <v>Northeast</v>
      </c>
      <c r="L40" s="97" t="str">
        <f>INDEX('State '!$A$1:$C$62,MATCH($I40,'State '!$B:$B,0),3)</f>
        <v>Northeast</v>
      </c>
      <c r="M40" s="97" t="str">
        <f>INDEX('State '!$A$1:$C$62,MATCH($J40,'State '!$B:$B,0),3)</f>
        <v>Northeast</v>
      </c>
      <c r="N40" s="97"/>
      <c r="O40" s="144">
        <v>800</v>
      </c>
      <c r="P40" s="164">
        <v>50</v>
      </c>
      <c r="Q40" s="145">
        <v>1000</v>
      </c>
      <c r="R40" s="98"/>
      <c r="S40" s="97" t="s">
        <v>135</v>
      </c>
      <c r="T40" s="97" t="s">
        <v>381</v>
      </c>
      <c r="U40" s="97" t="s">
        <v>382</v>
      </c>
      <c r="V40" s="97" t="s">
        <v>2177</v>
      </c>
      <c r="W40" s="79" t="s">
        <v>3557</v>
      </c>
      <c r="X40" s="79"/>
      <c r="Y40" s="261"/>
      <c r="Z40" s="17"/>
    </row>
    <row r="41" spans="1:26" x14ac:dyDescent="0.2">
      <c r="A41" s="96">
        <v>45566</v>
      </c>
      <c r="B41" s="79" t="s">
        <v>2943</v>
      </c>
      <c r="C41" s="79" t="s">
        <v>2944</v>
      </c>
      <c r="D41" s="79" t="s">
        <v>136</v>
      </c>
      <c r="E41" s="79" t="s">
        <v>2198</v>
      </c>
      <c r="F41" s="60"/>
      <c r="G41" s="61" t="s">
        <v>382</v>
      </c>
      <c r="H41" s="97" t="s">
        <v>532</v>
      </c>
      <c r="I41" s="97" t="str">
        <f t="shared" si="5"/>
        <v>AK</v>
      </c>
      <c r="J41" s="97" t="str">
        <f t="shared" si="6"/>
        <v>AK</v>
      </c>
      <c r="K41" s="104" t="str">
        <f t="shared" si="4"/>
        <v>Pacific</v>
      </c>
      <c r="L41" s="97" t="str">
        <f>INDEX('State '!$A$1:$C$62,MATCH($I41,'State '!$B:$B,0),3)</f>
        <v>Pacific</v>
      </c>
      <c r="M41" s="97" t="str">
        <f>INDEX('State '!$A$1:$C$62,MATCH($J41,'State '!$B:$B,0),3)</f>
        <v>Pacific</v>
      </c>
      <c r="N41" s="97"/>
      <c r="O41" s="144">
        <v>315</v>
      </c>
      <c r="P41" s="164">
        <v>208</v>
      </c>
      <c r="Q41" s="145">
        <v>73</v>
      </c>
      <c r="R41" s="98">
        <v>14</v>
      </c>
      <c r="S41" s="97" t="s">
        <v>138</v>
      </c>
      <c r="T41" s="97" t="s">
        <v>2945</v>
      </c>
      <c r="U41" s="97"/>
      <c r="V41" s="97" t="s">
        <v>2174</v>
      </c>
      <c r="W41" s="79" t="s">
        <v>3455</v>
      </c>
      <c r="X41" s="79" t="s">
        <v>2812</v>
      </c>
      <c r="Y41" s="261" t="s">
        <v>3558</v>
      </c>
      <c r="Z41" s="17"/>
    </row>
    <row r="42" spans="1:26" ht="76.5" x14ac:dyDescent="0.2">
      <c r="A42" s="96">
        <v>45566</v>
      </c>
      <c r="B42" s="79" t="s">
        <v>3113</v>
      </c>
      <c r="C42" s="79" t="s">
        <v>2265</v>
      </c>
      <c r="D42" s="79" t="s">
        <v>136</v>
      </c>
      <c r="E42" s="79" t="s">
        <v>419</v>
      </c>
      <c r="F42" s="60"/>
      <c r="G42" s="61">
        <v>2026</v>
      </c>
      <c r="H42" s="97" t="s">
        <v>0</v>
      </c>
      <c r="I42" s="97" t="str">
        <f t="shared" si="5"/>
        <v>LA</v>
      </c>
      <c r="J42" s="97" t="str">
        <f t="shared" si="6"/>
        <v>LA</v>
      </c>
      <c r="K42" s="104" t="str">
        <f t="shared" si="4"/>
        <v>South Central</v>
      </c>
      <c r="L42" s="97" t="str">
        <f>INDEX('State '!$A$1:$C$62,MATCH($I42,'State '!$B:$B,0),3)</f>
        <v>South Central</v>
      </c>
      <c r="M42" s="97" t="str">
        <f>INDEX('State '!$A$1:$C$62,MATCH($J42,'State '!$B:$B,0),3)</f>
        <v>South Central</v>
      </c>
      <c r="N42" s="97"/>
      <c r="O42" s="144">
        <v>426</v>
      </c>
      <c r="P42" s="164">
        <v>36.9</v>
      </c>
      <c r="Q42" s="145">
        <v>2400</v>
      </c>
      <c r="R42" s="98">
        <v>42</v>
      </c>
      <c r="S42" s="97" t="s">
        <v>138</v>
      </c>
      <c r="T42" s="97" t="s">
        <v>381</v>
      </c>
      <c r="U42" s="97" t="s">
        <v>3339</v>
      </c>
      <c r="V42" s="97" t="s">
        <v>2174</v>
      </c>
      <c r="W42" s="79" t="s">
        <v>3456</v>
      </c>
      <c r="X42" s="79" t="s">
        <v>2813</v>
      </c>
      <c r="Y42" s="261" t="s">
        <v>3560</v>
      </c>
      <c r="Z42" s="242"/>
    </row>
    <row r="43" spans="1:26" ht="51" x14ac:dyDescent="0.2">
      <c r="A43" s="96">
        <v>45853</v>
      </c>
      <c r="B43" s="79" t="s">
        <v>3114</v>
      </c>
      <c r="C43" s="188" t="s">
        <v>2265</v>
      </c>
      <c r="D43" s="79" t="s">
        <v>136</v>
      </c>
      <c r="E43" s="79" t="s">
        <v>389</v>
      </c>
      <c r="F43" s="60"/>
      <c r="G43" s="61">
        <v>2027</v>
      </c>
      <c r="H43" s="97" t="s">
        <v>0</v>
      </c>
      <c r="I43" s="97" t="str">
        <f t="shared" si="5"/>
        <v>LA</v>
      </c>
      <c r="J43" s="97" t="str">
        <f t="shared" si="6"/>
        <v>LA</v>
      </c>
      <c r="K43" s="104" t="str">
        <f t="shared" si="4"/>
        <v>South Central</v>
      </c>
      <c r="L43" s="97" t="str">
        <f>INDEX('State '!$A$1:$C$62,MATCH($I43,'State '!$B:$B,0),3)</f>
        <v>South Central</v>
      </c>
      <c r="M43" s="97" t="str">
        <f>INDEX('State '!$A$1:$C$62,MATCH($J43,'State '!$B:$B,0),3)</f>
        <v>South Central</v>
      </c>
      <c r="N43" s="97"/>
      <c r="O43" s="144">
        <v>426</v>
      </c>
      <c r="P43" s="164">
        <v>32.4</v>
      </c>
      <c r="Q43" s="145">
        <v>4600</v>
      </c>
      <c r="R43" s="98">
        <v>42</v>
      </c>
      <c r="S43" s="97" t="s">
        <v>138</v>
      </c>
      <c r="T43" s="97" t="s">
        <v>381</v>
      </c>
      <c r="U43" s="97" t="s">
        <v>3339</v>
      </c>
      <c r="V43" s="97" t="s">
        <v>2174</v>
      </c>
      <c r="W43" s="79" t="s">
        <v>3340</v>
      </c>
      <c r="X43" s="79" t="s">
        <v>2813</v>
      </c>
      <c r="Y43" s="261" t="s">
        <v>3559</v>
      </c>
      <c r="Z43" s="243"/>
    </row>
    <row r="44" spans="1:26" ht="51" x14ac:dyDescent="0.2">
      <c r="A44" s="96">
        <v>45058</v>
      </c>
      <c r="B44" s="79" t="s">
        <v>3115</v>
      </c>
      <c r="C44" s="188" t="s">
        <v>2265</v>
      </c>
      <c r="D44" s="79" t="s">
        <v>136</v>
      </c>
      <c r="E44" s="79" t="s">
        <v>389</v>
      </c>
      <c r="F44" s="60"/>
      <c r="G44" s="61">
        <v>2028</v>
      </c>
      <c r="H44" s="97" t="s">
        <v>0</v>
      </c>
      <c r="I44" s="97" t="str">
        <f t="shared" si="5"/>
        <v>LA</v>
      </c>
      <c r="J44" s="97" t="str">
        <f t="shared" si="6"/>
        <v>LA</v>
      </c>
      <c r="K44" s="104" t="str">
        <f t="shared" si="4"/>
        <v>South Central</v>
      </c>
      <c r="L44" s="97" t="str">
        <f>INDEX('State '!$A$1:$C$62,MATCH($I44,'State '!$B:$B,0),3)</f>
        <v>South Central</v>
      </c>
      <c r="M44" s="97" t="str">
        <f>INDEX('State '!$A$1:$C$62,MATCH($J44,'State '!$B:$B,0),3)</f>
        <v>South Central</v>
      </c>
      <c r="N44" s="97"/>
      <c r="O44" s="144">
        <v>426</v>
      </c>
      <c r="P44" s="164" t="s">
        <v>382</v>
      </c>
      <c r="Q44" s="145">
        <v>1000</v>
      </c>
      <c r="R44" s="98"/>
      <c r="S44" s="97" t="s">
        <v>138</v>
      </c>
      <c r="T44" s="97" t="s">
        <v>381</v>
      </c>
      <c r="U44" s="97" t="s">
        <v>3339</v>
      </c>
      <c r="V44" s="97" t="s">
        <v>2174</v>
      </c>
      <c r="W44" s="79" t="s">
        <v>3561</v>
      </c>
      <c r="X44" s="79" t="s">
        <v>2813</v>
      </c>
      <c r="Y44" s="261" t="s">
        <v>3562</v>
      </c>
      <c r="Z44" s="243"/>
    </row>
    <row r="45" spans="1:26" ht="38.25" x14ac:dyDescent="0.2">
      <c r="A45" s="96">
        <v>45058</v>
      </c>
      <c r="B45" s="188" t="s">
        <v>2265</v>
      </c>
      <c r="C45" s="188" t="s">
        <v>2265</v>
      </c>
      <c r="D45" s="188" t="s">
        <v>136</v>
      </c>
      <c r="E45" s="188" t="s">
        <v>389</v>
      </c>
      <c r="F45" s="190"/>
      <c r="G45" s="106">
        <v>2028</v>
      </c>
      <c r="H45" s="191" t="s">
        <v>0</v>
      </c>
      <c r="I45" s="97" t="str">
        <f t="shared" si="5"/>
        <v>LA</v>
      </c>
      <c r="J45" s="97" t="str">
        <f t="shared" si="6"/>
        <v>LA</v>
      </c>
      <c r="K45" s="104" t="str">
        <f t="shared" si="4"/>
        <v>South Central</v>
      </c>
      <c r="L45" s="97" t="str">
        <f>INDEX('State '!$A$1:$C$62,MATCH($I45,'State '!$B:$B,0),3)</f>
        <v>South Central</v>
      </c>
      <c r="M45" s="97" t="str">
        <f>INDEX('State '!$A$1:$C$62,MATCH($J45,'State '!$B:$B,0),3)</f>
        <v>South Central</v>
      </c>
      <c r="N45" s="97"/>
      <c r="O45" s="144"/>
      <c r="P45" s="164">
        <v>96</v>
      </c>
      <c r="Q45" s="194">
        <v>4000</v>
      </c>
      <c r="R45" s="192" t="s">
        <v>3341</v>
      </c>
      <c r="S45" s="191" t="s">
        <v>138</v>
      </c>
      <c r="T45" s="191" t="s">
        <v>381</v>
      </c>
      <c r="U45" s="191" t="s">
        <v>3563</v>
      </c>
      <c r="V45" s="97" t="s">
        <v>2174</v>
      </c>
      <c r="W45" s="79" t="s">
        <v>3564</v>
      </c>
      <c r="X45" s="79" t="s">
        <v>2813</v>
      </c>
      <c r="Y45" s="261" t="s">
        <v>3565</v>
      </c>
      <c r="Z45" s="243"/>
    </row>
    <row r="46" spans="1:26" ht="51" x14ac:dyDescent="0.2">
      <c r="A46" s="96">
        <v>45757</v>
      </c>
      <c r="B46" s="80" t="s">
        <v>3057</v>
      </c>
      <c r="C46" s="186" t="s">
        <v>1954</v>
      </c>
      <c r="D46" s="186" t="s">
        <v>134</v>
      </c>
      <c r="E46" s="186" t="s">
        <v>143</v>
      </c>
      <c r="F46" s="190">
        <v>45747</v>
      </c>
      <c r="G46" s="61">
        <v>2025</v>
      </c>
      <c r="H46" s="97" t="s">
        <v>0</v>
      </c>
      <c r="I46" s="97" t="str">
        <f t="shared" si="5"/>
        <v>LA</v>
      </c>
      <c r="J46" s="97" t="str">
        <f t="shared" si="6"/>
        <v>LA</v>
      </c>
      <c r="K46" s="104" t="str">
        <f t="shared" si="4"/>
        <v>South Central</v>
      </c>
      <c r="L46" s="97" t="str">
        <f>INDEX('State '!$A$1:$C$62,MATCH($I46,'State '!$B:$B,0),3)</f>
        <v>South Central</v>
      </c>
      <c r="M46" s="97" t="str">
        <f>INDEX('State '!$A$1:$C$62,MATCH($J46,'State '!$B:$B,0),3)</f>
        <v>South Central</v>
      </c>
      <c r="N46" s="173"/>
      <c r="O46" s="144">
        <v>363.8</v>
      </c>
      <c r="P46" s="164">
        <v>8</v>
      </c>
      <c r="Q46" s="145">
        <v>183</v>
      </c>
      <c r="R46" s="98">
        <v>30</v>
      </c>
      <c r="S46" s="97" t="s">
        <v>135</v>
      </c>
      <c r="T46" s="97" t="s">
        <v>381</v>
      </c>
      <c r="U46" s="97" t="s">
        <v>3058</v>
      </c>
      <c r="V46" s="97" t="s">
        <v>2174</v>
      </c>
      <c r="W46" s="79" t="s">
        <v>3803</v>
      </c>
      <c r="X46" s="80" t="s">
        <v>2813</v>
      </c>
      <c r="Y46" s="261" t="s">
        <v>3566</v>
      </c>
      <c r="Z46" s="243"/>
    </row>
    <row r="47" spans="1:26" ht="15.75" x14ac:dyDescent="0.2">
      <c r="A47" s="96">
        <v>45853</v>
      </c>
      <c r="B47" s="188" t="s">
        <v>2542</v>
      </c>
      <c r="C47" s="188" t="s">
        <v>261</v>
      </c>
      <c r="D47" s="188" t="s">
        <v>134</v>
      </c>
      <c r="E47" s="188" t="s">
        <v>143</v>
      </c>
      <c r="F47" s="190">
        <v>45838</v>
      </c>
      <c r="G47" s="98">
        <v>2025</v>
      </c>
      <c r="H47" s="191" t="s">
        <v>3034</v>
      </c>
      <c r="I47" s="97" t="str">
        <f t="shared" si="5"/>
        <v>PA</v>
      </c>
      <c r="J47" s="97" t="str">
        <f t="shared" si="6"/>
        <v>WV</v>
      </c>
      <c r="K47" s="104" t="str">
        <f t="shared" si="4"/>
        <v>Northeast</v>
      </c>
      <c r="L47" s="97" t="str">
        <f>INDEX('State '!$A$1:$C$62,MATCH($I47,'State '!$B:$B,0),3)</f>
        <v>Northeast</v>
      </c>
      <c r="M47" s="97" t="str">
        <f>INDEX('State '!$A$1:$C$62,MATCH($J47,'State '!$B:$B,0),3)</f>
        <v>Northeast</v>
      </c>
      <c r="N47" s="97"/>
      <c r="O47" s="144">
        <v>24.97</v>
      </c>
      <c r="P47" s="164">
        <v>3.37</v>
      </c>
      <c r="Q47" s="194">
        <v>47.5</v>
      </c>
      <c r="R47" s="192">
        <v>8</v>
      </c>
      <c r="S47" s="97" t="s">
        <v>135</v>
      </c>
      <c r="T47" s="97" t="s">
        <v>381</v>
      </c>
      <c r="U47" s="191" t="s">
        <v>2543</v>
      </c>
      <c r="V47" s="97" t="s">
        <v>2177</v>
      </c>
      <c r="W47" s="79" t="s">
        <v>3567</v>
      </c>
      <c r="X47" s="79" t="s">
        <v>2816</v>
      </c>
      <c r="Y47" s="261" t="s">
        <v>3568</v>
      </c>
      <c r="Z47" s="243"/>
    </row>
    <row r="48" spans="1:26" ht="25.5" x14ac:dyDescent="0.2">
      <c r="A48" s="96">
        <v>45945</v>
      </c>
      <c r="B48" s="79" t="s">
        <v>3748</v>
      </c>
      <c r="C48" s="79" t="s">
        <v>3749</v>
      </c>
      <c r="D48" s="188" t="s">
        <v>136</v>
      </c>
      <c r="E48" s="79" t="s">
        <v>419</v>
      </c>
      <c r="F48" s="60"/>
      <c r="G48" s="98">
        <v>2026</v>
      </c>
      <c r="H48" s="97" t="s">
        <v>1147</v>
      </c>
      <c r="I48" s="97" t="s">
        <v>43</v>
      </c>
      <c r="J48" s="97" t="s">
        <v>6</v>
      </c>
      <c r="K48" s="104" t="str">
        <f t="shared" si="4"/>
        <v>Mountain, South Central</v>
      </c>
      <c r="L48" s="97" t="str">
        <f>INDEX('State '!$A$1:$C$62,MATCH($I48,'State '!$B:$B,0),3)</f>
        <v>Mountain</v>
      </c>
      <c r="M48" s="97" t="str">
        <f>INDEX('State '!$A$1:$C$62,MATCH($J48,'State '!$B:$B,0),3)</f>
        <v>South Central</v>
      </c>
      <c r="N48" s="97"/>
      <c r="O48" s="144"/>
      <c r="P48" s="164" t="s">
        <v>382</v>
      </c>
      <c r="Q48" s="145">
        <v>300</v>
      </c>
      <c r="R48" s="98"/>
      <c r="S48" s="97" t="s">
        <v>135</v>
      </c>
      <c r="T48" s="97"/>
      <c r="U48" s="97"/>
      <c r="V48" s="97" t="s">
        <v>2177</v>
      </c>
      <c r="W48" s="79" t="s">
        <v>3840</v>
      </c>
      <c r="X48" s="79"/>
      <c r="Y48" s="261" t="s">
        <v>3787</v>
      </c>
    </row>
    <row r="49" spans="1:26" x14ac:dyDescent="0.2">
      <c r="A49" s="96">
        <v>45945</v>
      </c>
      <c r="B49" s="79" t="s">
        <v>3744</v>
      </c>
      <c r="C49" s="79" t="s">
        <v>3450</v>
      </c>
      <c r="D49" s="188" t="s">
        <v>136</v>
      </c>
      <c r="E49" s="79" t="s">
        <v>139</v>
      </c>
      <c r="F49" s="60"/>
      <c r="G49" s="98">
        <v>2028</v>
      </c>
      <c r="H49" s="97" t="s">
        <v>6</v>
      </c>
      <c r="I49" s="97" t="s">
        <v>6</v>
      </c>
      <c r="J49" s="97" t="s">
        <v>6</v>
      </c>
      <c r="K49" s="104" t="str">
        <f t="shared" si="4"/>
        <v>South Central</v>
      </c>
      <c r="L49" s="97" t="str">
        <f>INDEX('State '!$A$1:$C$62,MATCH($I49,'State '!$B:$B,0),3)</f>
        <v>South Central</v>
      </c>
      <c r="M49" s="97" t="str">
        <f>INDEX('State '!$A$1:$C$62,MATCH($J49,'State '!$B:$B,0),3)</f>
        <v>South Central</v>
      </c>
      <c r="N49" s="97"/>
      <c r="O49" s="144"/>
      <c r="P49" s="164">
        <v>450</v>
      </c>
      <c r="Q49" s="145">
        <v>2500</v>
      </c>
      <c r="R49" s="98">
        <v>42</v>
      </c>
      <c r="S49" s="97" t="s">
        <v>138</v>
      </c>
      <c r="T49" s="97"/>
      <c r="U49" s="97"/>
      <c r="V49" s="97" t="s">
        <v>2174</v>
      </c>
      <c r="W49" s="79" t="s">
        <v>3836</v>
      </c>
      <c r="X49" s="79" t="s">
        <v>2813</v>
      </c>
      <c r="Y49" s="261" t="s">
        <v>3537</v>
      </c>
    </row>
    <row r="50" spans="1:26" ht="89.25" x14ac:dyDescent="0.2">
      <c r="A50" s="96">
        <v>45693</v>
      </c>
      <c r="B50" s="79" t="s">
        <v>3542</v>
      </c>
      <c r="C50" s="79" t="s">
        <v>3543</v>
      </c>
      <c r="D50" s="79" t="s">
        <v>140</v>
      </c>
      <c r="E50" s="79" t="s">
        <v>137</v>
      </c>
      <c r="F50" s="60"/>
      <c r="G50" s="98">
        <v>2027</v>
      </c>
      <c r="H50" s="97" t="s">
        <v>0</v>
      </c>
      <c r="I50" s="97" t="str">
        <f>LEFT($H50,2)</f>
        <v>LA</v>
      </c>
      <c r="J50" s="97" t="str">
        <f>RIGHT($H50,2)</f>
        <v>LA</v>
      </c>
      <c r="K50" s="104" t="str">
        <f t="shared" si="4"/>
        <v>South Central</v>
      </c>
      <c r="L50" s="97" t="str">
        <f>INDEX('State '!$A$1:$C$62,MATCH($I50,'State '!$B:$B,0),3)</f>
        <v>South Central</v>
      </c>
      <c r="M50" s="97" t="str">
        <f>INDEX('State '!$A$1:$C$62,MATCH($J50,'State '!$B:$B,0),3)</f>
        <v>South Central</v>
      </c>
      <c r="N50" s="97"/>
      <c r="O50" s="144">
        <v>72.8</v>
      </c>
      <c r="P50" s="164">
        <v>0</v>
      </c>
      <c r="Q50" s="145">
        <v>120</v>
      </c>
      <c r="R50" s="98"/>
      <c r="S50" s="97" t="s">
        <v>138</v>
      </c>
      <c r="T50" s="97" t="s">
        <v>381</v>
      </c>
      <c r="U50" s="97" t="s">
        <v>3544</v>
      </c>
      <c r="V50" s="97" t="s">
        <v>2174</v>
      </c>
      <c r="W50" s="79" t="s">
        <v>3804</v>
      </c>
      <c r="X50" s="79" t="s">
        <v>3569</v>
      </c>
      <c r="Y50" s="261" t="s">
        <v>3570</v>
      </c>
      <c r="Z50" s="17"/>
    </row>
    <row r="51" spans="1:26" ht="102" x14ac:dyDescent="0.2">
      <c r="A51" s="96">
        <v>45839</v>
      </c>
      <c r="B51" s="79" t="s">
        <v>3406</v>
      </c>
      <c r="C51" s="79" t="s">
        <v>3407</v>
      </c>
      <c r="D51" s="79" t="s">
        <v>140</v>
      </c>
      <c r="E51" s="79" t="s">
        <v>143</v>
      </c>
      <c r="F51" s="60">
        <v>45806</v>
      </c>
      <c r="G51" s="98">
        <v>2025</v>
      </c>
      <c r="H51" s="97" t="s">
        <v>2340</v>
      </c>
      <c r="I51" s="97" t="str">
        <f>LEFT($H51,2)</f>
        <v>MS</v>
      </c>
      <c r="J51" s="97" t="str">
        <f>RIGHT($H51,2)</f>
        <v>LA</v>
      </c>
      <c r="K51" s="104" t="str">
        <f t="shared" si="4"/>
        <v>South Central</v>
      </c>
      <c r="L51" s="97" t="str">
        <f>INDEX('State '!$A$1:$C$62,MATCH($I51,'State '!$B:$B,0),3)</f>
        <v>South Central</v>
      </c>
      <c r="M51" s="97" t="str">
        <f>INDEX('State '!$A$1:$C$62,MATCH($J51,'State '!$B:$B,0),3)</f>
        <v>South Central</v>
      </c>
      <c r="N51" s="97"/>
      <c r="O51" s="144">
        <v>672</v>
      </c>
      <c r="P51" s="110">
        <v>13</v>
      </c>
      <c r="Q51" s="145">
        <v>1100</v>
      </c>
      <c r="R51" s="98"/>
      <c r="S51" s="97" t="s">
        <v>135</v>
      </c>
      <c r="T51" s="97" t="s">
        <v>381</v>
      </c>
      <c r="U51" s="97" t="s">
        <v>3573</v>
      </c>
      <c r="V51" s="97" t="s">
        <v>2177</v>
      </c>
      <c r="W51" s="79" t="s">
        <v>3575</v>
      </c>
      <c r="X51" s="79" t="s">
        <v>2813</v>
      </c>
      <c r="Y51" s="261" t="s">
        <v>3574</v>
      </c>
      <c r="Z51" s="17"/>
    </row>
    <row r="52" spans="1:26" ht="38.25" x14ac:dyDescent="0.2">
      <c r="A52" s="96">
        <v>45945</v>
      </c>
      <c r="B52" s="79" t="s">
        <v>3745</v>
      </c>
      <c r="C52" s="79" t="s">
        <v>3746</v>
      </c>
      <c r="D52" s="188" t="s">
        <v>136</v>
      </c>
      <c r="E52" s="79" t="s">
        <v>139</v>
      </c>
      <c r="F52" s="60"/>
      <c r="G52" s="98">
        <v>2028</v>
      </c>
      <c r="H52" s="97" t="s">
        <v>1147</v>
      </c>
      <c r="I52" s="97" t="s">
        <v>43</v>
      </c>
      <c r="J52" s="97" t="s">
        <v>6</v>
      </c>
      <c r="K52" s="104" t="str">
        <f t="shared" si="4"/>
        <v>Mountain, South Central</v>
      </c>
      <c r="L52" s="97" t="str">
        <f>INDEX('State '!$A$1:$C$62,MATCH($I52,'State '!$B:$B,0),3)</f>
        <v>Mountain</v>
      </c>
      <c r="M52" s="97" t="str">
        <f>INDEX('State '!$A$1:$C$62,MATCH($J52,'State '!$B:$B,0),3)</f>
        <v>South Central</v>
      </c>
      <c r="N52" s="97"/>
      <c r="O52" s="144"/>
      <c r="P52" s="164">
        <v>36</v>
      </c>
      <c r="Q52" s="145">
        <v>750</v>
      </c>
      <c r="R52" s="98">
        <v>36</v>
      </c>
      <c r="S52" s="97" t="s">
        <v>135</v>
      </c>
      <c r="T52" s="97"/>
      <c r="U52" s="97"/>
      <c r="V52" s="97" t="s">
        <v>2177</v>
      </c>
      <c r="W52" s="79" t="s">
        <v>3747</v>
      </c>
      <c r="X52" s="79"/>
      <c r="Y52" s="261" t="s">
        <v>3537</v>
      </c>
      <c r="Z52" s="17"/>
    </row>
    <row r="53" spans="1:26" ht="25.5" x14ac:dyDescent="0.2">
      <c r="A53" s="96">
        <v>45839</v>
      </c>
      <c r="B53" s="79" t="s">
        <v>3328</v>
      </c>
      <c r="C53" s="79" t="s">
        <v>2879</v>
      </c>
      <c r="D53" s="79" t="s">
        <v>140</v>
      </c>
      <c r="E53" s="79" t="s">
        <v>389</v>
      </c>
      <c r="F53" s="60"/>
      <c r="G53" s="61">
        <v>2027</v>
      </c>
      <c r="H53" s="97" t="s">
        <v>0</v>
      </c>
      <c r="I53" s="97" t="str">
        <f>LEFT($H53,2)</f>
        <v>LA</v>
      </c>
      <c r="J53" s="97" t="str">
        <f>RIGHT($H53,2)</f>
        <v>LA</v>
      </c>
      <c r="K53" s="104" t="str">
        <f t="shared" si="4"/>
        <v>South Central</v>
      </c>
      <c r="L53" s="97" t="str">
        <f>INDEX('State '!$A$1:$C$62,MATCH($I53,'State '!$B:$B,0),3)</f>
        <v>South Central</v>
      </c>
      <c r="M53" s="97" t="str">
        <f>INDEX('State '!$A$1:$C$62,MATCH($J53,'State '!$B:$B,0),3)</f>
        <v>South Central</v>
      </c>
      <c r="N53" s="97"/>
      <c r="O53" s="144"/>
      <c r="P53" s="61">
        <v>39</v>
      </c>
      <c r="Q53" s="145">
        <v>1400</v>
      </c>
      <c r="R53" s="98"/>
      <c r="S53" s="97" t="s">
        <v>138</v>
      </c>
      <c r="T53" s="97"/>
      <c r="U53" s="97"/>
      <c r="V53" s="97" t="s">
        <v>2174</v>
      </c>
      <c r="W53" s="79" t="s">
        <v>3576</v>
      </c>
      <c r="X53" s="79" t="s">
        <v>2813</v>
      </c>
      <c r="Y53" s="261" t="s">
        <v>3682</v>
      </c>
      <c r="Z53" s="17"/>
    </row>
    <row r="54" spans="1:26" ht="38.25" x14ac:dyDescent="0.2">
      <c r="A54" s="96">
        <v>45945</v>
      </c>
      <c r="B54" s="79" t="s">
        <v>3458</v>
      </c>
      <c r="C54" s="79" t="s">
        <v>3683</v>
      </c>
      <c r="D54" s="79" t="s">
        <v>140</v>
      </c>
      <c r="E54" s="79" t="s">
        <v>139</v>
      </c>
      <c r="F54" s="60"/>
      <c r="G54" s="61">
        <v>2026</v>
      </c>
      <c r="H54" s="97" t="s">
        <v>0</v>
      </c>
      <c r="I54" s="97" t="str">
        <f>LEFT($H54,2)</f>
        <v>LA</v>
      </c>
      <c r="J54" s="97" t="str">
        <f>RIGHT($H54,2)</f>
        <v>LA</v>
      </c>
      <c r="K54" s="104" t="str">
        <f t="shared" si="4"/>
        <v>South Central</v>
      </c>
      <c r="L54" s="97" t="str">
        <f>INDEX('State '!$A$1:$C$62,MATCH($I54,'State '!$B:$B,0),3)</f>
        <v>South Central</v>
      </c>
      <c r="M54" s="97" t="str">
        <f>INDEX('State '!$A$1:$C$62,MATCH($J54,'State '!$B:$B,0),3)</f>
        <v>South Central</v>
      </c>
      <c r="N54" s="97"/>
      <c r="O54" s="144"/>
      <c r="P54" s="110">
        <v>0</v>
      </c>
      <c r="Q54" s="145">
        <v>115</v>
      </c>
      <c r="R54" s="98"/>
      <c r="S54" s="97" t="s">
        <v>138</v>
      </c>
      <c r="T54" s="97"/>
      <c r="U54" s="97"/>
      <c r="V54" s="97" t="s">
        <v>2174</v>
      </c>
      <c r="W54" s="79" t="s">
        <v>3841</v>
      </c>
      <c r="X54" s="79" t="s">
        <v>2813</v>
      </c>
      <c r="Y54" s="261" t="s">
        <v>3858</v>
      </c>
      <c r="Z54" s="17"/>
    </row>
    <row r="55" spans="1:26" ht="51" x14ac:dyDescent="0.2">
      <c r="A55" s="96">
        <v>45839</v>
      </c>
      <c r="B55" s="79" t="s">
        <v>2353</v>
      </c>
      <c r="C55" s="79" t="s">
        <v>2354</v>
      </c>
      <c r="D55" s="79" t="s">
        <v>140</v>
      </c>
      <c r="E55" s="79" t="s">
        <v>419</v>
      </c>
      <c r="F55" s="60"/>
      <c r="G55" s="61">
        <v>2025</v>
      </c>
      <c r="H55" s="97" t="s">
        <v>2204</v>
      </c>
      <c r="I55" s="97" t="str">
        <f>LEFT($H55,2)</f>
        <v>LA</v>
      </c>
      <c r="J55" s="97" t="str">
        <f>RIGHT($H55,2)</f>
        <v>TX</v>
      </c>
      <c r="K55" s="104" t="str">
        <f t="shared" si="4"/>
        <v>South Central</v>
      </c>
      <c r="L55" s="97" t="str">
        <f>INDEX('State '!$A$1:$C$62,MATCH($I55,'State '!$B:$B,0),3)</f>
        <v>South Central</v>
      </c>
      <c r="M55" s="97" t="str">
        <f>INDEX('State '!$A$1:$C$62,MATCH($J55,'State '!$B:$B,0),3)</f>
        <v>South Central</v>
      </c>
      <c r="N55" s="97"/>
      <c r="O55" s="144">
        <v>383</v>
      </c>
      <c r="P55" s="164">
        <v>69</v>
      </c>
      <c r="Q55" s="145">
        <v>2500</v>
      </c>
      <c r="R55" s="98">
        <v>42</v>
      </c>
      <c r="S55" s="97" t="s">
        <v>135</v>
      </c>
      <c r="T55" s="97" t="s">
        <v>381</v>
      </c>
      <c r="U55" s="97" t="s">
        <v>2251</v>
      </c>
      <c r="V55" s="97" t="s">
        <v>2177</v>
      </c>
      <c r="W55" s="245" t="s">
        <v>3577</v>
      </c>
      <c r="X55" s="79" t="s">
        <v>2813</v>
      </c>
      <c r="Y55" s="261" t="s">
        <v>3578</v>
      </c>
      <c r="Z55" s="17"/>
    </row>
    <row r="56" spans="1:26" ht="25.5" x14ac:dyDescent="0.2">
      <c r="A56" s="96">
        <v>45839</v>
      </c>
      <c r="B56" s="79" t="s">
        <v>2638</v>
      </c>
      <c r="C56" s="79" t="s">
        <v>3579</v>
      </c>
      <c r="D56" s="79" t="s">
        <v>140</v>
      </c>
      <c r="E56" s="79" t="s">
        <v>3580</v>
      </c>
      <c r="F56" s="60"/>
      <c r="G56" s="61" t="s">
        <v>382</v>
      </c>
      <c r="H56" s="97" t="s">
        <v>7</v>
      </c>
      <c r="I56" s="97" t="str">
        <f>LEFT($H56,2)</f>
        <v>PA</v>
      </c>
      <c r="J56" s="97" t="str">
        <f>RIGHT($H56,2)</f>
        <v>PA</v>
      </c>
      <c r="K56" s="104" t="str">
        <f t="shared" si="4"/>
        <v>Northeast</v>
      </c>
      <c r="L56" s="97" t="str">
        <f>INDEX('State '!$A$1:$C$62,MATCH($I56,'State '!$B:$B,0),3)</f>
        <v>Northeast</v>
      </c>
      <c r="M56" s="97" t="str">
        <f>INDEX('State '!$A$1:$C$62,MATCH($J56,'State '!$B:$B,0),3)</f>
        <v>Northeast</v>
      </c>
      <c r="N56" s="97"/>
      <c r="O56" s="144"/>
      <c r="P56" s="110" t="s">
        <v>382</v>
      </c>
      <c r="Q56" s="145">
        <v>475</v>
      </c>
      <c r="R56" s="98"/>
      <c r="S56" s="97" t="s">
        <v>138</v>
      </c>
      <c r="T56" s="97"/>
      <c r="U56" s="97"/>
      <c r="V56" s="97" t="s">
        <v>2174</v>
      </c>
      <c r="W56" s="79" t="s">
        <v>2639</v>
      </c>
      <c r="X56" s="79" t="s">
        <v>2815</v>
      </c>
      <c r="Y56" s="261"/>
      <c r="Z56" s="17"/>
    </row>
    <row r="57" spans="1:26" ht="63.75" x14ac:dyDescent="0.2">
      <c r="A57" s="96">
        <v>45945</v>
      </c>
      <c r="B57" s="79" t="s">
        <v>1294</v>
      </c>
      <c r="C57" s="79" t="s">
        <v>3733</v>
      </c>
      <c r="D57" s="188" t="s">
        <v>140</v>
      </c>
      <c r="E57" s="79" t="s">
        <v>139</v>
      </c>
      <c r="F57" s="60"/>
      <c r="G57" s="98">
        <v>2028</v>
      </c>
      <c r="H57" s="97" t="s">
        <v>3734</v>
      </c>
      <c r="I57" s="97" t="s">
        <v>34</v>
      </c>
      <c r="J57" s="97" t="s">
        <v>28</v>
      </c>
      <c r="K57" s="104" t="str">
        <f t="shared" ref="K57:K88" si="7">IF($L57=$M57,L57,CONCATENATE($L57,", ",IF(ISBLANK(N57),"",CONCATENATE(N57,", ")),$M57))</f>
        <v>Midwest</v>
      </c>
      <c r="L57" s="97" t="str">
        <f>INDEX('State '!$A$1:$C$62,MATCH($I57,'State '!$B:$B,0),3)</f>
        <v>Midwest</v>
      </c>
      <c r="M57" s="97" t="str">
        <f>INDEX('State '!$A$1:$C$62,MATCH($J57,'State '!$B:$B,0),3)</f>
        <v>Midwest</v>
      </c>
      <c r="N57" s="97"/>
      <c r="O57" s="144"/>
      <c r="P57" s="164">
        <v>0</v>
      </c>
      <c r="Q57" s="145">
        <v>537</v>
      </c>
      <c r="R57" s="98"/>
      <c r="S57" s="97" t="s">
        <v>135</v>
      </c>
      <c r="T57" s="97"/>
      <c r="U57" s="97"/>
      <c r="V57" s="97" t="s">
        <v>2177</v>
      </c>
      <c r="W57" s="79" t="s">
        <v>3843</v>
      </c>
      <c r="X57" s="79"/>
      <c r="Y57" s="261" t="s">
        <v>3537</v>
      </c>
    </row>
    <row r="58" spans="1:26" ht="25.5" x14ac:dyDescent="0.2">
      <c r="A58" s="96">
        <v>45679</v>
      </c>
      <c r="B58" s="79" t="s">
        <v>3267</v>
      </c>
      <c r="C58" s="79" t="s">
        <v>221</v>
      </c>
      <c r="D58" s="79" t="s">
        <v>140</v>
      </c>
      <c r="E58" s="79" t="s">
        <v>419</v>
      </c>
      <c r="F58" s="60"/>
      <c r="G58" s="61">
        <v>2026</v>
      </c>
      <c r="H58" s="97" t="s">
        <v>6</v>
      </c>
      <c r="I58" s="97" t="str">
        <f t="shared" ref="I58:I63" si="8">LEFT($H58,2)</f>
        <v>TX</v>
      </c>
      <c r="J58" s="97" t="str">
        <f t="shared" ref="J58:J63" si="9">RIGHT($H58,2)</f>
        <v>TX</v>
      </c>
      <c r="K58" s="104" t="str">
        <f t="shared" si="7"/>
        <v>South Central</v>
      </c>
      <c r="L58" s="97" t="str">
        <f>INDEX('State '!$A$1:$C$62,MATCH($I58,'State '!$B:$B,0),3)</f>
        <v>South Central</v>
      </c>
      <c r="M58" s="97" t="str">
        <f>INDEX('State '!$A$1:$C$62,MATCH($J58,'State '!$B:$B,0),3)</f>
        <v>South Central</v>
      </c>
      <c r="N58" s="97"/>
      <c r="O58" s="144">
        <v>455</v>
      </c>
      <c r="P58" s="164">
        <v>500</v>
      </c>
      <c r="Q58" s="145">
        <v>570</v>
      </c>
      <c r="R58" s="98"/>
      <c r="S58" s="97" t="s">
        <v>138</v>
      </c>
      <c r="T58" s="97" t="s">
        <v>2593</v>
      </c>
      <c r="U58" s="97"/>
      <c r="V58" s="97" t="s">
        <v>2174</v>
      </c>
      <c r="W58" s="79" t="s">
        <v>3581</v>
      </c>
      <c r="X58" s="79" t="s">
        <v>2813</v>
      </c>
      <c r="Y58" s="261" t="s">
        <v>3574</v>
      </c>
    </row>
    <row r="59" spans="1:26" ht="51" x14ac:dyDescent="0.2">
      <c r="A59" s="96">
        <v>44057</v>
      </c>
      <c r="B59" s="79" t="s">
        <v>2790</v>
      </c>
      <c r="C59" s="79" t="s">
        <v>3582</v>
      </c>
      <c r="D59" s="79" t="s">
        <v>136</v>
      </c>
      <c r="E59" s="79" t="s">
        <v>2369</v>
      </c>
      <c r="F59" s="60"/>
      <c r="G59" s="98" t="s">
        <v>382</v>
      </c>
      <c r="H59" s="97" t="s">
        <v>0</v>
      </c>
      <c r="I59" s="97" t="str">
        <f t="shared" si="8"/>
        <v>LA</v>
      </c>
      <c r="J59" s="97" t="str">
        <f t="shared" si="9"/>
        <v>LA</v>
      </c>
      <c r="K59" s="104" t="str">
        <f t="shared" si="7"/>
        <v>South Central</v>
      </c>
      <c r="L59" s="97" t="str">
        <f>INDEX('State '!$A$1:$C$62,MATCH($I59,'State '!$B:$B,0),3)</f>
        <v>South Central</v>
      </c>
      <c r="M59" s="97" t="str">
        <f>INDEX('State '!$A$1:$C$62,MATCH($J59,'State '!$B:$B,0),3)</f>
        <v>South Central</v>
      </c>
      <c r="N59" s="97"/>
      <c r="O59" s="144"/>
      <c r="P59" s="164">
        <v>200</v>
      </c>
      <c r="Q59" s="145">
        <v>2000</v>
      </c>
      <c r="R59" s="98"/>
      <c r="S59" s="97" t="s">
        <v>138</v>
      </c>
      <c r="T59" s="97"/>
      <c r="U59" s="97"/>
      <c r="V59" s="97" t="s">
        <v>2174</v>
      </c>
      <c r="W59" s="79" t="s">
        <v>3583</v>
      </c>
      <c r="X59" s="79"/>
      <c r="Y59" s="136"/>
    </row>
    <row r="60" spans="1:26" ht="25.5" x14ac:dyDescent="0.2">
      <c r="A60" s="96">
        <v>45958</v>
      </c>
      <c r="B60" s="79" t="s">
        <v>3410</v>
      </c>
      <c r="C60" s="79" t="s">
        <v>3584</v>
      </c>
      <c r="D60" s="79" t="s">
        <v>140</v>
      </c>
      <c r="E60" s="79" t="s">
        <v>137</v>
      </c>
      <c r="F60" s="60"/>
      <c r="G60" s="98">
        <v>2027</v>
      </c>
      <c r="H60" s="97" t="s">
        <v>1295</v>
      </c>
      <c r="I60" s="97" t="str">
        <f t="shared" si="8"/>
        <v>IL</v>
      </c>
      <c r="J60" s="97" t="str">
        <f t="shared" si="9"/>
        <v>WI</v>
      </c>
      <c r="K60" s="104" t="str">
        <f t="shared" si="7"/>
        <v>Midwest</v>
      </c>
      <c r="L60" s="97" t="str">
        <f>INDEX('State '!$A$1:$C$62,MATCH($I60,'State '!$B:$B,0),3)</f>
        <v>Midwest</v>
      </c>
      <c r="M60" s="97" t="str">
        <f>INDEX('State '!$A$1:$C$62,MATCH($J60,'State '!$B:$B,0),3)</f>
        <v>Midwest</v>
      </c>
      <c r="N60" s="97"/>
      <c r="O60" s="144">
        <v>902</v>
      </c>
      <c r="P60" s="164">
        <v>68.900000000000006</v>
      </c>
      <c r="Q60" s="145">
        <v>473</v>
      </c>
      <c r="R60" s="98" t="s">
        <v>3412</v>
      </c>
      <c r="S60" s="97" t="s">
        <v>135</v>
      </c>
      <c r="T60" s="97" t="s">
        <v>381</v>
      </c>
      <c r="U60" s="97" t="s">
        <v>3533</v>
      </c>
      <c r="V60" s="97" t="s">
        <v>2177</v>
      </c>
      <c r="W60" s="79" t="s">
        <v>3827</v>
      </c>
      <c r="X60" s="79" t="s">
        <v>2818</v>
      </c>
      <c r="Y60" s="261" t="s">
        <v>3391</v>
      </c>
    </row>
    <row r="61" spans="1:26" ht="38.25" x14ac:dyDescent="0.2">
      <c r="A61" s="96">
        <v>45321</v>
      </c>
      <c r="B61" s="79" t="s">
        <v>3323</v>
      </c>
      <c r="C61" s="79" t="s">
        <v>3683</v>
      </c>
      <c r="D61" s="79" t="s">
        <v>140</v>
      </c>
      <c r="E61" s="102" t="s">
        <v>3586</v>
      </c>
      <c r="F61" s="60"/>
      <c r="G61" s="61">
        <v>2027</v>
      </c>
      <c r="H61" s="97" t="s">
        <v>17</v>
      </c>
      <c r="I61" s="97" t="str">
        <f t="shared" si="8"/>
        <v>AL</v>
      </c>
      <c r="J61" s="97" t="str">
        <f t="shared" si="9"/>
        <v>AL</v>
      </c>
      <c r="K61" s="104" t="str">
        <f t="shared" si="7"/>
        <v>South Central</v>
      </c>
      <c r="L61" s="97" t="str">
        <f>INDEX('State '!$A$1:$C$62,MATCH($I61,'State '!$B:$B,0),3)</f>
        <v>South Central</v>
      </c>
      <c r="M61" s="97" t="str">
        <f>INDEX('State '!$A$1:$C$62,MATCH($J61,'State '!$B:$B,0),3)</f>
        <v>South Central</v>
      </c>
      <c r="N61" s="97"/>
      <c r="O61" s="144">
        <v>15</v>
      </c>
      <c r="P61" s="110">
        <v>13</v>
      </c>
      <c r="Q61" s="145">
        <v>106</v>
      </c>
      <c r="R61" s="98">
        <v>42</v>
      </c>
      <c r="S61" s="97" t="s">
        <v>135</v>
      </c>
      <c r="T61" s="97" t="s">
        <v>381</v>
      </c>
      <c r="U61" s="97" t="s">
        <v>1920</v>
      </c>
      <c r="V61" s="97" t="s">
        <v>2174</v>
      </c>
      <c r="W61" s="79" t="s">
        <v>3587</v>
      </c>
      <c r="X61" s="79"/>
      <c r="Y61" s="261" t="s">
        <v>3585</v>
      </c>
    </row>
    <row r="62" spans="1:26" ht="76.5" x14ac:dyDescent="0.2">
      <c r="A62" s="96">
        <v>45586</v>
      </c>
      <c r="B62" s="79" t="s">
        <v>3357</v>
      </c>
      <c r="C62" s="79" t="s">
        <v>746</v>
      </c>
      <c r="D62" s="79" t="s">
        <v>140</v>
      </c>
      <c r="E62" s="102" t="s">
        <v>389</v>
      </c>
      <c r="F62" s="60"/>
      <c r="G62" s="61">
        <v>2027</v>
      </c>
      <c r="H62" s="97" t="s">
        <v>0</v>
      </c>
      <c r="I62" s="97" t="str">
        <f t="shared" si="8"/>
        <v>LA</v>
      </c>
      <c r="J62" s="97" t="str">
        <f t="shared" si="9"/>
        <v>LA</v>
      </c>
      <c r="K62" s="104" t="str">
        <f t="shared" si="7"/>
        <v>South Central</v>
      </c>
      <c r="L62" s="97" t="str">
        <f>INDEX('State '!$A$1:$C$62,MATCH($I62,'State '!$B:$B,0),3)</f>
        <v>South Central</v>
      </c>
      <c r="M62" s="97" t="str">
        <f>INDEX('State '!$A$1:$C$62,MATCH($J62,'State '!$B:$B,0),3)</f>
        <v>South Central</v>
      </c>
      <c r="N62" s="97"/>
      <c r="O62" s="144">
        <v>90</v>
      </c>
      <c r="P62" s="110">
        <v>0</v>
      </c>
      <c r="Q62" s="145">
        <v>1079</v>
      </c>
      <c r="R62" s="98"/>
      <c r="S62" s="97" t="s">
        <v>138</v>
      </c>
      <c r="T62" s="97" t="s">
        <v>381</v>
      </c>
      <c r="U62" s="97" t="s">
        <v>3358</v>
      </c>
      <c r="V62" s="97" t="s">
        <v>2174</v>
      </c>
      <c r="W62" s="79" t="s">
        <v>3805</v>
      </c>
      <c r="X62" s="79" t="s">
        <v>2813</v>
      </c>
      <c r="Y62" s="261" t="s">
        <v>3588</v>
      </c>
    </row>
    <row r="63" spans="1:26" ht="114.75" x14ac:dyDescent="0.2">
      <c r="A63" s="96">
        <v>45839</v>
      </c>
      <c r="B63" s="79" t="s">
        <v>3688</v>
      </c>
      <c r="C63" s="79" t="s">
        <v>3589</v>
      </c>
      <c r="D63" s="79" t="s">
        <v>136</v>
      </c>
      <c r="E63" s="102" t="s">
        <v>419</v>
      </c>
      <c r="F63" s="60"/>
      <c r="G63" s="61">
        <v>2026</v>
      </c>
      <c r="H63" s="97" t="s">
        <v>6</v>
      </c>
      <c r="I63" s="97" t="str">
        <f t="shared" si="8"/>
        <v>TX</v>
      </c>
      <c r="J63" s="97" t="str">
        <f t="shared" si="9"/>
        <v>TX</v>
      </c>
      <c r="K63" s="104" t="str">
        <f t="shared" si="7"/>
        <v>South Central</v>
      </c>
      <c r="L63" s="97" t="str">
        <f>INDEX('State '!$A$1:$C$62,MATCH($I63,'State '!$B:$B,0),3)</f>
        <v>South Central</v>
      </c>
      <c r="M63" s="97" t="str">
        <f>INDEX('State '!$A$1:$C$62,MATCH($J63,'State '!$B:$B,0),3)</f>
        <v>South Central</v>
      </c>
      <c r="N63" s="97"/>
      <c r="O63" s="144">
        <v>2700</v>
      </c>
      <c r="P63" s="110">
        <v>442</v>
      </c>
      <c r="Q63" s="145">
        <v>3700</v>
      </c>
      <c r="R63" s="98">
        <v>42</v>
      </c>
      <c r="S63" s="97" t="s">
        <v>138</v>
      </c>
      <c r="T63" s="97" t="s">
        <v>2593</v>
      </c>
      <c r="U63" s="251"/>
      <c r="V63" s="97" t="s">
        <v>2174</v>
      </c>
      <c r="W63" s="245" t="s">
        <v>3806</v>
      </c>
      <c r="X63" s="79" t="s">
        <v>3590</v>
      </c>
      <c r="Y63" s="261" t="s">
        <v>3591</v>
      </c>
    </row>
    <row r="64" spans="1:26" ht="38.25" x14ac:dyDescent="0.2">
      <c r="A64" s="96">
        <v>45945</v>
      </c>
      <c r="B64" s="79" t="s">
        <v>3742</v>
      </c>
      <c r="C64" s="79" t="s">
        <v>2785</v>
      </c>
      <c r="D64" s="188" t="s">
        <v>140</v>
      </c>
      <c r="E64" s="79" t="s">
        <v>419</v>
      </c>
      <c r="F64" s="60"/>
      <c r="G64" s="98">
        <v>2026</v>
      </c>
      <c r="H64" s="97" t="s">
        <v>50</v>
      </c>
      <c r="I64" s="97" t="s">
        <v>50</v>
      </c>
      <c r="J64" s="97" t="s">
        <v>50</v>
      </c>
      <c r="K64" s="104" t="str">
        <f t="shared" si="7"/>
        <v>Pacific</v>
      </c>
      <c r="L64" s="97" t="str">
        <f>INDEX('State '!$A$1:$C$62,MATCH($I64,'State '!$B:$B,0),3)</f>
        <v>Pacific</v>
      </c>
      <c r="M64" s="97" t="str">
        <f>INDEX('State '!$A$1:$C$62,MATCH($J64,'State '!$B:$B,0),3)</f>
        <v>Pacific</v>
      </c>
      <c r="N64" s="97"/>
      <c r="O64" s="144"/>
      <c r="P64" s="164">
        <v>0</v>
      </c>
      <c r="Q64" s="145">
        <v>87</v>
      </c>
      <c r="R64" s="98"/>
      <c r="S64" s="97" t="s">
        <v>138</v>
      </c>
      <c r="T64" s="97"/>
      <c r="U64" s="97"/>
      <c r="V64" s="97" t="s">
        <v>2174</v>
      </c>
      <c r="W64" s="79" t="s">
        <v>3842</v>
      </c>
      <c r="X64" s="79"/>
      <c r="Y64" s="261" t="s">
        <v>3860</v>
      </c>
    </row>
    <row r="65" spans="1:16382" ht="63.75" x14ac:dyDescent="0.2">
      <c r="A65" s="96">
        <v>45691</v>
      </c>
      <c r="B65" s="79" t="s">
        <v>3635</v>
      </c>
      <c r="C65" s="79" t="s">
        <v>3636</v>
      </c>
      <c r="D65" s="79" t="s">
        <v>136</v>
      </c>
      <c r="E65" s="102" t="s">
        <v>139</v>
      </c>
      <c r="F65" s="60"/>
      <c r="G65" s="61" t="s">
        <v>382</v>
      </c>
      <c r="H65" s="97" t="s">
        <v>11</v>
      </c>
      <c r="I65" s="97" t="str">
        <f>LEFT($H65,2)</f>
        <v>ND</v>
      </c>
      <c r="J65" s="97" t="str">
        <f>RIGHT($H65,2)</f>
        <v>ND</v>
      </c>
      <c r="K65" s="104" t="str">
        <f t="shared" si="7"/>
        <v>Mountain</v>
      </c>
      <c r="L65" s="97" t="str">
        <f>INDEX('State '!$A$1:$C$62,MATCH($I65,'State '!$B:$B,0),3)</f>
        <v>Mountain</v>
      </c>
      <c r="M65" s="97" t="str">
        <f>INDEX('State '!$A$1:$C$62,MATCH($J65,'State '!$B:$B,0),3)</f>
        <v>Mountain</v>
      </c>
      <c r="N65" s="97"/>
      <c r="O65" s="144"/>
      <c r="P65" s="110">
        <v>136</v>
      </c>
      <c r="Q65" s="145">
        <v>1500</v>
      </c>
      <c r="R65" s="98">
        <v>42</v>
      </c>
      <c r="S65" s="97" t="s">
        <v>138</v>
      </c>
      <c r="T65" s="97"/>
      <c r="U65" s="251"/>
      <c r="V65" s="97" t="s">
        <v>2174</v>
      </c>
      <c r="W65" s="245" t="s">
        <v>3638</v>
      </c>
      <c r="X65" s="79"/>
      <c r="Y65" s="261" t="s">
        <v>3639</v>
      </c>
    </row>
    <row r="66" spans="1:16382" ht="38.25" x14ac:dyDescent="0.2">
      <c r="A66" s="96">
        <v>45839</v>
      </c>
      <c r="B66" s="79" t="s">
        <v>3236</v>
      </c>
      <c r="C66" s="79" t="s">
        <v>205</v>
      </c>
      <c r="D66" s="79" t="s">
        <v>140</v>
      </c>
      <c r="E66" s="79" t="s">
        <v>389</v>
      </c>
      <c r="F66" s="60"/>
      <c r="G66" s="61">
        <v>2027</v>
      </c>
      <c r="H66" s="97" t="s">
        <v>2946</v>
      </c>
      <c r="I66" s="97" t="str">
        <f>LEFT($H66,2)</f>
        <v>QU</v>
      </c>
      <c r="J66" s="97" t="str">
        <f>RIGHT($H66,2)</f>
        <v>CT</v>
      </c>
      <c r="K66" s="104" t="str">
        <f t="shared" si="7"/>
        <v>Canada, Northeast</v>
      </c>
      <c r="L66" s="97" t="str">
        <f>INDEX('State '!$A$1:$C$62,MATCH($I66,'State '!$B:$B,0),3)</f>
        <v>Canada</v>
      </c>
      <c r="M66" s="97" t="str">
        <f>INDEX('State '!$A$1:$C$62,MATCH($J66,'State '!$B:$B,0),3)</f>
        <v>Northeast</v>
      </c>
      <c r="N66" s="97"/>
      <c r="O66" s="144">
        <v>272</v>
      </c>
      <c r="P66" s="110">
        <v>0</v>
      </c>
      <c r="Q66" s="145">
        <v>125</v>
      </c>
      <c r="R66" s="98"/>
      <c r="S66" s="97" t="s">
        <v>135</v>
      </c>
      <c r="T66" s="97" t="s">
        <v>381</v>
      </c>
      <c r="U66" s="97" t="s">
        <v>2947</v>
      </c>
      <c r="V66" s="97" t="s">
        <v>2177</v>
      </c>
      <c r="W66" s="79" t="s">
        <v>3372</v>
      </c>
      <c r="X66" s="79" t="s">
        <v>2818</v>
      </c>
      <c r="Y66" s="261" t="s">
        <v>3373</v>
      </c>
    </row>
    <row r="67" spans="1:16382" ht="51" x14ac:dyDescent="0.2">
      <c r="A67" s="96">
        <v>45940</v>
      </c>
      <c r="B67" s="79" t="s">
        <v>3767</v>
      </c>
      <c r="C67" s="79" t="s">
        <v>3695</v>
      </c>
      <c r="D67" s="79" t="s">
        <v>140</v>
      </c>
      <c r="E67" s="79" t="s">
        <v>139</v>
      </c>
      <c r="F67" s="60"/>
      <c r="G67" s="61">
        <v>2028</v>
      </c>
      <c r="H67" s="97" t="s">
        <v>400</v>
      </c>
      <c r="I67" s="97" t="s">
        <v>2</v>
      </c>
      <c r="J67" s="97" t="s">
        <v>50</v>
      </c>
      <c r="K67" s="104" t="str">
        <f t="shared" si="7"/>
        <v>Pacific</v>
      </c>
      <c r="L67" s="97" t="str">
        <f>INDEX('State '!$A$1:$C$62,MATCH($I67,'State '!$B:$B,0),3)</f>
        <v>Pacific</v>
      </c>
      <c r="M67" s="97" t="str">
        <f>INDEX('State '!$A$1:$C$62,MATCH($J67,'State '!$B:$B,0),3)</f>
        <v>Pacific</v>
      </c>
      <c r="N67" s="97"/>
      <c r="O67" s="144"/>
      <c r="P67" s="164">
        <v>18</v>
      </c>
      <c r="Q67" s="145">
        <v>183.4</v>
      </c>
      <c r="R67" s="98"/>
      <c r="S67" s="97" t="s">
        <v>135</v>
      </c>
      <c r="T67" s="97" t="s">
        <v>381</v>
      </c>
      <c r="U67" s="97" t="s">
        <v>3696</v>
      </c>
      <c r="V67" s="97" t="s">
        <v>2177</v>
      </c>
      <c r="W67" s="79" t="s">
        <v>3854</v>
      </c>
      <c r="X67" s="79"/>
      <c r="Y67" s="264" t="s">
        <v>3697</v>
      </c>
      <c r="Z67" s="231"/>
      <c r="AA67" s="227"/>
      <c r="AB67" s="227"/>
      <c r="AC67" s="227"/>
      <c r="AD67" s="246"/>
      <c r="AE67" s="247"/>
      <c r="AF67" s="248"/>
      <c r="AG67" s="231"/>
      <c r="AH67" s="231"/>
      <c r="AI67" s="231"/>
      <c r="AJ67" s="99"/>
      <c r="AK67" s="231"/>
      <c r="AL67" s="231"/>
      <c r="AM67" s="231"/>
      <c r="AN67" s="222"/>
      <c r="AO67" s="249"/>
      <c r="AP67" s="223"/>
      <c r="AQ67" s="250"/>
      <c r="AR67" s="231"/>
      <c r="AS67" s="231"/>
      <c r="AT67" s="231"/>
      <c r="AU67" s="231"/>
      <c r="AV67" s="227"/>
      <c r="AW67" s="227"/>
      <c r="AX67" s="140"/>
      <c r="AY67" s="231"/>
      <c r="AZ67" s="227"/>
      <c r="BA67" s="227"/>
      <c r="BB67" s="227"/>
      <c r="BC67" s="246"/>
      <c r="BD67" s="247"/>
      <c r="BE67" s="248"/>
      <c r="BF67" s="231"/>
      <c r="BG67" s="231"/>
      <c r="BH67" s="231"/>
      <c r="BI67" s="99"/>
      <c r="BJ67" s="231"/>
      <c r="BK67" s="231"/>
      <c r="BL67" s="231"/>
      <c r="BM67" s="222"/>
      <c r="BN67" s="249"/>
      <c r="BO67" s="223"/>
      <c r="BP67" s="250"/>
      <c r="BQ67" s="231"/>
      <c r="BR67" s="231"/>
      <c r="BS67" s="231"/>
      <c r="BT67" s="231"/>
      <c r="BU67" s="227"/>
      <c r="BV67" s="227"/>
      <c r="BW67" s="140"/>
      <c r="BX67" s="231"/>
      <c r="BY67" s="227"/>
      <c r="BZ67" s="227"/>
      <c r="CA67" s="227"/>
      <c r="CB67" s="246"/>
      <c r="CC67" s="247"/>
      <c r="CD67" s="248"/>
      <c r="CE67" s="231"/>
      <c r="CF67" s="231"/>
      <c r="CG67" s="231"/>
      <c r="CH67" s="99"/>
      <c r="CI67" s="231"/>
      <c r="CJ67" s="231"/>
      <c r="CK67" s="231"/>
      <c r="CL67" s="222"/>
      <c r="CM67" s="249"/>
      <c r="CN67" s="223"/>
      <c r="CO67" s="250"/>
      <c r="CP67" s="231"/>
      <c r="CQ67" s="231"/>
      <c r="CR67" s="231"/>
      <c r="CS67" s="231"/>
      <c r="CT67" s="227"/>
      <c r="CU67" s="227"/>
      <c r="CV67" s="140"/>
      <c r="CW67" s="231"/>
      <c r="CX67" s="227"/>
      <c r="CY67" s="227"/>
      <c r="CZ67" s="227"/>
      <c r="DA67" s="246"/>
      <c r="DB67" s="247"/>
      <c r="DC67" s="248"/>
      <c r="DD67" s="231"/>
      <c r="DE67" s="231"/>
      <c r="DF67" s="231"/>
      <c r="DG67" s="99"/>
      <c r="DH67" s="231"/>
      <c r="DI67" s="231"/>
      <c r="DJ67" s="231"/>
      <c r="DK67" s="222"/>
      <c r="DL67" s="249"/>
      <c r="DM67" s="223"/>
      <c r="DN67" s="250"/>
      <c r="DO67" s="231"/>
      <c r="DP67" s="231"/>
      <c r="DQ67" s="231"/>
      <c r="DR67" s="231"/>
      <c r="DS67" s="227"/>
      <c r="DT67" s="227"/>
      <c r="DU67" s="140"/>
      <c r="DV67" s="231"/>
      <c r="DW67" s="227"/>
      <c r="DX67" s="227"/>
      <c r="DY67" s="227"/>
      <c r="DZ67" s="246"/>
      <c r="EA67" s="247"/>
      <c r="EB67" s="248"/>
      <c r="EC67" s="231"/>
      <c r="ED67" s="231"/>
      <c r="EE67" s="231"/>
      <c r="EF67" s="99"/>
      <c r="EG67" s="231"/>
      <c r="EH67" s="231"/>
      <c r="EI67" s="231"/>
      <c r="EJ67" s="222"/>
      <c r="EK67" s="249"/>
      <c r="EL67" s="223"/>
      <c r="EM67" s="250"/>
      <c r="EN67" s="231"/>
      <c r="EO67" s="231"/>
      <c r="EP67" s="231"/>
      <c r="EQ67" s="231"/>
      <c r="ER67" s="227"/>
      <c r="ES67" s="227"/>
      <c r="ET67" s="140"/>
      <c r="EU67" s="231"/>
      <c r="EV67" s="227"/>
      <c r="EW67" s="227"/>
      <c r="EX67" s="227"/>
      <c r="EY67" s="246"/>
      <c r="EZ67" s="247"/>
      <c r="FA67" s="248"/>
      <c r="FB67" s="231"/>
      <c r="FC67" s="231"/>
      <c r="FD67" s="231"/>
      <c r="FE67" s="99"/>
      <c r="FF67" s="231"/>
      <c r="FG67" s="231"/>
      <c r="FH67" s="231"/>
      <c r="FI67" s="222"/>
      <c r="FJ67" s="249"/>
      <c r="FK67" s="223"/>
      <c r="FL67" s="250"/>
      <c r="FM67" s="231"/>
      <c r="FN67" s="231"/>
      <c r="FO67" s="231"/>
      <c r="FP67" s="231"/>
      <c r="FQ67" s="227"/>
      <c r="FR67" s="227"/>
      <c r="FS67" s="140"/>
      <c r="FT67" s="231"/>
      <c r="FU67" s="227"/>
      <c r="FV67" s="227"/>
      <c r="FW67" s="227"/>
      <c r="FX67" s="246"/>
      <c r="FY67" s="247"/>
      <c r="FZ67" s="248"/>
      <c r="GA67" s="231"/>
      <c r="GB67" s="231"/>
      <c r="GC67" s="231"/>
      <c r="GD67" s="99"/>
      <c r="GE67" s="231"/>
      <c r="GF67" s="231"/>
      <c r="GG67" s="231"/>
      <c r="GH67" s="222"/>
      <c r="GI67" s="249"/>
      <c r="GJ67" s="223"/>
      <c r="GK67" s="250"/>
      <c r="GL67" s="231"/>
      <c r="GM67" s="231"/>
      <c r="GN67" s="231"/>
      <c r="GO67" s="231"/>
      <c r="GP67" s="227"/>
      <c r="GQ67" s="227"/>
      <c r="GR67" s="140"/>
      <c r="GS67" s="231"/>
      <c r="GT67" s="227"/>
      <c r="GU67" s="227"/>
      <c r="GV67" s="227"/>
      <c r="GW67" s="246"/>
      <c r="GX67" s="247"/>
      <c r="GY67" s="248"/>
      <c r="GZ67" s="231"/>
      <c r="HA67" s="231"/>
      <c r="HB67" s="231"/>
      <c r="HC67" s="99"/>
      <c r="HD67" s="231"/>
      <c r="HE67" s="231"/>
      <c r="HF67" s="231"/>
      <c r="HG67" s="222"/>
      <c r="HH67" s="249"/>
      <c r="HI67" s="223"/>
      <c r="HJ67" s="250"/>
      <c r="HK67" s="231"/>
      <c r="HL67" s="231"/>
      <c r="HM67" s="231"/>
      <c r="HN67" s="231"/>
      <c r="HO67" s="227"/>
      <c r="HP67" s="227"/>
      <c r="HQ67" s="140"/>
      <c r="HR67" s="231"/>
      <c r="HS67" s="227"/>
      <c r="HT67" s="227"/>
      <c r="HU67" s="227"/>
      <c r="HV67" s="246"/>
      <c r="HW67" s="247"/>
      <c r="HX67" s="248"/>
      <c r="HY67" s="231"/>
      <c r="HZ67" s="231"/>
      <c r="IA67" s="231"/>
      <c r="IB67" s="99"/>
      <c r="IC67" s="231"/>
      <c r="ID67" s="231"/>
      <c r="IE67" s="231"/>
      <c r="IF67" s="222"/>
      <c r="IG67" s="249"/>
      <c r="IH67" s="223"/>
      <c r="II67" s="250"/>
      <c r="IJ67" s="231"/>
      <c r="IK67" s="231"/>
      <c r="IL67" s="231"/>
      <c r="IM67" s="231"/>
      <c r="IN67" s="227"/>
      <c r="IO67" s="227"/>
      <c r="IP67" s="140"/>
      <c r="IQ67" s="231"/>
      <c r="IR67" s="227"/>
      <c r="IS67" s="227"/>
      <c r="IT67" s="227"/>
      <c r="IU67" s="246"/>
      <c r="IV67" s="247"/>
      <c r="IW67" s="248"/>
      <c r="IX67" s="231"/>
      <c r="IY67" s="231"/>
      <c r="IZ67" s="231"/>
      <c r="JA67" s="99"/>
      <c r="JB67" s="231"/>
      <c r="JC67" s="231"/>
      <c r="JD67" s="231"/>
      <c r="JE67" s="222"/>
      <c r="JF67" s="249"/>
      <c r="JG67" s="223"/>
      <c r="JH67" s="250"/>
      <c r="JI67" s="231"/>
      <c r="JJ67" s="231"/>
      <c r="JK67" s="231"/>
      <c r="JL67" s="231"/>
      <c r="JM67" s="227"/>
      <c r="JN67" s="227"/>
      <c r="JO67" s="140"/>
      <c r="JP67" s="231"/>
      <c r="JQ67" s="227"/>
      <c r="JR67" s="227"/>
      <c r="JS67" s="227"/>
      <c r="JT67" s="246"/>
      <c r="JU67" s="247"/>
      <c r="JV67" s="248"/>
      <c r="JW67" s="231"/>
      <c r="JX67" s="231"/>
      <c r="JY67" s="231"/>
      <c r="JZ67" s="99"/>
      <c r="KA67" s="231"/>
      <c r="KB67" s="231"/>
      <c r="KC67" s="231"/>
      <c r="KD67" s="222"/>
      <c r="KE67" s="249"/>
      <c r="KF67" s="223"/>
      <c r="KG67" s="250"/>
      <c r="KH67" s="231"/>
      <c r="KI67" s="231"/>
      <c r="KJ67" s="231"/>
      <c r="KK67" s="231"/>
      <c r="KL67" s="227"/>
      <c r="KM67" s="227"/>
      <c r="KN67" s="140"/>
      <c r="KO67" s="231"/>
      <c r="KP67" s="227"/>
      <c r="KQ67" s="227"/>
      <c r="KR67" s="227"/>
      <c r="KS67" s="246"/>
      <c r="KT67" s="247"/>
      <c r="KU67" s="248"/>
      <c r="KV67" s="231"/>
      <c r="KW67" s="231"/>
      <c r="KX67" s="231"/>
      <c r="KY67" s="99"/>
      <c r="KZ67" s="231"/>
      <c r="LA67" s="231"/>
      <c r="LB67" s="231"/>
      <c r="LC67" s="222"/>
      <c r="LD67" s="249"/>
      <c r="LE67" s="223"/>
      <c r="LF67" s="250"/>
      <c r="LG67" s="231"/>
      <c r="LH67" s="231"/>
      <c r="LI67" s="231"/>
      <c r="LJ67" s="231"/>
      <c r="LK67" s="227"/>
      <c r="LL67" s="227"/>
      <c r="LM67" s="140"/>
      <c r="LN67" s="231"/>
      <c r="LO67" s="227"/>
      <c r="LP67" s="227"/>
      <c r="LQ67" s="227"/>
      <c r="LR67" s="246"/>
      <c r="LS67" s="247"/>
      <c r="LT67" s="248"/>
      <c r="LU67" s="231"/>
      <c r="LV67" s="231"/>
      <c r="LW67" s="231"/>
      <c r="LX67" s="99"/>
      <c r="LY67" s="231"/>
      <c r="LZ67" s="231"/>
      <c r="MA67" s="231"/>
      <c r="MB67" s="222"/>
      <c r="MC67" s="249"/>
      <c r="MD67" s="223"/>
      <c r="ME67" s="250"/>
      <c r="MF67" s="231"/>
      <c r="MG67" s="231"/>
      <c r="MH67" s="231"/>
      <c r="MI67" s="231"/>
      <c r="MJ67" s="227"/>
      <c r="MK67" s="227"/>
      <c r="ML67" s="140"/>
      <c r="MM67" s="231"/>
      <c r="MN67" s="227"/>
      <c r="MO67" s="227"/>
      <c r="MP67" s="227"/>
      <c r="MQ67" s="246"/>
      <c r="MR67" s="247"/>
      <c r="MS67" s="248"/>
      <c r="MT67" s="231"/>
      <c r="MU67" s="231"/>
      <c r="MV67" s="231"/>
      <c r="MW67" s="99"/>
      <c r="MX67" s="231"/>
      <c r="MY67" s="231"/>
      <c r="MZ67" s="231"/>
      <c r="NA67" s="222"/>
      <c r="NB67" s="249"/>
      <c r="NC67" s="223"/>
      <c r="ND67" s="250"/>
      <c r="NE67" s="231"/>
      <c r="NF67" s="231"/>
      <c r="NG67" s="231"/>
      <c r="NH67" s="231"/>
      <c r="NI67" s="227"/>
      <c r="NJ67" s="227"/>
      <c r="NK67" s="140"/>
      <c r="NL67" s="231"/>
      <c r="NM67" s="227"/>
      <c r="NN67" s="227"/>
      <c r="NO67" s="227"/>
      <c r="NP67" s="246"/>
      <c r="NQ67" s="247"/>
      <c r="NR67" s="248"/>
      <c r="NS67" s="231"/>
      <c r="NT67" s="231"/>
      <c r="NU67" s="231"/>
      <c r="NV67" s="99"/>
      <c r="NW67" s="231"/>
      <c r="NX67" s="231"/>
      <c r="NY67" s="231"/>
      <c r="NZ67" s="222"/>
      <c r="OA67" s="249"/>
      <c r="OB67" s="223"/>
      <c r="OC67" s="250"/>
      <c r="OD67" s="231"/>
      <c r="OE67" s="231"/>
      <c r="OF67" s="231"/>
      <c r="OG67" s="231"/>
      <c r="OH67" s="227"/>
      <c r="OI67" s="227"/>
      <c r="OJ67" s="140"/>
      <c r="OK67" s="231"/>
      <c r="OL67" s="227"/>
      <c r="OM67" s="227"/>
      <c r="ON67" s="227"/>
      <c r="OO67" s="246"/>
      <c r="OP67" s="247"/>
      <c r="OQ67" s="248"/>
      <c r="OR67" s="231"/>
      <c r="OS67" s="231"/>
      <c r="OT67" s="231"/>
      <c r="OU67" s="99"/>
      <c r="OV67" s="231"/>
      <c r="OW67" s="231"/>
      <c r="OX67" s="231"/>
      <c r="OY67" s="222"/>
      <c r="OZ67" s="249"/>
      <c r="PA67" s="223"/>
      <c r="PB67" s="250"/>
      <c r="PC67" s="231"/>
      <c r="PD67" s="231"/>
      <c r="PE67" s="231"/>
      <c r="PF67" s="231"/>
      <c r="PG67" s="227"/>
      <c r="PH67" s="227"/>
      <c r="PI67" s="140"/>
      <c r="PJ67" s="231"/>
      <c r="PK67" s="227"/>
      <c r="PL67" s="227"/>
      <c r="PM67" s="227"/>
      <c r="PN67" s="246"/>
      <c r="PO67" s="247"/>
      <c r="PP67" s="248"/>
      <c r="PQ67" s="231"/>
      <c r="PR67" s="231"/>
      <c r="PS67" s="231"/>
      <c r="PT67" s="99"/>
      <c r="PU67" s="231"/>
      <c r="PV67" s="231"/>
      <c r="PW67" s="231"/>
      <c r="PX67" s="222"/>
      <c r="PY67" s="249"/>
      <c r="PZ67" s="223"/>
      <c r="QA67" s="250"/>
      <c r="QB67" s="231"/>
      <c r="QC67" s="231"/>
      <c r="QD67" s="231"/>
      <c r="QE67" s="231"/>
      <c r="QF67" s="227"/>
      <c r="QG67" s="227"/>
      <c r="QH67" s="140"/>
      <c r="QI67" s="231"/>
      <c r="QJ67" s="227"/>
      <c r="QK67" s="227"/>
      <c r="QL67" s="227"/>
      <c r="QM67" s="246"/>
      <c r="QN67" s="247"/>
      <c r="QO67" s="248"/>
      <c r="QP67" s="231"/>
      <c r="QQ67" s="231"/>
      <c r="QR67" s="231"/>
      <c r="QS67" s="99"/>
      <c r="QT67" s="231"/>
      <c r="QU67" s="231"/>
      <c r="QV67" s="231"/>
      <c r="QW67" s="222"/>
      <c r="QX67" s="249"/>
      <c r="QY67" s="223"/>
      <c r="QZ67" s="250"/>
      <c r="RA67" s="231"/>
      <c r="RB67" s="231"/>
      <c r="RC67" s="231"/>
      <c r="RD67" s="231"/>
      <c r="RE67" s="227"/>
      <c r="RF67" s="227"/>
      <c r="RG67" s="140"/>
      <c r="RH67" s="231"/>
      <c r="RI67" s="227"/>
      <c r="RJ67" s="227"/>
      <c r="RK67" s="227"/>
      <c r="RL67" s="246"/>
      <c r="RM67" s="247"/>
      <c r="RN67" s="248"/>
      <c r="RO67" s="231"/>
      <c r="RP67" s="231"/>
      <c r="RQ67" s="231"/>
      <c r="RR67" s="99"/>
      <c r="RS67" s="231"/>
      <c r="RT67" s="231"/>
      <c r="RU67" s="231"/>
      <c r="RV67" s="222"/>
      <c r="RW67" s="249"/>
      <c r="RX67" s="223"/>
      <c r="RY67" s="250"/>
      <c r="RZ67" s="231"/>
      <c r="SA67" s="231"/>
      <c r="SB67" s="231"/>
      <c r="SC67" s="231"/>
      <c r="SD67" s="227"/>
      <c r="SE67" s="227"/>
      <c r="SF67" s="140"/>
      <c r="SG67" s="231"/>
      <c r="SH67" s="227"/>
      <c r="SI67" s="227"/>
      <c r="SJ67" s="227"/>
      <c r="SK67" s="246"/>
      <c r="SL67" s="247"/>
      <c r="SM67" s="248"/>
      <c r="SN67" s="231"/>
      <c r="SO67" s="231"/>
      <c r="SP67" s="231"/>
      <c r="SQ67" s="99"/>
      <c r="SR67" s="231"/>
      <c r="SS67" s="231"/>
      <c r="ST67" s="231"/>
      <c r="SU67" s="222"/>
      <c r="SV67" s="249"/>
      <c r="SW67" s="223"/>
      <c r="SX67" s="250"/>
      <c r="SY67" s="231"/>
      <c r="SZ67" s="231"/>
      <c r="TA67" s="231"/>
      <c r="TB67" s="231"/>
      <c r="TC67" s="227"/>
      <c r="TD67" s="227"/>
      <c r="TE67" s="140"/>
      <c r="TF67" s="231"/>
      <c r="TG67" s="227"/>
      <c r="TH67" s="227"/>
      <c r="TI67" s="227"/>
      <c r="TJ67" s="246"/>
      <c r="TK67" s="247"/>
      <c r="TL67" s="248"/>
      <c r="TM67" s="231"/>
      <c r="TN67" s="231"/>
      <c r="TO67" s="231"/>
      <c r="TP67" s="99"/>
      <c r="TQ67" s="231"/>
      <c r="TR67" s="231"/>
      <c r="TS67" s="231"/>
      <c r="TT67" s="222"/>
      <c r="TU67" s="249"/>
      <c r="TV67" s="223"/>
      <c r="TW67" s="250"/>
      <c r="TX67" s="231"/>
      <c r="TY67" s="231"/>
      <c r="TZ67" s="231"/>
      <c r="UA67" s="231"/>
      <c r="UB67" s="227"/>
      <c r="UC67" s="227"/>
      <c r="UD67" s="140"/>
      <c r="UE67" s="231"/>
      <c r="UF67" s="227"/>
      <c r="UG67" s="227"/>
      <c r="UH67" s="227"/>
      <c r="UI67" s="246"/>
      <c r="UJ67" s="247"/>
      <c r="UK67" s="248"/>
      <c r="UL67" s="231"/>
      <c r="UM67" s="231"/>
      <c r="UN67" s="231"/>
      <c r="UO67" s="99"/>
      <c r="UP67" s="231"/>
      <c r="UQ67" s="231"/>
      <c r="UR67" s="231"/>
      <c r="US67" s="222"/>
      <c r="UT67" s="249"/>
      <c r="UU67" s="223"/>
      <c r="UV67" s="250"/>
      <c r="UW67" s="231"/>
      <c r="UX67" s="231"/>
      <c r="UY67" s="231"/>
      <c r="UZ67" s="231"/>
      <c r="VA67" s="227"/>
      <c r="VB67" s="227"/>
      <c r="VC67" s="140"/>
      <c r="VD67" s="231"/>
      <c r="VE67" s="227"/>
      <c r="VF67" s="227"/>
      <c r="VG67" s="227"/>
      <c r="VH67" s="246"/>
      <c r="VI67" s="247"/>
      <c r="VJ67" s="248"/>
      <c r="VK67" s="231"/>
      <c r="VL67" s="231"/>
      <c r="VM67" s="231"/>
      <c r="VN67" s="99"/>
      <c r="VO67" s="231"/>
      <c r="VP67" s="231"/>
      <c r="VQ67" s="231"/>
      <c r="VR67" s="222"/>
      <c r="VS67" s="249"/>
      <c r="VT67" s="223"/>
      <c r="VU67" s="250"/>
      <c r="VV67" s="231"/>
      <c r="VW67" s="231"/>
      <c r="VX67" s="231"/>
      <c r="VY67" s="231"/>
      <c r="VZ67" s="227"/>
      <c r="WA67" s="227"/>
      <c r="WB67" s="140"/>
      <c r="WC67" s="231"/>
      <c r="WD67" s="227"/>
      <c r="WE67" s="227"/>
      <c r="WF67" s="227"/>
      <c r="WG67" s="246"/>
      <c r="WH67" s="247"/>
      <c r="WI67" s="248"/>
      <c r="WJ67" s="231"/>
      <c r="WK67" s="231"/>
      <c r="WL67" s="231"/>
      <c r="WM67" s="99"/>
      <c r="WN67" s="231"/>
      <c r="WO67" s="231"/>
      <c r="WP67" s="231"/>
      <c r="WQ67" s="222"/>
      <c r="WR67" s="249"/>
      <c r="WS67" s="223"/>
      <c r="WT67" s="250"/>
      <c r="WU67" s="231"/>
      <c r="WV67" s="231"/>
      <c r="WW67" s="231"/>
      <c r="WX67" s="231"/>
      <c r="WY67" s="227"/>
      <c r="WZ67" s="227"/>
      <c r="XA67" s="140"/>
      <c r="XB67" s="231"/>
      <c r="XC67" s="227"/>
      <c r="XD67" s="227"/>
      <c r="XE67" s="227"/>
      <c r="XF67" s="246"/>
      <c r="XG67" s="247"/>
      <c r="XH67" s="248"/>
      <c r="XI67" s="231"/>
      <c r="XJ67" s="231"/>
      <c r="XK67" s="231"/>
      <c r="XL67" s="99"/>
      <c r="XM67" s="231"/>
      <c r="XN67" s="231"/>
      <c r="XO67" s="231"/>
      <c r="XP67" s="222"/>
      <c r="XQ67" s="249"/>
      <c r="XR67" s="223"/>
      <c r="XS67" s="250"/>
      <c r="XT67" s="231"/>
      <c r="XU67" s="231"/>
      <c r="XV67" s="231"/>
      <c r="XW67" s="231"/>
      <c r="XX67" s="227"/>
      <c r="XY67" s="227"/>
      <c r="XZ67" s="140"/>
      <c r="YA67" s="231"/>
      <c r="YB67" s="227"/>
      <c r="YC67" s="227"/>
      <c r="YD67" s="227"/>
      <c r="YE67" s="246"/>
      <c r="YF67" s="247"/>
      <c r="YG67" s="248"/>
      <c r="YH67" s="231"/>
      <c r="YI67" s="231"/>
      <c r="YJ67" s="231"/>
      <c r="YK67" s="99"/>
      <c r="YL67" s="231"/>
      <c r="YM67" s="231"/>
      <c r="YN67" s="231"/>
      <c r="YO67" s="222"/>
      <c r="YP67" s="249"/>
      <c r="YQ67" s="223"/>
      <c r="YR67" s="250"/>
      <c r="YS67" s="231"/>
      <c r="YT67" s="231"/>
      <c r="YU67" s="231"/>
      <c r="YV67" s="231"/>
      <c r="YW67" s="227"/>
      <c r="YX67" s="227"/>
      <c r="YY67" s="140"/>
      <c r="YZ67" s="231"/>
      <c r="ZA67" s="227"/>
      <c r="ZB67" s="227"/>
      <c r="ZC67" s="227"/>
      <c r="ZD67" s="246"/>
      <c r="ZE67" s="247"/>
      <c r="ZF67" s="248"/>
      <c r="ZG67" s="231"/>
      <c r="ZH67" s="231"/>
      <c r="ZI67" s="231"/>
      <c r="ZJ67" s="99"/>
      <c r="ZK67" s="231"/>
      <c r="ZL67" s="231"/>
      <c r="ZM67" s="231"/>
      <c r="ZN67" s="222"/>
      <c r="ZO67" s="249"/>
      <c r="ZP67" s="223"/>
      <c r="ZQ67" s="250"/>
      <c r="ZR67" s="231"/>
      <c r="ZS67" s="231"/>
      <c r="ZT67" s="231"/>
      <c r="ZU67" s="231"/>
      <c r="ZV67" s="227"/>
      <c r="ZW67" s="227"/>
      <c r="ZX67" s="140"/>
      <c r="ZY67" s="231"/>
      <c r="ZZ67" s="227"/>
      <c r="AAA67" s="227"/>
      <c r="AAB67" s="227"/>
      <c r="AAC67" s="246"/>
      <c r="AAD67" s="247"/>
      <c r="AAE67" s="248"/>
      <c r="AAF67" s="231"/>
      <c r="AAG67" s="231"/>
      <c r="AAH67" s="231"/>
      <c r="AAI67" s="99"/>
      <c r="AAJ67" s="231"/>
      <c r="AAK67" s="231"/>
      <c r="AAL67" s="231"/>
      <c r="AAM67" s="222"/>
      <c r="AAN67" s="249"/>
      <c r="AAO67" s="223"/>
      <c r="AAP67" s="250"/>
      <c r="AAQ67" s="231"/>
      <c r="AAR67" s="231"/>
      <c r="AAS67" s="231"/>
      <c r="AAT67" s="231"/>
      <c r="AAU67" s="227"/>
      <c r="AAV67" s="227"/>
      <c r="AAW67" s="140"/>
      <c r="AAX67" s="231"/>
      <c r="AAY67" s="227"/>
      <c r="AAZ67" s="227"/>
      <c r="ABA67" s="227"/>
      <c r="ABB67" s="246"/>
      <c r="ABC67" s="247"/>
      <c r="ABD67" s="248"/>
      <c r="ABE67" s="231"/>
      <c r="ABF67" s="231"/>
      <c r="ABG67" s="231"/>
      <c r="ABH67" s="99"/>
      <c r="ABI67" s="231"/>
      <c r="ABJ67" s="231"/>
      <c r="ABK67" s="231"/>
      <c r="ABL67" s="222"/>
      <c r="ABM67" s="249"/>
      <c r="ABN67" s="223"/>
      <c r="ABO67" s="250"/>
      <c r="ABP67" s="231"/>
      <c r="ABQ67" s="231"/>
      <c r="ABR67" s="231"/>
      <c r="ABS67" s="231"/>
      <c r="ABT67" s="227"/>
      <c r="ABU67" s="227"/>
      <c r="ABV67" s="140"/>
      <c r="ABW67" s="231"/>
      <c r="ABX67" s="227"/>
      <c r="ABY67" s="227"/>
      <c r="ABZ67" s="227"/>
      <c r="ACA67" s="246"/>
      <c r="ACB67" s="247"/>
      <c r="ACC67" s="248"/>
      <c r="ACD67" s="231"/>
      <c r="ACE67" s="231"/>
      <c r="ACF67" s="231"/>
      <c r="ACG67" s="99"/>
      <c r="ACH67" s="231"/>
      <c r="ACI67" s="231"/>
      <c r="ACJ67" s="231"/>
      <c r="ACK67" s="222"/>
      <c r="ACL67" s="249"/>
      <c r="ACM67" s="223"/>
      <c r="ACN67" s="250"/>
      <c r="ACO67" s="231"/>
      <c r="ACP67" s="231"/>
      <c r="ACQ67" s="231"/>
      <c r="ACR67" s="231"/>
      <c r="ACS67" s="227"/>
      <c r="ACT67" s="227"/>
      <c r="ACU67" s="140"/>
      <c r="ACV67" s="231"/>
      <c r="ACW67" s="227"/>
      <c r="ACX67" s="227"/>
      <c r="ACY67" s="227"/>
      <c r="ACZ67" s="246"/>
      <c r="ADA67" s="247"/>
      <c r="ADB67" s="248"/>
      <c r="ADC67" s="231"/>
      <c r="ADD67" s="231"/>
      <c r="ADE67" s="231"/>
      <c r="ADF67" s="99"/>
      <c r="ADG67" s="231"/>
      <c r="ADH67" s="231"/>
      <c r="ADI67" s="231"/>
      <c r="ADJ67" s="222"/>
      <c r="ADK67" s="249"/>
      <c r="ADL67" s="223"/>
      <c r="ADM67" s="250"/>
      <c r="ADN67" s="231"/>
      <c r="ADO67" s="231"/>
      <c r="ADP67" s="231"/>
      <c r="ADQ67" s="231"/>
      <c r="ADR67" s="227"/>
      <c r="ADS67" s="227"/>
      <c r="ADT67" s="140"/>
      <c r="ADU67" s="231"/>
      <c r="ADV67" s="227"/>
      <c r="ADW67" s="227"/>
      <c r="ADX67" s="227"/>
      <c r="ADY67" s="246"/>
      <c r="ADZ67" s="247"/>
      <c r="AEA67" s="248"/>
      <c r="AEB67" s="231"/>
      <c r="AEC67" s="231"/>
      <c r="AED67" s="231"/>
      <c r="AEE67" s="99"/>
      <c r="AEF67" s="231"/>
      <c r="AEG67" s="231"/>
      <c r="AEH67" s="231"/>
      <c r="AEI67" s="222"/>
      <c r="AEJ67" s="249"/>
      <c r="AEK67" s="223"/>
      <c r="AEL67" s="250"/>
      <c r="AEM67" s="231"/>
      <c r="AEN67" s="231"/>
      <c r="AEO67" s="231"/>
      <c r="AEP67" s="231"/>
      <c r="AEQ67" s="227"/>
      <c r="AER67" s="227"/>
      <c r="AES67" s="140"/>
      <c r="AET67" s="231"/>
      <c r="AEU67" s="227"/>
      <c r="AEV67" s="227"/>
      <c r="AEW67" s="227"/>
      <c r="AEX67" s="246"/>
      <c r="AEY67" s="247"/>
      <c r="AEZ67" s="248"/>
      <c r="AFA67" s="231"/>
      <c r="AFB67" s="231"/>
      <c r="AFC67" s="231"/>
      <c r="AFD67" s="99"/>
      <c r="AFE67" s="231"/>
      <c r="AFF67" s="231"/>
      <c r="AFG67" s="231"/>
      <c r="AFH67" s="222"/>
      <c r="AFI67" s="249"/>
      <c r="AFJ67" s="223"/>
      <c r="AFK67" s="250"/>
      <c r="AFL67" s="231"/>
      <c r="AFM67" s="231"/>
      <c r="AFN67" s="231"/>
      <c r="AFO67" s="231"/>
      <c r="AFP67" s="227"/>
      <c r="AFQ67" s="227"/>
      <c r="AFR67" s="140"/>
      <c r="AFS67" s="231"/>
      <c r="AFT67" s="227"/>
      <c r="AFU67" s="227"/>
      <c r="AFV67" s="227"/>
      <c r="AFW67" s="246"/>
      <c r="AFX67" s="247"/>
      <c r="AFY67" s="248"/>
      <c r="AFZ67" s="231"/>
      <c r="AGA67" s="231"/>
      <c r="AGB67" s="231"/>
      <c r="AGC67" s="99"/>
      <c r="AGD67" s="231"/>
      <c r="AGE67" s="231"/>
      <c r="AGF67" s="231"/>
      <c r="AGG67" s="222"/>
      <c r="AGH67" s="249"/>
      <c r="AGI67" s="223"/>
      <c r="AGJ67" s="250"/>
      <c r="AGK67" s="231"/>
      <c r="AGL67" s="231"/>
      <c r="AGM67" s="231"/>
      <c r="AGN67" s="231"/>
      <c r="AGO67" s="227"/>
      <c r="AGP67" s="227"/>
      <c r="AGQ67" s="140"/>
      <c r="AGR67" s="231"/>
      <c r="AGS67" s="227"/>
      <c r="AGT67" s="227"/>
      <c r="AGU67" s="227"/>
      <c r="AGV67" s="246"/>
      <c r="AGW67" s="247"/>
      <c r="AGX67" s="248"/>
      <c r="AGY67" s="231"/>
      <c r="AGZ67" s="231"/>
      <c r="AHA67" s="231"/>
      <c r="AHB67" s="99"/>
      <c r="AHC67" s="231"/>
      <c r="AHD67" s="231"/>
      <c r="AHE67" s="231"/>
      <c r="AHF67" s="222"/>
      <c r="AHG67" s="249"/>
      <c r="AHH67" s="223"/>
      <c r="AHI67" s="250"/>
      <c r="AHJ67" s="231"/>
      <c r="AHK67" s="231"/>
      <c r="AHL67" s="231"/>
      <c r="AHM67" s="231"/>
      <c r="AHN67" s="227"/>
      <c r="AHO67" s="227"/>
      <c r="AHP67" s="140"/>
      <c r="AHQ67" s="231"/>
      <c r="AHR67" s="227"/>
      <c r="AHS67" s="227"/>
      <c r="AHT67" s="227"/>
      <c r="AHU67" s="246"/>
      <c r="AHV67" s="247"/>
      <c r="AHW67" s="248"/>
      <c r="AHX67" s="231"/>
      <c r="AHY67" s="231"/>
      <c r="AHZ67" s="231"/>
      <c r="AIA67" s="99"/>
      <c r="AIB67" s="231"/>
      <c r="AIC67" s="231"/>
      <c r="AID67" s="231"/>
      <c r="AIE67" s="222"/>
      <c r="AIF67" s="249"/>
      <c r="AIG67" s="223"/>
      <c r="AIH67" s="250"/>
      <c r="AII67" s="231"/>
      <c r="AIJ67" s="231"/>
      <c r="AIK67" s="231"/>
      <c r="AIL67" s="231"/>
      <c r="AIM67" s="227"/>
      <c r="AIN67" s="227"/>
      <c r="AIO67" s="140"/>
      <c r="AIP67" s="231"/>
      <c r="AIQ67" s="227"/>
      <c r="AIR67" s="227"/>
      <c r="AIS67" s="227"/>
      <c r="AIT67" s="246"/>
      <c r="AIU67" s="247"/>
      <c r="AIV67" s="248"/>
      <c r="AIW67" s="231"/>
      <c r="AIX67" s="231"/>
      <c r="AIY67" s="231"/>
      <c r="AIZ67" s="99"/>
      <c r="AJA67" s="231"/>
      <c r="AJB67" s="231"/>
      <c r="AJC67" s="231"/>
      <c r="AJD67" s="222"/>
      <c r="AJE67" s="249"/>
      <c r="AJF67" s="223"/>
      <c r="AJG67" s="250"/>
      <c r="AJH67" s="231"/>
      <c r="AJI67" s="231"/>
      <c r="AJJ67" s="231"/>
      <c r="AJK67" s="231"/>
      <c r="AJL67" s="227"/>
      <c r="AJM67" s="227"/>
      <c r="AJN67" s="140"/>
      <c r="AJO67" s="231"/>
      <c r="AJP67" s="227"/>
      <c r="AJQ67" s="227"/>
      <c r="AJR67" s="227"/>
      <c r="AJS67" s="246"/>
      <c r="AJT67" s="247"/>
      <c r="AJU67" s="248"/>
      <c r="AJV67" s="231"/>
      <c r="AJW67" s="231"/>
      <c r="AJX67" s="231"/>
      <c r="AJY67" s="99"/>
      <c r="AJZ67" s="231"/>
      <c r="AKA67" s="231"/>
      <c r="AKB67" s="231"/>
      <c r="AKC67" s="222"/>
      <c r="AKD67" s="249"/>
      <c r="AKE67" s="223"/>
      <c r="AKF67" s="250"/>
      <c r="AKG67" s="231"/>
      <c r="AKH67" s="231"/>
      <c r="AKI67" s="231"/>
      <c r="AKJ67" s="231"/>
      <c r="AKK67" s="227"/>
      <c r="AKL67" s="227"/>
      <c r="AKM67" s="140"/>
      <c r="AKN67" s="231"/>
      <c r="AKO67" s="227"/>
      <c r="AKP67" s="227"/>
      <c r="AKQ67" s="227"/>
      <c r="AKR67" s="246"/>
      <c r="AKS67" s="247"/>
      <c r="AKT67" s="248"/>
      <c r="AKU67" s="231"/>
      <c r="AKV67" s="231"/>
      <c r="AKW67" s="231"/>
      <c r="AKX67" s="99"/>
      <c r="AKY67" s="231"/>
      <c r="AKZ67" s="231"/>
      <c r="ALA67" s="231"/>
      <c r="ALB67" s="222"/>
      <c r="ALC67" s="249"/>
      <c r="ALD67" s="223"/>
      <c r="ALE67" s="250"/>
      <c r="ALF67" s="231"/>
      <c r="ALG67" s="231"/>
      <c r="ALH67" s="231"/>
      <c r="ALI67" s="231"/>
      <c r="ALJ67" s="227"/>
      <c r="ALK67" s="227"/>
      <c r="ALL67" s="140"/>
      <c r="ALM67" s="231"/>
      <c r="ALN67" s="227"/>
      <c r="ALO67" s="227"/>
      <c r="ALP67" s="227"/>
      <c r="ALQ67" s="246"/>
      <c r="ALR67" s="247"/>
      <c r="ALS67" s="248"/>
      <c r="ALT67" s="231"/>
      <c r="ALU67" s="231"/>
      <c r="ALV67" s="231"/>
      <c r="ALW67" s="99"/>
      <c r="ALX67" s="231"/>
      <c r="ALY67" s="231"/>
      <c r="ALZ67" s="231"/>
      <c r="AMA67" s="222"/>
      <c r="AMB67" s="249"/>
      <c r="AMC67" s="223"/>
      <c r="AMD67" s="250"/>
      <c r="AME67" s="231"/>
      <c r="AMF67" s="231"/>
      <c r="AMG67" s="231"/>
      <c r="AMH67" s="231"/>
      <c r="AMI67" s="227"/>
      <c r="AMJ67" s="227"/>
      <c r="AMK67" s="140"/>
      <c r="AML67" s="231"/>
      <c r="AMM67" s="227"/>
      <c r="AMN67" s="227"/>
      <c r="AMO67" s="227"/>
      <c r="AMP67" s="246"/>
      <c r="AMQ67" s="247"/>
      <c r="AMR67" s="248"/>
      <c r="AMS67" s="231"/>
      <c r="AMT67" s="231"/>
      <c r="AMU67" s="231"/>
      <c r="AMV67" s="99"/>
      <c r="AMW67" s="231"/>
      <c r="AMX67" s="231"/>
      <c r="AMY67" s="231"/>
      <c r="AMZ67" s="222"/>
      <c r="ANA67" s="249"/>
      <c r="ANB67" s="223"/>
      <c r="ANC67" s="250"/>
      <c r="AND67" s="231"/>
      <c r="ANE67" s="231"/>
      <c r="ANF67" s="231"/>
      <c r="ANG67" s="231"/>
      <c r="ANH67" s="227"/>
      <c r="ANI67" s="227"/>
      <c r="ANJ67" s="140"/>
      <c r="ANK67" s="231"/>
      <c r="ANL67" s="227"/>
      <c r="ANM67" s="227"/>
      <c r="ANN67" s="227"/>
      <c r="ANO67" s="246"/>
      <c r="ANP67" s="247"/>
      <c r="ANQ67" s="248"/>
      <c r="ANR67" s="231"/>
      <c r="ANS67" s="231"/>
      <c r="ANT67" s="231"/>
      <c r="ANU67" s="99"/>
      <c r="ANV67" s="231"/>
      <c r="ANW67" s="231"/>
      <c r="ANX67" s="231"/>
      <c r="ANY67" s="222"/>
      <c r="ANZ67" s="249"/>
      <c r="AOA67" s="223"/>
      <c r="AOB67" s="250"/>
      <c r="AOC67" s="231"/>
      <c r="AOD67" s="231"/>
      <c r="AOE67" s="231"/>
      <c r="AOF67" s="231"/>
      <c r="AOG67" s="227"/>
      <c r="AOH67" s="227"/>
      <c r="AOI67" s="140"/>
      <c r="AOJ67" s="231"/>
      <c r="AOK67" s="227"/>
      <c r="AOL67" s="227"/>
      <c r="AOM67" s="227"/>
      <c r="AON67" s="246"/>
      <c r="AOO67" s="247"/>
      <c r="AOP67" s="248"/>
      <c r="AOQ67" s="231"/>
      <c r="AOR67" s="231"/>
      <c r="AOS67" s="231"/>
      <c r="AOT67" s="99"/>
      <c r="AOU67" s="231"/>
      <c r="AOV67" s="231"/>
      <c r="AOW67" s="231"/>
      <c r="AOX67" s="222"/>
      <c r="AOY67" s="249"/>
      <c r="AOZ67" s="223"/>
      <c r="APA67" s="250"/>
      <c r="APB67" s="231"/>
      <c r="APC67" s="231"/>
      <c r="APD67" s="231"/>
      <c r="APE67" s="231"/>
      <c r="APF67" s="227"/>
      <c r="APG67" s="227"/>
      <c r="APH67" s="140"/>
      <c r="API67" s="231"/>
      <c r="APJ67" s="227"/>
      <c r="APK67" s="227"/>
      <c r="APL67" s="227"/>
      <c r="APM67" s="246"/>
      <c r="APN67" s="247"/>
      <c r="APO67" s="248"/>
      <c r="APP67" s="231"/>
      <c r="APQ67" s="231"/>
      <c r="APR67" s="231"/>
      <c r="APS67" s="99"/>
      <c r="APT67" s="231"/>
      <c r="APU67" s="231"/>
      <c r="APV67" s="231"/>
      <c r="APW67" s="222"/>
      <c r="APX67" s="249"/>
      <c r="APY67" s="223"/>
      <c r="APZ67" s="250"/>
      <c r="AQA67" s="231"/>
      <c r="AQB67" s="231"/>
      <c r="AQC67" s="231"/>
      <c r="AQD67" s="231"/>
      <c r="AQE67" s="227"/>
      <c r="AQF67" s="227"/>
      <c r="AQG67" s="140"/>
      <c r="AQH67" s="231"/>
      <c r="AQI67" s="227"/>
      <c r="AQJ67" s="227"/>
      <c r="AQK67" s="227"/>
      <c r="AQL67" s="246"/>
      <c r="AQM67" s="247"/>
      <c r="AQN67" s="248"/>
      <c r="AQO67" s="231"/>
      <c r="AQP67" s="231"/>
      <c r="AQQ67" s="231"/>
      <c r="AQR67" s="99"/>
      <c r="AQS67" s="231"/>
      <c r="AQT67" s="231"/>
      <c r="AQU67" s="231"/>
      <c r="AQV67" s="222"/>
      <c r="AQW67" s="249"/>
      <c r="AQX67" s="223"/>
      <c r="AQY67" s="250"/>
      <c r="AQZ67" s="231"/>
      <c r="ARA67" s="231"/>
      <c r="ARB67" s="231"/>
      <c r="ARC67" s="231"/>
      <c r="ARD67" s="227"/>
      <c r="ARE67" s="227"/>
      <c r="ARF67" s="140"/>
      <c r="ARG67" s="231"/>
      <c r="ARH67" s="227"/>
      <c r="ARI67" s="227"/>
      <c r="ARJ67" s="227"/>
      <c r="ARK67" s="246"/>
      <c r="ARL67" s="247"/>
      <c r="ARM67" s="248"/>
      <c r="ARN67" s="231"/>
      <c r="ARO67" s="231"/>
      <c r="ARP67" s="231"/>
      <c r="ARQ67" s="99"/>
      <c r="ARR67" s="231"/>
      <c r="ARS67" s="231"/>
      <c r="ART67" s="231"/>
      <c r="ARU67" s="222"/>
      <c r="ARV67" s="249"/>
      <c r="ARW67" s="223"/>
      <c r="ARX67" s="250"/>
      <c r="ARY67" s="231"/>
      <c r="ARZ67" s="231"/>
      <c r="ASA67" s="231"/>
      <c r="ASB67" s="231"/>
      <c r="ASC67" s="227"/>
      <c r="ASD67" s="227"/>
      <c r="ASE67" s="140"/>
      <c r="ASF67" s="231"/>
      <c r="ASG67" s="227"/>
      <c r="ASH67" s="227"/>
      <c r="ASI67" s="227"/>
      <c r="ASJ67" s="246"/>
      <c r="ASK67" s="247"/>
      <c r="ASL67" s="248"/>
      <c r="ASM67" s="231"/>
      <c r="ASN67" s="231"/>
      <c r="ASO67" s="231"/>
      <c r="ASP67" s="99"/>
      <c r="ASQ67" s="231"/>
      <c r="ASR67" s="231"/>
      <c r="ASS67" s="231"/>
      <c r="AST67" s="222"/>
      <c r="ASU67" s="249"/>
      <c r="ASV67" s="223"/>
      <c r="ASW67" s="250"/>
      <c r="ASX67" s="231"/>
      <c r="ASY67" s="231"/>
      <c r="ASZ67" s="231"/>
      <c r="ATA67" s="231"/>
      <c r="ATB67" s="227"/>
      <c r="ATC67" s="227"/>
      <c r="ATD67" s="140"/>
      <c r="ATE67" s="231"/>
      <c r="ATF67" s="227"/>
      <c r="ATG67" s="227"/>
      <c r="ATH67" s="227"/>
      <c r="ATI67" s="246"/>
      <c r="ATJ67" s="247"/>
      <c r="ATK67" s="248"/>
      <c r="ATL67" s="231"/>
      <c r="ATM67" s="231"/>
      <c r="ATN67" s="231"/>
      <c r="ATO67" s="99"/>
      <c r="ATP67" s="231"/>
      <c r="ATQ67" s="231"/>
      <c r="ATR67" s="231"/>
      <c r="ATS67" s="222"/>
      <c r="ATT67" s="249"/>
      <c r="ATU67" s="223"/>
      <c r="ATV67" s="250"/>
      <c r="ATW67" s="231"/>
      <c r="ATX67" s="231"/>
      <c r="ATY67" s="231"/>
      <c r="ATZ67" s="231"/>
      <c r="AUA67" s="227"/>
      <c r="AUB67" s="227"/>
      <c r="AUC67" s="140"/>
      <c r="AUD67" s="231"/>
      <c r="AUE67" s="227"/>
      <c r="AUF67" s="227"/>
      <c r="AUG67" s="227"/>
      <c r="AUH67" s="246"/>
      <c r="AUI67" s="247"/>
      <c r="AUJ67" s="248"/>
      <c r="AUK67" s="231"/>
      <c r="AUL67" s="231"/>
      <c r="AUM67" s="231"/>
      <c r="AUN67" s="99"/>
      <c r="AUO67" s="231"/>
      <c r="AUP67" s="231"/>
      <c r="AUQ67" s="231"/>
      <c r="AUR67" s="222"/>
      <c r="AUS67" s="249"/>
      <c r="AUT67" s="223"/>
      <c r="AUU67" s="250"/>
      <c r="AUV67" s="231"/>
      <c r="AUW67" s="231"/>
      <c r="AUX67" s="231"/>
      <c r="AUY67" s="231"/>
      <c r="AUZ67" s="227"/>
      <c r="AVA67" s="227"/>
      <c r="AVB67" s="140"/>
      <c r="AVC67" s="231"/>
      <c r="AVD67" s="227"/>
      <c r="AVE67" s="227"/>
      <c r="AVF67" s="227"/>
      <c r="AVG67" s="246"/>
      <c r="AVH67" s="247"/>
      <c r="AVI67" s="248"/>
      <c r="AVJ67" s="231"/>
      <c r="AVK67" s="231"/>
      <c r="AVL67" s="231"/>
      <c r="AVM67" s="99"/>
      <c r="AVN67" s="231"/>
      <c r="AVO67" s="231"/>
      <c r="AVP67" s="231"/>
      <c r="AVQ67" s="222"/>
      <c r="AVR67" s="249"/>
      <c r="AVS67" s="223"/>
      <c r="AVT67" s="250"/>
      <c r="AVU67" s="231"/>
      <c r="AVV67" s="231"/>
      <c r="AVW67" s="231"/>
      <c r="AVX67" s="231"/>
      <c r="AVY67" s="227"/>
      <c r="AVZ67" s="227"/>
      <c r="AWA67" s="140"/>
      <c r="AWB67" s="231"/>
      <c r="AWC67" s="227"/>
      <c r="AWD67" s="227"/>
      <c r="AWE67" s="227"/>
      <c r="AWF67" s="246"/>
      <c r="AWG67" s="247"/>
      <c r="AWH67" s="248"/>
      <c r="AWI67" s="231"/>
      <c r="AWJ67" s="231"/>
      <c r="AWK67" s="231"/>
      <c r="AWL67" s="99"/>
      <c r="AWM67" s="231"/>
      <c r="AWN67" s="231"/>
      <c r="AWO67" s="231"/>
      <c r="AWP67" s="222"/>
      <c r="AWQ67" s="249"/>
      <c r="AWR67" s="223"/>
      <c r="AWS67" s="250"/>
      <c r="AWT67" s="231"/>
      <c r="AWU67" s="231"/>
      <c r="AWV67" s="231"/>
      <c r="AWW67" s="231"/>
      <c r="AWX67" s="227"/>
      <c r="AWY67" s="227"/>
      <c r="AWZ67" s="140"/>
      <c r="AXA67" s="231"/>
      <c r="AXB67" s="227"/>
      <c r="AXC67" s="227"/>
      <c r="AXD67" s="227"/>
      <c r="AXE67" s="246"/>
      <c r="AXF67" s="247"/>
      <c r="AXG67" s="248"/>
      <c r="AXH67" s="231"/>
      <c r="AXI67" s="231"/>
      <c r="AXJ67" s="231"/>
      <c r="AXK67" s="99"/>
      <c r="AXL67" s="231"/>
      <c r="AXM67" s="231"/>
      <c r="AXN67" s="231"/>
      <c r="AXO67" s="222"/>
      <c r="AXP67" s="249"/>
      <c r="AXQ67" s="223"/>
      <c r="AXR67" s="250"/>
      <c r="AXS67" s="231"/>
      <c r="AXT67" s="231"/>
      <c r="AXU67" s="231"/>
      <c r="AXV67" s="231"/>
      <c r="AXW67" s="227"/>
      <c r="AXX67" s="227"/>
      <c r="AXY67" s="140"/>
      <c r="AXZ67" s="231"/>
      <c r="AYA67" s="227"/>
      <c r="AYB67" s="227"/>
      <c r="AYC67" s="227"/>
      <c r="AYD67" s="246"/>
      <c r="AYE67" s="247"/>
      <c r="AYF67" s="248"/>
      <c r="AYG67" s="231"/>
      <c r="AYH67" s="231"/>
      <c r="AYI67" s="231"/>
      <c r="AYJ67" s="99"/>
      <c r="AYK67" s="231"/>
      <c r="AYL67" s="231"/>
      <c r="AYM67" s="231"/>
      <c r="AYN67" s="222"/>
      <c r="AYO67" s="249"/>
      <c r="AYP67" s="223"/>
      <c r="AYQ67" s="250"/>
      <c r="AYR67" s="231"/>
      <c r="AYS67" s="231"/>
      <c r="AYT67" s="231"/>
      <c r="AYU67" s="231"/>
      <c r="AYV67" s="227"/>
      <c r="AYW67" s="227"/>
      <c r="AYX67" s="140"/>
      <c r="AYY67" s="231"/>
      <c r="AYZ67" s="227"/>
      <c r="AZA67" s="227"/>
      <c r="AZB67" s="227"/>
      <c r="AZC67" s="246"/>
      <c r="AZD67" s="247"/>
      <c r="AZE67" s="248"/>
      <c r="AZF67" s="231"/>
      <c r="AZG67" s="231"/>
      <c r="AZH67" s="231"/>
      <c r="AZI67" s="99"/>
      <c r="AZJ67" s="231"/>
      <c r="AZK67" s="231"/>
      <c r="AZL67" s="231"/>
      <c r="AZM67" s="222"/>
      <c r="AZN67" s="249"/>
      <c r="AZO67" s="223"/>
      <c r="AZP67" s="250"/>
      <c r="AZQ67" s="231"/>
      <c r="AZR67" s="231"/>
      <c r="AZS67" s="231"/>
      <c r="AZT67" s="231"/>
      <c r="AZU67" s="227"/>
      <c r="AZV67" s="227"/>
      <c r="AZW67" s="140"/>
      <c r="AZX67" s="231"/>
      <c r="AZY67" s="227"/>
      <c r="AZZ67" s="227"/>
      <c r="BAA67" s="227"/>
      <c r="BAB67" s="246"/>
      <c r="BAC67" s="247"/>
      <c r="BAD67" s="248"/>
      <c r="BAE67" s="231"/>
      <c r="BAF67" s="231"/>
      <c r="BAG67" s="231"/>
      <c r="BAH67" s="99"/>
      <c r="BAI67" s="231"/>
      <c r="BAJ67" s="231"/>
      <c r="BAK67" s="231"/>
      <c r="BAL67" s="222"/>
      <c r="BAM67" s="249"/>
      <c r="BAN67" s="223"/>
      <c r="BAO67" s="250"/>
      <c r="BAP67" s="231"/>
      <c r="BAQ67" s="231"/>
      <c r="BAR67" s="231"/>
      <c r="BAS67" s="231"/>
      <c r="BAT67" s="227"/>
      <c r="BAU67" s="227"/>
      <c r="BAV67" s="140"/>
      <c r="BAW67" s="231"/>
      <c r="BAX67" s="227"/>
      <c r="BAY67" s="227"/>
      <c r="BAZ67" s="227"/>
      <c r="BBA67" s="246"/>
      <c r="BBB67" s="247"/>
      <c r="BBC67" s="248"/>
      <c r="BBD67" s="231"/>
      <c r="BBE67" s="231"/>
      <c r="BBF67" s="231"/>
      <c r="BBG67" s="99"/>
      <c r="BBH67" s="231"/>
      <c r="BBI67" s="231"/>
      <c r="BBJ67" s="231"/>
      <c r="BBK67" s="222"/>
      <c r="BBL67" s="249"/>
      <c r="BBM67" s="223"/>
      <c r="BBN67" s="250"/>
      <c r="BBO67" s="231"/>
      <c r="BBP67" s="231"/>
      <c r="BBQ67" s="231"/>
      <c r="BBR67" s="231"/>
      <c r="BBS67" s="227"/>
      <c r="BBT67" s="227"/>
      <c r="BBU67" s="140"/>
      <c r="BBV67" s="231"/>
      <c r="BBW67" s="227"/>
      <c r="BBX67" s="227"/>
      <c r="BBY67" s="227"/>
      <c r="BBZ67" s="246"/>
      <c r="BCA67" s="247"/>
      <c r="BCB67" s="248"/>
      <c r="BCC67" s="231"/>
      <c r="BCD67" s="231"/>
      <c r="BCE67" s="231"/>
      <c r="BCF67" s="99"/>
      <c r="BCG67" s="231"/>
      <c r="BCH67" s="231"/>
      <c r="BCI67" s="231"/>
      <c r="BCJ67" s="222"/>
      <c r="BCK67" s="249"/>
      <c r="BCL67" s="223"/>
      <c r="BCM67" s="250"/>
      <c r="BCN67" s="231"/>
      <c r="BCO67" s="231"/>
      <c r="BCP67" s="231"/>
      <c r="BCQ67" s="231"/>
      <c r="BCR67" s="227"/>
      <c r="BCS67" s="227"/>
      <c r="BCT67" s="140"/>
      <c r="BCU67" s="231"/>
      <c r="BCV67" s="227"/>
      <c r="BCW67" s="227"/>
      <c r="BCX67" s="227"/>
      <c r="BCY67" s="246"/>
      <c r="BCZ67" s="247"/>
      <c r="BDA67" s="248"/>
      <c r="BDB67" s="231"/>
      <c r="BDC67" s="231"/>
      <c r="BDD67" s="231"/>
      <c r="BDE67" s="99"/>
      <c r="BDF67" s="231"/>
      <c r="BDG67" s="231"/>
      <c r="BDH67" s="231"/>
      <c r="BDI67" s="222"/>
      <c r="BDJ67" s="249"/>
      <c r="BDK67" s="223"/>
      <c r="BDL67" s="250"/>
      <c r="BDM67" s="231"/>
      <c r="BDN67" s="231"/>
      <c r="BDO67" s="231"/>
      <c r="BDP67" s="231"/>
      <c r="BDQ67" s="227"/>
      <c r="BDR67" s="227"/>
      <c r="BDS67" s="140"/>
      <c r="BDT67" s="231"/>
      <c r="BDU67" s="227"/>
      <c r="BDV67" s="227"/>
      <c r="BDW67" s="227"/>
      <c r="BDX67" s="246"/>
      <c r="BDY67" s="247"/>
      <c r="BDZ67" s="248"/>
      <c r="BEA67" s="231"/>
      <c r="BEB67" s="231"/>
      <c r="BEC67" s="231"/>
      <c r="BED67" s="99"/>
      <c r="BEE67" s="231"/>
      <c r="BEF67" s="231"/>
      <c r="BEG67" s="231"/>
      <c r="BEH67" s="222"/>
      <c r="BEI67" s="249"/>
      <c r="BEJ67" s="223"/>
      <c r="BEK67" s="250"/>
      <c r="BEL67" s="231"/>
      <c r="BEM67" s="231"/>
      <c r="BEN67" s="231"/>
      <c r="BEO67" s="231"/>
      <c r="BEP67" s="227"/>
      <c r="BEQ67" s="227"/>
      <c r="BER67" s="140"/>
      <c r="BES67" s="231"/>
      <c r="BET67" s="227"/>
      <c r="BEU67" s="227"/>
      <c r="BEV67" s="227"/>
      <c r="BEW67" s="246"/>
      <c r="BEX67" s="247"/>
      <c r="BEY67" s="248"/>
      <c r="BEZ67" s="231"/>
      <c r="BFA67" s="231"/>
      <c r="BFB67" s="231"/>
      <c r="BFC67" s="99"/>
      <c r="BFD67" s="231"/>
      <c r="BFE67" s="231"/>
      <c r="BFF67" s="231"/>
      <c r="BFG67" s="222"/>
      <c r="BFH67" s="249"/>
      <c r="BFI67" s="223"/>
      <c r="BFJ67" s="250"/>
      <c r="BFK67" s="231"/>
      <c r="BFL67" s="231"/>
      <c r="BFM67" s="231"/>
      <c r="BFN67" s="231"/>
      <c r="BFO67" s="227"/>
      <c r="BFP67" s="227"/>
      <c r="BFQ67" s="140"/>
      <c r="BFR67" s="231"/>
      <c r="BFS67" s="227"/>
      <c r="BFT67" s="227"/>
      <c r="BFU67" s="227"/>
      <c r="BFV67" s="246"/>
      <c r="BFW67" s="247"/>
      <c r="BFX67" s="248"/>
      <c r="BFY67" s="231"/>
      <c r="BFZ67" s="231"/>
      <c r="BGA67" s="231"/>
      <c r="BGB67" s="99"/>
      <c r="BGC67" s="231"/>
      <c r="BGD67" s="231"/>
      <c r="BGE67" s="231"/>
      <c r="BGF67" s="222"/>
      <c r="BGG67" s="249"/>
      <c r="BGH67" s="223"/>
      <c r="BGI67" s="250"/>
      <c r="BGJ67" s="231"/>
      <c r="BGK67" s="231"/>
      <c r="BGL67" s="231"/>
      <c r="BGM67" s="231"/>
      <c r="BGN67" s="227"/>
      <c r="BGO67" s="227"/>
      <c r="BGP67" s="140"/>
      <c r="BGQ67" s="231"/>
      <c r="BGR67" s="227"/>
      <c r="BGS67" s="227"/>
      <c r="BGT67" s="227"/>
      <c r="BGU67" s="246"/>
      <c r="BGV67" s="247"/>
      <c r="BGW67" s="248"/>
      <c r="BGX67" s="231"/>
      <c r="BGY67" s="231"/>
      <c r="BGZ67" s="231"/>
      <c r="BHA67" s="99"/>
      <c r="BHB67" s="231"/>
      <c r="BHC67" s="231"/>
      <c r="BHD67" s="231"/>
      <c r="BHE67" s="222"/>
      <c r="BHF67" s="249"/>
      <c r="BHG67" s="223"/>
      <c r="BHH67" s="250"/>
      <c r="BHI67" s="231"/>
      <c r="BHJ67" s="231"/>
      <c r="BHK67" s="231"/>
      <c r="BHL67" s="231"/>
      <c r="BHM67" s="227"/>
      <c r="BHN67" s="227"/>
      <c r="BHO67" s="140"/>
      <c r="BHP67" s="231"/>
      <c r="BHQ67" s="227"/>
      <c r="BHR67" s="227"/>
      <c r="BHS67" s="227"/>
      <c r="BHT67" s="246"/>
      <c r="BHU67" s="247"/>
      <c r="BHV67" s="248"/>
      <c r="BHW67" s="231"/>
      <c r="BHX67" s="231"/>
      <c r="BHY67" s="231"/>
      <c r="BHZ67" s="99"/>
      <c r="BIA67" s="231"/>
      <c r="BIB67" s="231"/>
      <c r="BIC67" s="231"/>
      <c r="BID67" s="222"/>
      <c r="BIE67" s="249"/>
      <c r="BIF67" s="223"/>
      <c r="BIG67" s="250"/>
      <c r="BIH67" s="231"/>
      <c r="BII67" s="231"/>
      <c r="BIJ67" s="231"/>
      <c r="BIK67" s="231"/>
      <c r="BIL67" s="227"/>
      <c r="BIM67" s="227"/>
      <c r="BIN67" s="140"/>
      <c r="BIO67" s="231"/>
      <c r="BIP67" s="227"/>
      <c r="BIQ67" s="227"/>
      <c r="BIR67" s="227"/>
      <c r="BIS67" s="246"/>
      <c r="BIT67" s="247"/>
      <c r="BIU67" s="248"/>
      <c r="BIV67" s="231"/>
      <c r="BIW67" s="231"/>
      <c r="BIX67" s="231"/>
      <c r="BIY67" s="99"/>
      <c r="BIZ67" s="231"/>
      <c r="BJA67" s="231"/>
      <c r="BJB67" s="231"/>
      <c r="BJC67" s="222"/>
      <c r="BJD67" s="249"/>
      <c r="BJE67" s="223"/>
      <c r="BJF67" s="250"/>
      <c r="BJG67" s="231"/>
      <c r="BJH67" s="231"/>
      <c r="BJI67" s="231"/>
      <c r="BJJ67" s="231"/>
      <c r="BJK67" s="227"/>
      <c r="BJL67" s="227"/>
      <c r="BJM67" s="140"/>
      <c r="BJN67" s="231"/>
      <c r="BJO67" s="227"/>
      <c r="BJP67" s="227"/>
      <c r="BJQ67" s="227"/>
      <c r="BJR67" s="246"/>
      <c r="BJS67" s="247"/>
      <c r="BJT67" s="248"/>
      <c r="BJU67" s="231"/>
      <c r="BJV67" s="231"/>
      <c r="BJW67" s="231"/>
      <c r="BJX67" s="99"/>
      <c r="BJY67" s="231"/>
      <c r="BJZ67" s="231"/>
      <c r="BKA67" s="231"/>
      <c r="BKB67" s="222"/>
      <c r="BKC67" s="249"/>
      <c r="BKD67" s="223"/>
      <c r="BKE67" s="250"/>
      <c r="BKF67" s="231"/>
      <c r="BKG67" s="231"/>
      <c r="BKH67" s="231"/>
      <c r="BKI67" s="231"/>
      <c r="BKJ67" s="227"/>
      <c r="BKK67" s="227"/>
      <c r="BKL67" s="140"/>
      <c r="BKM67" s="231"/>
      <c r="BKN67" s="227"/>
      <c r="BKO67" s="227"/>
      <c r="BKP67" s="227"/>
      <c r="BKQ67" s="246"/>
      <c r="BKR67" s="247"/>
      <c r="BKS67" s="248"/>
      <c r="BKT67" s="231"/>
      <c r="BKU67" s="231"/>
      <c r="BKV67" s="231"/>
      <c r="BKW67" s="99"/>
      <c r="BKX67" s="231"/>
      <c r="BKY67" s="231"/>
      <c r="BKZ67" s="231"/>
      <c r="BLA67" s="222"/>
      <c r="BLB67" s="249"/>
      <c r="BLC67" s="223"/>
      <c r="BLD67" s="250"/>
      <c r="BLE67" s="231"/>
      <c r="BLF67" s="231"/>
      <c r="BLG67" s="231"/>
      <c r="BLH67" s="231"/>
      <c r="BLI67" s="227"/>
      <c r="BLJ67" s="227"/>
      <c r="BLK67" s="140"/>
      <c r="BLL67" s="231"/>
      <c r="BLM67" s="227"/>
      <c r="BLN67" s="227"/>
      <c r="BLO67" s="227"/>
      <c r="BLP67" s="246"/>
      <c r="BLQ67" s="247"/>
      <c r="BLR67" s="248"/>
      <c r="BLS67" s="231"/>
      <c r="BLT67" s="231"/>
      <c r="BLU67" s="231"/>
      <c r="BLV67" s="99"/>
      <c r="BLW67" s="231"/>
      <c r="BLX67" s="231"/>
      <c r="BLY67" s="231"/>
      <c r="BLZ67" s="222"/>
      <c r="BMA67" s="249"/>
      <c r="BMB67" s="223"/>
      <c r="BMC67" s="250"/>
      <c r="BMD67" s="231"/>
      <c r="BME67" s="231"/>
      <c r="BMF67" s="231"/>
      <c r="BMG67" s="231"/>
      <c r="BMH67" s="227"/>
      <c r="BMI67" s="227"/>
      <c r="BMJ67" s="140"/>
      <c r="BMK67" s="231"/>
      <c r="BML67" s="227"/>
      <c r="BMM67" s="227"/>
      <c r="BMN67" s="227"/>
      <c r="BMO67" s="246"/>
      <c r="BMP67" s="247"/>
      <c r="BMQ67" s="248"/>
      <c r="BMR67" s="231"/>
      <c r="BMS67" s="231"/>
      <c r="BMT67" s="231"/>
      <c r="BMU67" s="99"/>
      <c r="BMV67" s="231"/>
      <c r="BMW67" s="231"/>
      <c r="BMX67" s="231"/>
      <c r="BMY67" s="222"/>
      <c r="BMZ67" s="249"/>
      <c r="BNA67" s="223"/>
      <c r="BNB67" s="250"/>
      <c r="BNC67" s="231"/>
      <c r="BND67" s="231"/>
      <c r="BNE67" s="231"/>
      <c r="BNF67" s="231"/>
      <c r="BNG67" s="227"/>
      <c r="BNH67" s="227"/>
      <c r="BNI67" s="140"/>
      <c r="BNJ67" s="231"/>
      <c r="BNK67" s="227"/>
      <c r="BNL67" s="227"/>
      <c r="BNM67" s="227"/>
      <c r="BNN67" s="246"/>
      <c r="BNO67" s="247"/>
      <c r="BNP67" s="248"/>
      <c r="BNQ67" s="231"/>
      <c r="BNR67" s="231"/>
      <c r="BNS67" s="231"/>
      <c r="BNT67" s="99"/>
      <c r="BNU67" s="231"/>
      <c r="BNV67" s="231"/>
      <c r="BNW67" s="231"/>
      <c r="BNX67" s="222"/>
      <c r="BNY67" s="249"/>
      <c r="BNZ67" s="223"/>
      <c r="BOA67" s="250"/>
      <c r="BOB67" s="231"/>
      <c r="BOC67" s="231"/>
      <c r="BOD67" s="231"/>
      <c r="BOE67" s="231"/>
      <c r="BOF67" s="227"/>
      <c r="BOG67" s="227"/>
      <c r="BOH67" s="140"/>
      <c r="BOI67" s="231"/>
      <c r="BOJ67" s="227"/>
      <c r="BOK67" s="227"/>
      <c r="BOL67" s="227"/>
      <c r="BOM67" s="246"/>
      <c r="BON67" s="247"/>
      <c r="BOO67" s="248"/>
      <c r="BOP67" s="231"/>
      <c r="BOQ67" s="231"/>
      <c r="BOR67" s="231"/>
      <c r="BOS67" s="99"/>
      <c r="BOT67" s="231"/>
      <c r="BOU67" s="231"/>
      <c r="BOV67" s="231"/>
      <c r="BOW67" s="222"/>
      <c r="BOX67" s="249"/>
      <c r="BOY67" s="223"/>
      <c r="BOZ67" s="250"/>
      <c r="BPA67" s="231"/>
      <c r="BPB67" s="231"/>
      <c r="BPC67" s="231"/>
      <c r="BPD67" s="231"/>
      <c r="BPE67" s="227"/>
      <c r="BPF67" s="227"/>
      <c r="BPG67" s="140"/>
      <c r="BPH67" s="231"/>
      <c r="BPI67" s="227"/>
      <c r="BPJ67" s="227"/>
      <c r="BPK67" s="227"/>
      <c r="BPL67" s="246"/>
      <c r="BPM67" s="247"/>
      <c r="BPN67" s="248"/>
      <c r="BPO67" s="231"/>
      <c r="BPP67" s="231"/>
      <c r="BPQ67" s="231"/>
      <c r="BPR67" s="99"/>
      <c r="BPS67" s="231"/>
      <c r="BPT67" s="231"/>
      <c r="BPU67" s="231"/>
      <c r="BPV67" s="222"/>
      <c r="BPW67" s="249"/>
      <c r="BPX67" s="223"/>
      <c r="BPY67" s="250"/>
      <c r="BPZ67" s="231"/>
      <c r="BQA67" s="231"/>
      <c r="BQB67" s="231"/>
      <c r="BQC67" s="231"/>
      <c r="BQD67" s="227"/>
      <c r="BQE67" s="227"/>
      <c r="BQF67" s="140"/>
      <c r="BQG67" s="231"/>
      <c r="BQH67" s="227"/>
      <c r="BQI67" s="227"/>
      <c r="BQJ67" s="227"/>
      <c r="BQK67" s="246"/>
      <c r="BQL67" s="247"/>
      <c r="BQM67" s="248"/>
      <c r="BQN67" s="231"/>
      <c r="BQO67" s="231"/>
      <c r="BQP67" s="231"/>
      <c r="BQQ67" s="99"/>
      <c r="BQR67" s="231"/>
      <c r="BQS67" s="231"/>
      <c r="BQT67" s="231"/>
      <c r="BQU67" s="222"/>
      <c r="BQV67" s="249"/>
      <c r="BQW67" s="223"/>
      <c r="BQX67" s="250"/>
      <c r="BQY67" s="231"/>
      <c r="BQZ67" s="231"/>
      <c r="BRA67" s="231"/>
      <c r="BRB67" s="231"/>
      <c r="BRC67" s="227"/>
      <c r="BRD67" s="227"/>
      <c r="BRE67" s="140"/>
      <c r="BRF67" s="231"/>
      <c r="BRG67" s="227"/>
      <c r="BRH67" s="227"/>
      <c r="BRI67" s="227"/>
      <c r="BRJ67" s="246"/>
      <c r="BRK67" s="247"/>
      <c r="BRL67" s="248"/>
      <c r="BRM67" s="231"/>
      <c r="BRN67" s="231"/>
      <c r="BRO67" s="231"/>
      <c r="BRP67" s="99"/>
      <c r="BRQ67" s="231"/>
      <c r="BRR67" s="231"/>
      <c r="BRS67" s="231"/>
      <c r="BRT67" s="222"/>
      <c r="BRU67" s="249"/>
      <c r="BRV67" s="223"/>
      <c r="BRW67" s="250"/>
      <c r="BRX67" s="231"/>
      <c r="BRY67" s="231"/>
      <c r="BRZ67" s="231"/>
      <c r="BSA67" s="231"/>
      <c r="BSB67" s="227"/>
      <c r="BSC67" s="227"/>
      <c r="BSD67" s="140"/>
      <c r="BSE67" s="231"/>
      <c r="BSF67" s="227"/>
      <c r="BSG67" s="227"/>
      <c r="BSH67" s="227"/>
      <c r="BSI67" s="246"/>
      <c r="BSJ67" s="247"/>
      <c r="BSK67" s="248"/>
      <c r="BSL67" s="231"/>
      <c r="BSM67" s="231"/>
      <c r="BSN67" s="231"/>
      <c r="BSO67" s="99"/>
      <c r="BSP67" s="231"/>
      <c r="BSQ67" s="231"/>
      <c r="BSR67" s="231"/>
      <c r="BSS67" s="222"/>
      <c r="BST67" s="249"/>
      <c r="BSU67" s="223"/>
      <c r="BSV67" s="250"/>
      <c r="BSW67" s="231"/>
      <c r="BSX67" s="231"/>
      <c r="BSY67" s="231"/>
      <c r="BSZ67" s="231"/>
      <c r="BTA67" s="227"/>
      <c r="BTB67" s="227"/>
      <c r="BTC67" s="140"/>
      <c r="BTD67" s="231"/>
      <c r="BTE67" s="227"/>
      <c r="BTF67" s="227"/>
      <c r="BTG67" s="227"/>
      <c r="BTH67" s="246"/>
      <c r="BTI67" s="247"/>
      <c r="BTJ67" s="248"/>
      <c r="BTK67" s="231"/>
      <c r="BTL67" s="231"/>
      <c r="BTM67" s="231"/>
      <c r="BTN67" s="99"/>
      <c r="BTO67" s="231"/>
      <c r="BTP67" s="231"/>
      <c r="BTQ67" s="231"/>
      <c r="BTR67" s="222"/>
      <c r="BTS67" s="249"/>
      <c r="BTT67" s="223"/>
      <c r="BTU67" s="250"/>
      <c r="BTV67" s="231"/>
      <c r="BTW67" s="231"/>
      <c r="BTX67" s="231"/>
      <c r="BTY67" s="231"/>
      <c r="BTZ67" s="227"/>
      <c r="BUA67" s="227"/>
      <c r="BUB67" s="140"/>
      <c r="BUC67" s="231"/>
      <c r="BUD67" s="227"/>
      <c r="BUE67" s="227"/>
      <c r="BUF67" s="227"/>
      <c r="BUG67" s="246"/>
      <c r="BUH67" s="247"/>
      <c r="BUI67" s="248"/>
      <c r="BUJ67" s="231"/>
      <c r="BUK67" s="231"/>
      <c r="BUL67" s="231"/>
      <c r="BUM67" s="99"/>
      <c r="BUN67" s="231"/>
      <c r="BUO67" s="231"/>
      <c r="BUP67" s="231"/>
      <c r="BUQ67" s="222"/>
      <c r="BUR67" s="249"/>
      <c r="BUS67" s="223"/>
      <c r="BUT67" s="250"/>
      <c r="BUU67" s="231"/>
      <c r="BUV67" s="231"/>
      <c r="BUW67" s="231"/>
      <c r="BUX67" s="231"/>
      <c r="BUY67" s="227"/>
      <c r="BUZ67" s="227"/>
      <c r="BVA67" s="140"/>
      <c r="BVB67" s="231"/>
      <c r="BVC67" s="227"/>
      <c r="BVD67" s="227"/>
      <c r="BVE67" s="227"/>
      <c r="BVF67" s="246"/>
      <c r="BVG67" s="247"/>
      <c r="BVH67" s="248"/>
      <c r="BVI67" s="231"/>
      <c r="BVJ67" s="231"/>
      <c r="BVK67" s="231"/>
      <c r="BVL67" s="99"/>
      <c r="BVM67" s="231"/>
      <c r="BVN67" s="231"/>
      <c r="BVO67" s="231"/>
      <c r="BVP67" s="222"/>
      <c r="BVQ67" s="249"/>
      <c r="BVR67" s="223"/>
      <c r="BVS67" s="250"/>
      <c r="BVT67" s="231"/>
      <c r="BVU67" s="231"/>
      <c r="BVV67" s="231"/>
      <c r="BVW67" s="231"/>
      <c r="BVX67" s="227"/>
      <c r="BVY67" s="227"/>
      <c r="BVZ67" s="140"/>
      <c r="BWA67" s="231"/>
      <c r="BWB67" s="227"/>
      <c r="BWC67" s="227"/>
      <c r="BWD67" s="227"/>
      <c r="BWE67" s="246"/>
      <c r="BWF67" s="247"/>
      <c r="BWG67" s="248"/>
      <c r="BWH67" s="231"/>
      <c r="BWI67" s="231"/>
      <c r="BWJ67" s="231"/>
      <c r="BWK67" s="99"/>
      <c r="BWL67" s="231"/>
      <c r="BWM67" s="231"/>
      <c r="BWN67" s="231"/>
      <c r="BWO67" s="222"/>
      <c r="BWP67" s="249"/>
      <c r="BWQ67" s="223"/>
      <c r="BWR67" s="250"/>
      <c r="BWS67" s="231"/>
      <c r="BWT67" s="231"/>
      <c r="BWU67" s="231"/>
      <c r="BWV67" s="231"/>
      <c r="BWW67" s="227"/>
      <c r="BWX67" s="227"/>
      <c r="BWY67" s="140"/>
      <c r="BWZ67" s="231"/>
      <c r="BXA67" s="227"/>
      <c r="BXB67" s="227"/>
      <c r="BXC67" s="227"/>
      <c r="BXD67" s="246"/>
      <c r="BXE67" s="247"/>
      <c r="BXF67" s="248"/>
      <c r="BXG67" s="231"/>
      <c r="BXH67" s="231"/>
      <c r="BXI67" s="231"/>
      <c r="BXJ67" s="99"/>
      <c r="BXK67" s="231"/>
      <c r="BXL67" s="231"/>
      <c r="BXM67" s="231"/>
      <c r="BXN67" s="222"/>
      <c r="BXO67" s="249"/>
      <c r="BXP67" s="223"/>
      <c r="BXQ67" s="250"/>
      <c r="BXR67" s="231"/>
      <c r="BXS67" s="231"/>
      <c r="BXT67" s="231"/>
      <c r="BXU67" s="231"/>
      <c r="BXV67" s="227"/>
      <c r="BXW67" s="227"/>
      <c r="BXX67" s="140"/>
      <c r="BXY67" s="231"/>
      <c r="BXZ67" s="227"/>
      <c r="BYA67" s="227"/>
      <c r="BYB67" s="227"/>
      <c r="BYC67" s="246"/>
      <c r="BYD67" s="247"/>
      <c r="BYE67" s="248"/>
      <c r="BYF67" s="231"/>
      <c r="BYG67" s="231"/>
      <c r="BYH67" s="231"/>
      <c r="BYI67" s="99"/>
      <c r="BYJ67" s="231"/>
      <c r="BYK67" s="231"/>
      <c r="BYL67" s="231"/>
      <c r="BYM67" s="222"/>
      <c r="BYN67" s="249"/>
      <c r="BYO67" s="223"/>
      <c r="BYP67" s="250"/>
      <c r="BYQ67" s="231"/>
      <c r="BYR67" s="231"/>
      <c r="BYS67" s="231"/>
      <c r="BYT67" s="231"/>
      <c r="BYU67" s="227"/>
      <c r="BYV67" s="227"/>
      <c r="BYW67" s="140"/>
      <c r="BYX67" s="231"/>
      <c r="BYY67" s="227"/>
      <c r="BYZ67" s="227"/>
      <c r="BZA67" s="227"/>
      <c r="BZB67" s="246"/>
      <c r="BZC67" s="247"/>
      <c r="BZD67" s="248"/>
      <c r="BZE67" s="231"/>
      <c r="BZF67" s="231"/>
      <c r="BZG67" s="231"/>
      <c r="BZH67" s="99"/>
      <c r="BZI67" s="231"/>
      <c r="BZJ67" s="231"/>
      <c r="BZK67" s="231"/>
      <c r="BZL67" s="222"/>
      <c r="BZM67" s="249"/>
      <c r="BZN67" s="223"/>
      <c r="BZO67" s="250"/>
      <c r="BZP67" s="231"/>
      <c r="BZQ67" s="231"/>
      <c r="BZR67" s="231"/>
      <c r="BZS67" s="231"/>
      <c r="BZT67" s="227"/>
      <c r="BZU67" s="227"/>
      <c r="BZV67" s="140"/>
      <c r="BZW67" s="231"/>
      <c r="BZX67" s="227"/>
      <c r="BZY67" s="227"/>
      <c r="BZZ67" s="227"/>
      <c r="CAA67" s="246"/>
      <c r="CAB67" s="247"/>
      <c r="CAC67" s="248"/>
      <c r="CAD67" s="231"/>
      <c r="CAE67" s="231"/>
      <c r="CAF67" s="231"/>
      <c r="CAG67" s="99"/>
      <c r="CAH67" s="231"/>
      <c r="CAI67" s="231"/>
      <c r="CAJ67" s="231"/>
      <c r="CAK67" s="222"/>
      <c r="CAL67" s="249"/>
      <c r="CAM67" s="223"/>
      <c r="CAN67" s="250"/>
      <c r="CAO67" s="231"/>
      <c r="CAP67" s="231"/>
      <c r="CAQ67" s="231"/>
      <c r="CAR67" s="231"/>
      <c r="CAS67" s="227"/>
      <c r="CAT67" s="227"/>
      <c r="CAU67" s="140"/>
      <c r="CAV67" s="231"/>
      <c r="CAW67" s="227"/>
      <c r="CAX67" s="227"/>
      <c r="CAY67" s="227"/>
      <c r="CAZ67" s="246"/>
      <c r="CBA67" s="247"/>
      <c r="CBB67" s="248"/>
      <c r="CBC67" s="231"/>
      <c r="CBD67" s="231"/>
      <c r="CBE67" s="231"/>
      <c r="CBF67" s="99"/>
      <c r="CBG67" s="231"/>
      <c r="CBH67" s="231"/>
      <c r="CBI67" s="231"/>
      <c r="CBJ67" s="222"/>
      <c r="CBK67" s="249"/>
      <c r="CBL67" s="223"/>
      <c r="CBM67" s="250"/>
      <c r="CBN67" s="231"/>
      <c r="CBO67" s="231"/>
      <c r="CBP67" s="231"/>
      <c r="CBQ67" s="231"/>
      <c r="CBR67" s="227"/>
      <c r="CBS67" s="227"/>
      <c r="CBT67" s="140"/>
      <c r="CBU67" s="231"/>
      <c r="CBV67" s="227"/>
      <c r="CBW67" s="227"/>
      <c r="CBX67" s="227"/>
      <c r="CBY67" s="246"/>
      <c r="CBZ67" s="247"/>
      <c r="CCA67" s="248"/>
      <c r="CCB67" s="231"/>
      <c r="CCC67" s="231"/>
      <c r="CCD67" s="231"/>
      <c r="CCE67" s="99"/>
      <c r="CCF67" s="231"/>
      <c r="CCG67" s="231"/>
      <c r="CCH67" s="231"/>
      <c r="CCI67" s="222"/>
      <c r="CCJ67" s="249"/>
      <c r="CCK67" s="223"/>
      <c r="CCL67" s="250"/>
      <c r="CCM67" s="231"/>
      <c r="CCN67" s="231"/>
      <c r="CCO67" s="231"/>
      <c r="CCP67" s="231"/>
      <c r="CCQ67" s="227"/>
      <c r="CCR67" s="227"/>
      <c r="CCS67" s="140"/>
      <c r="CCT67" s="231"/>
      <c r="CCU67" s="227"/>
      <c r="CCV67" s="227"/>
      <c r="CCW67" s="227"/>
      <c r="CCX67" s="246"/>
      <c r="CCY67" s="247"/>
      <c r="CCZ67" s="248"/>
      <c r="CDA67" s="231"/>
      <c r="CDB67" s="231"/>
      <c r="CDC67" s="231"/>
      <c r="CDD67" s="99"/>
      <c r="CDE67" s="231"/>
      <c r="CDF67" s="231"/>
      <c r="CDG67" s="231"/>
      <c r="CDH67" s="222"/>
      <c r="CDI67" s="249"/>
      <c r="CDJ67" s="223"/>
      <c r="CDK67" s="250"/>
      <c r="CDL67" s="231"/>
      <c r="CDM67" s="231"/>
      <c r="CDN67" s="231"/>
      <c r="CDO67" s="231"/>
      <c r="CDP67" s="227"/>
      <c r="CDQ67" s="227"/>
      <c r="CDR67" s="140"/>
      <c r="CDS67" s="231"/>
      <c r="CDT67" s="227"/>
      <c r="CDU67" s="227"/>
      <c r="CDV67" s="227"/>
      <c r="CDW67" s="246"/>
      <c r="CDX67" s="247"/>
      <c r="CDY67" s="248"/>
      <c r="CDZ67" s="231"/>
      <c r="CEA67" s="231"/>
      <c r="CEB67" s="231"/>
      <c r="CEC67" s="99"/>
      <c r="CED67" s="231"/>
      <c r="CEE67" s="231"/>
      <c r="CEF67" s="231"/>
      <c r="CEG67" s="222"/>
      <c r="CEH67" s="249"/>
      <c r="CEI67" s="223"/>
      <c r="CEJ67" s="250"/>
      <c r="CEK67" s="231"/>
      <c r="CEL67" s="231"/>
      <c r="CEM67" s="231"/>
      <c r="CEN67" s="231"/>
      <c r="CEO67" s="227"/>
      <c r="CEP67" s="227"/>
      <c r="CEQ67" s="140"/>
      <c r="CER67" s="231"/>
      <c r="CES67" s="227"/>
      <c r="CET67" s="227"/>
      <c r="CEU67" s="227"/>
      <c r="CEV67" s="246"/>
      <c r="CEW67" s="247"/>
      <c r="CEX67" s="248"/>
      <c r="CEY67" s="231"/>
      <c r="CEZ67" s="231"/>
      <c r="CFA67" s="231"/>
      <c r="CFB67" s="99"/>
      <c r="CFC67" s="231"/>
      <c r="CFD67" s="231"/>
      <c r="CFE67" s="231"/>
      <c r="CFF67" s="222"/>
      <c r="CFG67" s="249"/>
      <c r="CFH67" s="223"/>
      <c r="CFI67" s="250"/>
      <c r="CFJ67" s="231"/>
      <c r="CFK67" s="231"/>
      <c r="CFL67" s="231"/>
      <c r="CFM67" s="231"/>
      <c r="CFN67" s="227"/>
      <c r="CFO67" s="227"/>
      <c r="CFP67" s="140"/>
      <c r="CFQ67" s="231"/>
      <c r="CFR67" s="227"/>
      <c r="CFS67" s="227"/>
      <c r="CFT67" s="227"/>
      <c r="CFU67" s="246"/>
      <c r="CFV67" s="247"/>
      <c r="CFW67" s="248"/>
      <c r="CFX67" s="231"/>
      <c r="CFY67" s="231"/>
      <c r="CFZ67" s="231"/>
      <c r="CGA67" s="99"/>
      <c r="CGB67" s="231"/>
      <c r="CGC67" s="231"/>
      <c r="CGD67" s="231"/>
      <c r="CGE67" s="222"/>
      <c r="CGF67" s="249"/>
      <c r="CGG67" s="223"/>
      <c r="CGH67" s="250"/>
      <c r="CGI67" s="231"/>
      <c r="CGJ67" s="231"/>
      <c r="CGK67" s="231"/>
      <c r="CGL67" s="231"/>
      <c r="CGM67" s="227"/>
      <c r="CGN67" s="227"/>
      <c r="CGO67" s="140"/>
      <c r="CGP67" s="231"/>
      <c r="CGQ67" s="227"/>
      <c r="CGR67" s="227"/>
      <c r="CGS67" s="227"/>
      <c r="CGT67" s="246"/>
      <c r="CGU67" s="247"/>
      <c r="CGV67" s="248"/>
      <c r="CGW67" s="231"/>
      <c r="CGX67" s="231"/>
      <c r="CGY67" s="231"/>
      <c r="CGZ67" s="99"/>
      <c r="CHA67" s="231"/>
      <c r="CHB67" s="231"/>
      <c r="CHC67" s="231"/>
      <c r="CHD67" s="222"/>
      <c r="CHE67" s="249"/>
      <c r="CHF67" s="223"/>
      <c r="CHG67" s="250"/>
      <c r="CHH67" s="231"/>
      <c r="CHI67" s="231"/>
      <c r="CHJ67" s="231"/>
      <c r="CHK67" s="231"/>
      <c r="CHL67" s="227"/>
      <c r="CHM67" s="227"/>
      <c r="CHN67" s="140"/>
      <c r="CHO67" s="231"/>
      <c r="CHP67" s="227"/>
      <c r="CHQ67" s="227"/>
      <c r="CHR67" s="227"/>
      <c r="CHS67" s="246"/>
      <c r="CHT67" s="247"/>
      <c r="CHU67" s="248"/>
      <c r="CHV67" s="231"/>
      <c r="CHW67" s="231"/>
      <c r="CHX67" s="231"/>
      <c r="CHY67" s="99"/>
      <c r="CHZ67" s="231"/>
      <c r="CIA67" s="231"/>
      <c r="CIB67" s="231"/>
      <c r="CIC67" s="222"/>
      <c r="CID67" s="249"/>
      <c r="CIE67" s="223"/>
      <c r="CIF67" s="250"/>
      <c r="CIG67" s="231"/>
      <c r="CIH67" s="231"/>
      <c r="CII67" s="231"/>
      <c r="CIJ67" s="231"/>
      <c r="CIK67" s="227"/>
      <c r="CIL67" s="227"/>
      <c r="CIM67" s="140"/>
      <c r="CIN67" s="231"/>
      <c r="CIO67" s="227"/>
      <c r="CIP67" s="227"/>
      <c r="CIQ67" s="227"/>
      <c r="CIR67" s="246"/>
      <c r="CIS67" s="247"/>
      <c r="CIT67" s="248"/>
      <c r="CIU67" s="231"/>
      <c r="CIV67" s="231"/>
      <c r="CIW67" s="231"/>
      <c r="CIX67" s="99"/>
      <c r="CIY67" s="231"/>
      <c r="CIZ67" s="231"/>
      <c r="CJA67" s="231"/>
      <c r="CJB67" s="222"/>
      <c r="CJC67" s="249"/>
      <c r="CJD67" s="223"/>
      <c r="CJE67" s="250"/>
      <c r="CJF67" s="231"/>
      <c r="CJG67" s="231"/>
      <c r="CJH67" s="231"/>
      <c r="CJI67" s="231"/>
      <c r="CJJ67" s="227"/>
      <c r="CJK67" s="227"/>
      <c r="CJL67" s="140"/>
      <c r="CJM67" s="231"/>
      <c r="CJN67" s="227"/>
      <c r="CJO67" s="227"/>
      <c r="CJP67" s="227"/>
      <c r="CJQ67" s="246"/>
      <c r="CJR67" s="247"/>
      <c r="CJS67" s="248"/>
      <c r="CJT67" s="231"/>
      <c r="CJU67" s="231"/>
      <c r="CJV67" s="231"/>
      <c r="CJW67" s="99"/>
      <c r="CJX67" s="231"/>
      <c r="CJY67" s="231"/>
      <c r="CJZ67" s="231"/>
      <c r="CKA67" s="222"/>
      <c r="CKB67" s="249"/>
      <c r="CKC67" s="223"/>
      <c r="CKD67" s="250"/>
      <c r="CKE67" s="231"/>
      <c r="CKF67" s="231"/>
      <c r="CKG67" s="231"/>
      <c r="CKH67" s="231"/>
      <c r="CKI67" s="227"/>
      <c r="CKJ67" s="227"/>
      <c r="CKK67" s="140"/>
      <c r="CKL67" s="231"/>
      <c r="CKM67" s="227"/>
      <c r="CKN67" s="227"/>
      <c r="CKO67" s="227"/>
      <c r="CKP67" s="246"/>
      <c r="CKQ67" s="247"/>
      <c r="CKR67" s="248"/>
      <c r="CKS67" s="231"/>
      <c r="CKT67" s="231"/>
      <c r="CKU67" s="231"/>
      <c r="CKV67" s="99"/>
      <c r="CKW67" s="231"/>
      <c r="CKX67" s="231"/>
      <c r="CKY67" s="231"/>
      <c r="CKZ67" s="222"/>
      <c r="CLA67" s="249"/>
      <c r="CLB67" s="223"/>
      <c r="CLC67" s="250"/>
      <c r="CLD67" s="231"/>
      <c r="CLE67" s="231"/>
      <c r="CLF67" s="231"/>
      <c r="CLG67" s="231"/>
      <c r="CLH67" s="227"/>
      <c r="CLI67" s="227"/>
      <c r="CLJ67" s="140"/>
      <c r="CLK67" s="231"/>
      <c r="CLL67" s="227"/>
      <c r="CLM67" s="227"/>
      <c r="CLN67" s="227"/>
      <c r="CLO67" s="246"/>
      <c r="CLP67" s="247"/>
      <c r="CLQ67" s="248"/>
      <c r="CLR67" s="231"/>
      <c r="CLS67" s="231"/>
      <c r="CLT67" s="231"/>
      <c r="CLU67" s="99"/>
      <c r="CLV67" s="231"/>
      <c r="CLW67" s="231"/>
      <c r="CLX67" s="231"/>
      <c r="CLY67" s="222"/>
      <c r="CLZ67" s="249"/>
      <c r="CMA67" s="223"/>
      <c r="CMB67" s="250"/>
      <c r="CMC67" s="231"/>
      <c r="CMD67" s="231"/>
      <c r="CME67" s="231"/>
      <c r="CMF67" s="231"/>
      <c r="CMG67" s="227"/>
      <c r="CMH67" s="227"/>
      <c r="CMI67" s="140"/>
      <c r="CMJ67" s="231"/>
      <c r="CMK67" s="227"/>
      <c r="CML67" s="227"/>
      <c r="CMM67" s="227"/>
      <c r="CMN67" s="246"/>
      <c r="CMO67" s="247"/>
      <c r="CMP67" s="248"/>
      <c r="CMQ67" s="231"/>
      <c r="CMR67" s="231"/>
      <c r="CMS67" s="231"/>
      <c r="CMT67" s="99"/>
      <c r="CMU67" s="231"/>
      <c r="CMV67" s="231"/>
      <c r="CMW67" s="231"/>
      <c r="CMX67" s="222"/>
      <c r="CMY67" s="249"/>
      <c r="CMZ67" s="223"/>
      <c r="CNA67" s="250"/>
      <c r="CNB67" s="231"/>
      <c r="CNC67" s="231"/>
      <c r="CND67" s="231"/>
      <c r="CNE67" s="231"/>
      <c r="CNF67" s="227"/>
      <c r="CNG67" s="227"/>
      <c r="CNH67" s="140"/>
      <c r="CNI67" s="231"/>
      <c r="CNJ67" s="227"/>
      <c r="CNK67" s="227"/>
      <c r="CNL67" s="227"/>
      <c r="CNM67" s="246"/>
      <c r="CNN67" s="247"/>
      <c r="CNO67" s="248"/>
      <c r="CNP67" s="231"/>
      <c r="CNQ67" s="231"/>
      <c r="CNR67" s="231"/>
      <c r="CNS67" s="99"/>
      <c r="CNT67" s="231"/>
      <c r="CNU67" s="231"/>
      <c r="CNV67" s="231"/>
      <c r="CNW67" s="222"/>
      <c r="CNX67" s="249"/>
      <c r="CNY67" s="223"/>
      <c r="CNZ67" s="250"/>
      <c r="COA67" s="231"/>
      <c r="COB67" s="231"/>
      <c r="COC67" s="231"/>
      <c r="COD67" s="231"/>
      <c r="COE67" s="227"/>
      <c r="COF67" s="227"/>
      <c r="COG67" s="140"/>
      <c r="COH67" s="231"/>
      <c r="COI67" s="227"/>
      <c r="COJ67" s="227"/>
      <c r="COK67" s="227"/>
      <c r="COL67" s="246"/>
      <c r="COM67" s="247"/>
      <c r="CON67" s="248"/>
      <c r="COO67" s="231"/>
      <c r="COP67" s="231"/>
      <c r="COQ67" s="231"/>
      <c r="COR67" s="99"/>
      <c r="COS67" s="231"/>
      <c r="COT67" s="231"/>
      <c r="COU67" s="231"/>
      <c r="COV67" s="222"/>
      <c r="COW67" s="249"/>
      <c r="COX67" s="223"/>
      <c r="COY67" s="250"/>
      <c r="COZ67" s="231"/>
      <c r="CPA67" s="231"/>
      <c r="CPB67" s="231"/>
      <c r="CPC67" s="231"/>
      <c r="CPD67" s="227"/>
      <c r="CPE67" s="227"/>
      <c r="CPF67" s="140"/>
      <c r="CPG67" s="231"/>
      <c r="CPH67" s="227"/>
      <c r="CPI67" s="227"/>
      <c r="CPJ67" s="227"/>
      <c r="CPK67" s="246"/>
      <c r="CPL67" s="247"/>
      <c r="CPM67" s="248"/>
      <c r="CPN67" s="231"/>
      <c r="CPO67" s="231"/>
      <c r="CPP67" s="231"/>
      <c r="CPQ67" s="99"/>
      <c r="CPR67" s="231"/>
      <c r="CPS67" s="231"/>
      <c r="CPT67" s="231"/>
      <c r="CPU67" s="222"/>
      <c r="CPV67" s="249"/>
      <c r="CPW67" s="223"/>
      <c r="CPX67" s="250"/>
      <c r="CPY67" s="231"/>
      <c r="CPZ67" s="231"/>
      <c r="CQA67" s="231"/>
      <c r="CQB67" s="231"/>
      <c r="CQC67" s="227"/>
      <c r="CQD67" s="227"/>
      <c r="CQE67" s="140"/>
      <c r="CQF67" s="231"/>
      <c r="CQG67" s="227"/>
      <c r="CQH67" s="227"/>
      <c r="CQI67" s="227"/>
      <c r="CQJ67" s="246"/>
      <c r="CQK67" s="247"/>
      <c r="CQL67" s="248"/>
      <c r="CQM67" s="231"/>
      <c r="CQN67" s="231"/>
      <c r="CQO67" s="231"/>
      <c r="CQP67" s="99"/>
      <c r="CQQ67" s="231"/>
      <c r="CQR67" s="231"/>
      <c r="CQS67" s="231"/>
      <c r="CQT67" s="222"/>
      <c r="CQU67" s="249"/>
      <c r="CQV67" s="223"/>
      <c r="CQW67" s="250"/>
      <c r="CQX67" s="231"/>
      <c r="CQY67" s="231"/>
      <c r="CQZ67" s="231"/>
      <c r="CRA67" s="231"/>
      <c r="CRB67" s="227"/>
      <c r="CRC67" s="227"/>
      <c r="CRD67" s="140"/>
      <c r="CRE67" s="231"/>
      <c r="CRF67" s="227"/>
      <c r="CRG67" s="227"/>
      <c r="CRH67" s="227"/>
      <c r="CRI67" s="246"/>
      <c r="CRJ67" s="247"/>
      <c r="CRK67" s="248"/>
      <c r="CRL67" s="231"/>
      <c r="CRM67" s="231"/>
      <c r="CRN67" s="231"/>
      <c r="CRO67" s="99"/>
      <c r="CRP67" s="231"/>
      <c r="CRQ67" s="231"/>
      <c r="CRR67" s="231"/>
      <c r="CRS67" s="222"/>
      <c r="CRT67" s="249"/>
      <c r="CRU67" s="223"/>
      <c r="CRV67" s="250"/>
      <c r="CRW67" s="231"/>
      <c r="CRX67" s="231"/>
      <c r="CRY67" s="231"/>
      <c r="CRZ67" s="231"/>
      <c r="CSA67" s="227"/>
      <c r="CSB67" s="227"/>
      <c r="CSC67" s="140"/>
      <c r="CSD67" s="231"/>
      <c r="CSE67" s="227"/>
      <c r="CSF67" s="227"/>
      <c r="CSG67" s="227"/>
      <c r="CSH67" s="246"/>
      <c r="CSI67" s="247"/>
      <c r="CSJ67" s="248"/>
      <c r="CSK67" s="231"/>
      <c r="CSL67" s="231"/>
      <c r="CSM67" s="231"/>
      <c r="CSN67" s="99"/>
      <c r="CSO67" s="231"/>
      <c r="CSP67" s="231"/>
      <c r="CSQ67" s="231"/>
      <c r="CSR67" s="222"/>
      <c r="CSS67" s="249"/>
      <c r="CST67" s="223"/>
      <c r="CSU67" s="250"/>
      <c r="CSV67" s="231"/>
      <c r="CSW67" s="231"/>
      <c r="CSX67" s="231"/>
      <c r="CSY67" s="231"/>
      <c r="CSZ67" s="227"/>
      <c r="CTA67" s="227"/>
      <c r="CTB67" s="140"/>
      <c r="CTC67" s="231"/>
      <c r="CTD67" s="227"/>
      <c r="CTE67" s="227"/>
      <c r="CTF67" s="227"/>
      <c r="CTG67" s="246"/>
      <c r="CTH67" s="247"/>
      <c r="CTI67" s="248"/>
      <c r="CTJ67" s="231"/>
      <c r="CTK67" s="231"/>
      <c r="CTL67" s="231"/>
      <c r="CTM67" s="99"/>
      <c r="CTN67" s="231"/>
      <c r="CTO67" s="231"/>
      <c r="CTP67" s="231"/>
      <c r="CTQ67" s="222"/>
      <c r="CTR67" s="249"/>
      <c r="CTS67" s="223"/>
      <c r="CTT67" s="250"/>
      <c r="CTU67" s="231"/>
      <c r="CTV67" s="231"/>
      <c r="CTW67" s="231"/>
      <c r="CTX67" s="231"/>
      <c r="CTY67" s="227"/>
      <c r="CTZ67" s="227"/>
      <c r="CUA67" s="140"/>
      <c r="CUB67" s="231"/>
      <c r="CUC67" s="227"/>
      <c r="CUD67" s="227"/>
      <c r="CUE67" s="227"/>
      <c r="CUF67" s="246"/>
      <c r="CUG67" s="247"/>
      <c r="CUH67" s="248"/>
      <c r="CUI67" s="231"/>
      <c r="CUJ67" s="231"/>
      <c r="CUK67" s="231"/>
      <c r="CUL67" s="99"/>
      <c r="CUM67" s="231"/>
      <c r="CUN67" s="231"/>
      <c r="CUO67" s="231"/>
      <c r="CUP67" s="222"/>
      <c r="CUQ67" s="249"/>
      <c r="CUR67" s="223"/>
      <c r="CUS67" s="250"/>
      <c r="CUT67" s="231"/>
      <c r="CUU67" s="231"/>
      <c r="CUV67" s="231"/>
      <c r="CUW67" s="231"/>
      <c r="CUX67" s="227"/>
      <c r="CUY67" s="227"/>
      <c r="CUZ67" s="140"/>
      <c r="CVA67" s="231"/>
      <c r="CVB67" s="227"/>
      <c r="CVC67" s="227"/>
      <c r="CVD67" s="227"/>
      <c r="CVE67" s="246"/>
      <c r="CVF67" s="247"/>
      <c r="CVG67" s="248"/>
      <c r="CVH67" s="231"/>
      <c r="CVI67" s="231"/>
      <c r="CVJ67" s="231"/>
      <c r="CVK67" s="99"/>
      <c r="CVL67" s="231"/>
      <c r="CVM67" s="231"/>
      <c r="CVN67" s="231"/>
      <c r="CVO67" s="222"/>
      <c r="CVP67" s="249"/>
      <c r="CVQ67" s="223"/>
      <c r="CVR67" s="250"/>
      <c r="CVS67" s="231"/>
      <c r="CVT67" s="231"/>
      <c r="CVU67" s="231"/>
      <c r="CVV67" s="231"/>
      <c r="CVW67" s="227"/>
      <c r="CVX67" s="227"/>
      <c r="CVY67" s="140"/>
      <c r="CVZ67" s="231"/>
      <c r="CWA67" s="227"/>
      <c r="CWB67" s="227"/>
      <c r="CWC67" s="227"/>
      <c r="CWD67" s="246"/>
      <c r="CWE67" s="247"/>
      <c r="CWF67" s="248"/>
      <c r="CWG67" s="231"/>
      <c r="CWH67" s="231"/>
      <c r="CWI67" s="231"/>
      <c r="CWJ67" s="99"/>
      <c r="CWK67" s="231"/>
      <c r="CWL67" s="231"/>
      <c r="CWM67" s="231"/>
      <c r="CWN67" s="222"/>
      <c r="CWO67" s="249"/>
      <c r="CWP67" s="223"/>
      <c r="CWQ67" s="250"/>
      <c r="CWR67" s="231"/>
      <c r="CWS67" s="231"/>
      <c r="CWT67" s="231"/>
      <c r="CWU67" s="231"/>
      <c r="CWV67" s="227"/>
      <c r="CWW67" s="227"/>
      <c r="CWX67" s="140"/>
      <c r="CWY67" s="231"/>
      <c r="CWZ67" s="227"/>
      <c r="CXA67" s="227"/>
      <c r="CXB67" s="227"/>
      <c r="CXC67" s="246"/>
      <c r="CXD67" s="247"/>
      <c r="CXE67" s="248"/>
      <c r="CXF67" s="231"/>
      <c r="CXG67" s="231"/>
      <c r="CXH67" s="231"/>
      <c r="CXI67" s="99"/>
      <c r="CXJ67" s="231"/>
      <c r="CXK67" s="231"/>
      <c r="CXL67" s="231"/>
      <c r="CXM67" s="222"/>
      <c r="CXN67" s="249"/>
      <c r="CXO67" s="223"/>
      <c r="CXP67" s="250"/>
      <c r="CXQ67" s="231"/>
      <c r="CXR67" s="231"/>
      <c r="CXS67" s="231"/>
      <c r="CXT67" s="231"/>
      <c r="CXU67" s="227"/>
      <c r="CXV67" s="227"/>
      <c r="CXW67" s="140"/>
      <c r="CXX67" s="231"/>
      <c r="CXY67" s="227"/>
      <c r="CXZ67" s="227"/>
      <c r="CYA67" s="227"/>
      <c r="CYB67" s="246"/>
      <c r="CYC67" s="247"/>
      <c r="CYD67" s="248"/>
      <c r="CYE67" s="231"/>
      <c r="CYF67" s="231"/>
      <c r="CYG67" s="231"/>
      <c r="CYH67" s="99"/>
      <c r="CYI67" s="231"/>
      <c r="CYJ67" s="231"/>
      <c r="CYK67" s="231"/>
      <c r="CYL67" s="222"/>
      <c r="CYM67" s="249"/>
      <c r="CYN67" s="223"/>
      <c r="CYO67" s="250"/>
      <c r="CYP67" s="231"/>
      <c r="CYQ67" s="231"/>
      <c r="CYR67" s="231"/>
      <c r="CYS67" s="231"/>
      <c r="CYT67" s="227"/>
      <c r="CYU67" s="227"/>
      <c r="CYV67" s="140"/>
      <c r="CYW67" s="231"/>
      <c r="CYX67" s="227"/>
      <c r="CYY67" s="227"/>
      <c r="CYZ67" s="227"/>
      <c r="CZA67" s="246"/>
      <c r="CZB67" s="247"/>
      <c r="CZC67" s="248"/>
      <c r="CZD67" s="231"/>
      <c r="CZE67" s="231"/>
      <c r="CZF67" s="231"/>
      <c r="CZG67" s="99"/>
      <c r="CZH67" s="231"/>
      <c r="CZI67" s="231"/>
      <c r="CZJ67" s="231"/>
      <c r="CZK67" s="222"/>
      <c r="CZL67" s="249"/>
      <c r="CZM67" s="223"/>
      <c r="CZN67" s="250"/>
      <c r="CZO67" s="231"/>
      <c r="CZP67" s="231"/>
      <c r="CZQ67" s="231"/>
      <c r="CZR67" s="231"/>
      <c r="CZS67" s="227"/>
      <c r="CZT67" s="227"/>
      <c r="CZU67" s="140"/>
      <c r="CZV67" s="231"/>
      <c r="CZW67" s="227"/>
      <c r="CZX67" s="227"/>
      <c r="CZY67" s="227"/>
      <c r="CZZ67" s="246"/>
      <c r="DAA67" s="247"/>
      <c r="DAB67" s="248"/>
      <c r="DAC67" s="231"/>
      <c r="DAD67" s="231"/>
      <c r="DAE67" s="231"/>
      <c r="DAF67" s="99"/>
      <c r="DAG67" s="231"/>
      <c r="DAH67" s="231"/>
      <c r="DAI67" s="231"/>
      <c r="DAJ67" s="222"/>
      <c r="DAK67" s="249"/>
      <c r="DAL67" s="223"/>
      <c r="DAM67" s="250"/>
      <c r="DAN67" s="231"/>
      <c r="DAO67" s="231"/>
      <c r="DAP67" s="231"/>
      <c r="DAQ67" s="231"/>
      <c r="DAR67" s="227"/>
      <c r="DAS67" s="227"/>
      <c r="DAT67" s="140"/>
      <c r="DAU67" s="231"/>
      <c r="DAV67" s="227"/>
      <c r="DAW67" s="227"/>
      <c r="DAX67" s="227"/>
      <c r="DAY67" s="246"/>
      <c r="DAZ67" s="247"/>
      <c r="DBA67" s="248"/>
      <c r="DBB67" s="231"/>
      <c r="DBC67" s="231"/>
      <c r="DBD67" s="231"/>
      <c r="DBE67" s="99"/>
      <c r="DBF67" s="231"/>
      <c r="DBG67" s="231"/>
      <c r="DBH67" s="231"/>
      <c r="DBI67" s="222"/>
      <c r="DBJ67" s="249"/>
      <c r="DBK67" s="223"/>
      <c r="DBL67" s="250"/>
      <c r="DBM67" s="231"/>
      <c r="DBN67" s="231"/>
      <c r="DBO67" s="231"/>
      <c r="DBP67" s="231"/>
      <c r="DBQ67" s="227"/>
      <c r="DBR67" s="227"/>
      <c r="DBS67" s="140"/>
      <c r="DBT67" s="231"/>
      <c r="DBU67" s="227"/>
      <c r="DBV67" s="227"/>
      <c r="DBW67" s="227"/>
      <c r="DBX67" s="246"/>
      <c r="DBY67" s="247"/>
      <c r="DBZ67" s="248"/>
      <c r="DCA67" s="231"/>
      <c r="DCB67" s="231"/>
      <c r="DCC67" s="231"/>
      <c r="DCD67" s="99"/>
      <c r="DCE67" s="231"/>
      <c r="DCF67" s="231"/>
      <c r="DCG67" s="231"/>
      <c r="DCH67" s="222"/>
      <c r="DCI67" s="249"/>
      <c r="DCJ67" s="223"/>
      <c r="DCK67" s="250"/>
      <c r="DCL67" s="231"/>
      <c r="DCM67" s="231"/>
      <c r="DCN67" s="231"/>
      <c r="DCO67" s="231"/>
      <c r="DCP67" s="227"/>
      <c r="DCQ67" s="227"/>
      <c r="DCR67" s="140"/>
      <c r="DCS67" s="231"/>
      <c r="DCT67" s="227"/>
      <c r="DCU67" s="227"/>
      <c r="DCV67" s="227"/>
      <c r="DCW67" s="246"/>
      <c r="DCX67" s="247"/>
      <c r="DCY67" s="248"/>
      <c r="DCZ67" s="231"/>
      <c r="DDA67" s="231"/>
      <c r="DDB67" s="231"/>
      <c r="DDC67" s="99"/>
      <c r="DDD67" s="231"/>
      <c r="DDE67" s="231"/>
      <c r="DDF67" s="231"/>
      <c r="DDG67" s="222"/>
      <c r="DDH67" s="249"/>
      <c r="DDI67" s="223"/>
      <c r="DDJ67" s="250"/>
      <c r="DDK67" s="231"/>
      <c r="DDL67" s="231"/>
      <c r="DDM67" s="231"/>
      <c r="DDN67" s="231"/>
      <c r="DDO67" s="227"/>
      <c r="DDP67" s="227"/>
      <c r="DDQ67" s="140"/>
      <c r="DDR67" s="231"/>
      <c r="DDS67" s="227"/>
      <c r="DDT67" s="227"/>
      <c r="DDU67" s="227"/>
      <c r="DDV67" s="246"/>
      <c r="DDW67" s="247"/>
      <c r="DDX67" s="248"/>
      <c r="DDY67" s="231"/>
      <c r="DDZ67" s="231"/>
      <c r="DEA67" s="231"/>
      <c r="DEB67" s="99"/>
      <c r="DEC67" s="231"/>
      <c r="DED67" s="231"/>
      <c r="DEE67" s="231"/>
      <c r="DEF67" s="222"/>
      <c r="DEG67" s="249"/>
      <c r="DEH67" s="223"/>
      <c r="DEI67" s="250"/>
      <c r="DEJ67" s="231"/>
      <c r="DEK67" s="231"/>
      <c r="DEL67" s="231"/>
      <c r="DEM67" s="231"/>
      <c r="DEN67" s="227"/>
      <c r="DEO67" s="227"/>
      <c r="DEP67" s="140"/>
      <c r="DEQ67" s="231"/>
      <c r="DER67" s="227"/>
      <c r="DES67" s="227"/>
      <c r="DET67" s="227"/>
      <c r="DEU67" s="246"/>
      <c r="DEV67" s="247"/>
      <c r="DEW67" s="248"/>
      <c r="DEX67" s="231"/>
      <c r="DEY67" s="231"/>
      <c r="DEZ67" s="231"/>
      <c r="DFA67" s="99"/>
      <c r="DFB67" s="231"/>
      <c r="DFC67" s="231"/>
      <c r="DFD67" s="231"/>
      <c r="DFE67" s="222"/>
      <c r="DFF67" s="249"/>
      <c r="DFG67" s="223"/>
      <c r="DFH67" s="250"/>
      <c r="DFI67" s="231"/>
      <c r="DFJ67" s="231"/>
      <c r="DFK67" s="231"/>
      <c r="DFL67" s="231"/>
      <c r="DFM67" s="227"/>
      <c r="DFN67" s="227"/>
      <c r="DFO67" s="140"/>
      <c r="DFP67" s="231"/>
      <c r="DFQ67" s="227"/>
      <c r="DFR67" s="227"/>
      <c r="DFS67" s="227"/>
      <c r="DFT67" s="246"/>
      <c r="DFU67" s="247"/>
      <c r="DFV67" s="248"/>
      <c r="DFW67" s="231"/>
      <c r="DFX67" s="231"/>
      <c r="DFY67" s="231"/>
      <c r="DFZ67" s="99"/>
      <c r="DGA67" s="231"/>
      <c r="DGB67" s="231"/>
      <c r="DGC67" s="231"/>
      <c r="DGD67" s="222"/>
      <c r="DGE67" s="249"/>
      <c r="DGF67" s="223"/>
      <c r="DGG67" s="250"/>
      <c r="DGH67" s="231"/>
      <c r="DGI67" s="231"/>
      <c r="DGJ67" s="231"/>
      <c r="DGK67" s="231"/>
      <c r="DGL67" s="227"/>
      <c r="DGM67" s="227"/>
      <c r="DGN67" s="140"/>
      <c r="DGO67" s="231"/>
      <c r="DGP67" s="227"/>
      <c r="DGQ67" s="227"/>
      <c r="DGR67" s="227"/>
      <c r="DGS67" s="246"/>
      <c r="DGT67" s="247"/>
      <c r="DGU67" s="248"/>
      <c r="DGV67" s="231"/>
      <c r="DGW67" s="231"/>
      <c r="DGX67" s="231"/>
      <c r="DGY67" s="99"/>
      <c r="DGZ67" s="231"/>
      <c r="DHA67" s="231"/>
      <c r="DHB67" s="231"/>
      <c r="DHC67" s="222"/>
      <c r="DHD67" s="249"/>
      <c r="DHE67" s="223"/>
      <c r="DHF67" s="250"/>
      <c r="DHG67" s="231"/>
      <c r="DHH67" s="231"/>
      <c r="DHI67" s="231"/>
      <c r="DHJ67" s="231"/>
      <c r="DHK67" s="227"/>
      <c r="DHL67" s="227"/>
      <c r="DHM67" s="140"/>
      <c r="DHN67" s="231"/>
      <c r="DHO67" s="227"/>
      <c r="DHP67" s="227"/>
      <c r="DHQ67" s="227"/>
      <c r="DHR67" s="246"/>
      <c r="DHS67" s="247"/>
      <c r="DHT67" s="248"/>
      <c r="DHU67" s="231"/>
      <c r="DHV67" s="231"/>
      <c r="DHW67" s="231"/>
      <c r="DHX67" s="99"/>
      <c r="DHY67" s="231"/>
      <c r="DHZ67" s="231"/>
      <c r="DIA67" s="231"/>
      <c r="DIB67" s="222"/>
      <c r="DIC67" s="249"/>
      <c r="DID67" s="223"/>
      <c r="DIE67" s="250"/>
      <c r="DIF67" s="231"/>
      <c r="DIG67" s="231"/>
      <c r="DIH67" s="231"/>
      <c r="DII67" s="231"/>
      <c r="DIJ67" s="227"/>
      <c r="DIK67" s="227"/>
      <c r="DIL67" s="140"/>
      <c r="DIM67" s="231"/>
      <c r="DIN67" s="227"/>
      <c r="DIO67" s="227"/>
      <c r="DIP67" s="227"/>
      <c r="DIQ67" s="246"/>
      <c r="DIR67" s="247"/>
      <c r="DIS67" s="248"/>
      <c r="DIT67" s="231"/>
      <c r="DIU67" s="231"/>
      <c r="DIV67" s="231"/>
      <c r="DIW67" s="99"/>
      <c r="DIX67" s="231"/>
      <c r="DIY67" s="231"/>
      <c r="DIZ67" s="231"/>
      <c r="DJA67" s="222"/>
      <c r="DJB67" s="249"/>
      <c r="DJC67" s="223"/>
      <c r="DJD67" s="250"/>
      <c r="DJE67" s="231"/>
      <c r="DJF67" s="231"/>
      <c r="DJG67" s="231"/>
      <c r="DJH67" s="231"/>
      <c r="DJI67" s="227"/>
      <c r="DJJ67" s="227"/>
      <c r="DJK67" s="140"/>
      <c r="DJL67" s="231"/>
      <c r="DJM67" s="227"/>
      <c r="DJN67" s="227"/>
      <c r="DJO67" s="227"/>
      <c r="DJP67" s="246"/>
      <c r="DJQ67" s="247"/>
      <c r="DJR67" s="248"/>
      <c r="DJS67" s="231"/>
      <c r="DJT67" s="231"/>
      <c r="DJU67" s="231"/>
      <c r="DJV67" s="99"/>
      <c r="DJW67" s="231"/>
      <c r="DJX67" s="231"/>
      <c r="DJY67" s="231"/>
      <c r="DJZ67" s="222"/>
      <c r="DKA67" s="249"/>
      <c r="DKB67" s="223"/>
      <c r="DKC67" s="250"/>
      <c r="DKD67" s="231"/>
      <c r="DKE67" s="231"/>
      <c r="DKF67" s="231"/>
      <c r="DKG67" s="231"/>
      <c r="DKH67" s="227"/>
      <c r="DKI67" s="227"/>
      <c r="DKJ67" s="140"/>
      <c r="DKK67" s="231"/>
      <c r="DKL67" s="227"/>
      <c r="DKM67" s="227"/>
      <c r="DKN67" s="227"/>
      <c r="DKO67" s="246"/>
      <c r="DKP67" s="247"/>
      <c r="DKQ67" s="248"/>
      <c r="DKR67" s="231"/>
      <c r="DKS67" s="231"/>
      <c r="DKT67" s="231"/>
      <c r="DKU67" s="99"/>
      <c r="DKV67" s="231"/>
      <c r="DKW67" s="231"/>
      <c r="DKX67" s="231"/>
      <c r="DKY67" s="222"/>
      <c r="DKZ67" s="249"/>
      <c r="DLA67" s="223"/>
      <c r="DLB67" s="250"/>
      <c r="DLC67" s="231"/>
      <c r="DLD67" s="231"/>
      <c r="DLE67" s="231"/>
      <c r="DLF67" s="231"/>
      <c r="DLG67" s="227"/>
      <c r="DLH67" s="227"/>
      <c r="DLI67" s="140"/>
      <c r="DLJ67" s="231"/>
      <c r="DLK67" s="227"/>
      <c r="DLL67" s="227"/>
      <c r="DLM67" s="227"/>
      <c r="DLN67" s="246"/>
      <c r="DLO67" s="247"/>
      <c r="DLP67" s="248"/>
      <c r="DLQ67" s="231"/>
      <c r="DLR67" s="231"/>
      <c r="DLS67" s="231"/>
      <c r="DLT67" s="99"/>
      <c r="DLU67" s="231"/>
      <c r="DLV67" s="231"/>
      <c r="DLW67" s="231"/>
      <c r="DLX67" s="222"/>
      <c r="DLY67" s="249"/>
      <c r="DLZ67" s="223"/>
      <c r="DMA67" s="250"/>
      <c r="DMB67" s="231"/>
      <c r="DMC67" s="231"/>
      <c r="DMD67" s="231"/>
      <c r="DME67" s="231"/>
      <c r="DMF67" s="227"/>
      <c r="DMG67" s="227"/>
      <c r="DMH67" s="140"/>
      <c r="DMI67" s="231"/>
      <c r="DMJ67" s="227"/>
      <c r="DMK67" s="227"/>
      <c r="DML67" s="227"/>
      <c r="DMM67" s="246"/>
      <c r="DMN67" s="247"/>
      <c r="DMO67" s="248"/>
      <c r="DMP67" s="231"/>
      <c r="DMQ67" s="231"/>
      <c r="DMR67" s="231"/>
      <c r="DMS67" s="99"/>
      <c r="DMT67" s="231"/>
      <c r="DMU67" s="231"/>
      <c r="DMV67" s="231"/>
      <c r="DMW67" s="222"/>
      <c r="DMX67" s="249"/>
      <c r="DMY67" s="223"/>
      <c r="DMZ67" s="250"/>
      <c r="DNA67" s="231"/>
      <c r="DNB67" s="231"/>
      <c r="DNC67" s="231"/>
      <c r="DND67" s="231"/>
      <c r="DNE67" s="227"/>
      <c r="DNF67" s="227"/>
      <c r="DNG67" s="140"/>
      <c r="DNH67" s="231"/>
      <c r="DNI67" s="227"/>
      <c r="DNJ67" s="227"/>
      <c r="DNK67" s="227"/>
      <c r="DNL67" s="246"/>
      <c r="DNM67" s="247"/>
      <c r="DNN67" s="248"/>
      <c r="DNO67" s="231"/>
      <c r="DNP67" s="231"/>
      <c r="DNQ67" s="231"/>
      <c r="DNR67" s="99"/>
      <c r="DNS67" s="231"/>
      <c r="DNT67" s="231"/>
      <c r="DNU67" s="231"/>
      <c r="DNV67" s="222"/>
      <c r="DNW67" s="249"/>
      <c r="DNX67" s="223"/>
      <c r="DNY67" s="250"/>
      <c r="DNZ67" s="231"/>
      <c r="DOA67" s="231"/>
      <c r="DOB67" s="231"/>
      <c r="DOC67" s="231"/>
      <c r="DOD67" s="227"/>
      <c r="DOE67" s="227"/>
      <c r="DOF67" s="140"/>
      <c r="DOG67" s="231"/>
      <c r="DOH67" s="227"/>
      <c r="DOI67" s="227"/>
      <c r="DOJ67" s="227"/>
      <c r="DOK67" s="246"/>
      <c r="DOL67" s="247"/>
      <c r="DOM67" s="248"/>
      <c r="DON67" s="231"/>
      <c r="DOO67" s="231"/>
      <c r="DOP67" s="231"/>
      <c r="DOQ67" s="99"/>
      <c r="DOR67" s="231"/>
      <c r="DOS67" s="231"/>
      <c r="DOT67" s="231"/>
      <c r="DOU67" s="222"/>
      <c r="DOV67" s="249"/>
      <c r="DOW67" s="223"/>
      <c r="DOX67" s="250"/>
      <c r="DOY67" s="231"/>
      <c r="DOZ67" s="231"/>
      <c r="DPA67" s="231"/>
      <c r="DPB67" s="231"/>
      <c r="DPC67" s="227"/>
      <c r="DPD67" s="227"/>
      <c r="DPE67" s="140"/>
      <c r="DPF67" s="231"/>
      <c r="DPG67" s="227"/>
      <c r="DPH67" s="227"/>
      <c r="DPI67" s="227"/>
      <c r="DPJ67" s="246"/>
      <c r="DPK67" s="247"/>
      <c r="DPL67" s="248"/>
      <c r="DPM67" s="231"/>
      <c r="DPN67" s="231"/>
      <c r="DPO67" s="231"/>
      <c r="DPP67" s="99"/>
      <c r="DPQ67" s="231"/>
      <c r="DPR67" s="231"/>
      <c r="DPS67" s="231"/>
      <c r="DPT67" s="222"/>
      <c r="DPU67" s="249"/>
      <c r="DPV67" s="223"/>
      <c r="DPW67" s="250"/>
      <c r="DPX67" s="231"/>
      <c r="DPY67" s="231"/>
      <c r="DPZ67" s="231"/>
      <c r="DQA67" s="231"/>
      <c r="DQB67" s="227"/>
      <c r="DQC67" s="227"/>
      <c r="DQD67" s="140"/>
      <c r="DQE67" s="231"/>
      <c r="DQF67" s="227"/>
      <c r="DQG67" s="227"/>
      <c r="DQH67" s="227"/>
      <c r="DQI67" s="246"/>
      <c r="DQJ67" s="247"/>
      <c r="DQK67" s="248"/>
      <c r="DQL67" s="231"/>
      <c r="DQM67" s="231"/>
      <c r="DQN67" s="231"/>
      <c r="DQO67" s="99"/>
      <c r="DQP67" s="231"/>
      <c r="DQQ67" s="231"/>
      <c r="DQR67" s="231"/>
      <c r="DQS67" s="222"/>
      <c r="DQT67" s="249"/>
      <c r="DQU67" s="223"/>
      <c r="DQV67" s="250"/>
      <c r="DQW67" s="231"/>
      <c r="DQX67" s="231"/>
      <c r="DQY67" s="231"/>
      <c r="DQZ67" s="231"/>
      <c r="DRA67" s="227"/>
      <c r="DRB67" s="227"/>
      <c r="DRC67" s="140"/>
      <c r="DRD67" s="231"/>
      <c r="DRE67" s="227"/>
      <c r="DRF67" s="227"/>
      <c r="DRG67" s="227"/>
      <c r="DRH67" s="246"/>
      <c r="DRI67" s="247"/>
      <c r="DRJ67" s="248"/>
      <c r="DRK67" s="231"/>
      <c r="DRL67" s="231"/>
      <c r="DRM67" s="231"/>
      <c r="DRN67" s="99"/>
      <c r="DRO67" s="231"/>
      <c r="DRP67" s="231"/>
      <c r="DRQ67" s="231"/>
      <c r="DRR67" s="222"/>
      <c r="DRS67" s="249"/>
      <c r="DRT67" s="223"/>
      <c r="DRU67" s="250"/>
      <c r="DRV67" s="231"/>
      <c r="DRW67" s="231"/>
      <c r="DRX67" s="231"/>
      <c r="DRY67" s="231"/>
      <c r="DRZ67" s="227"/>
      <c r="DSA67" s="227"/>
      <c r="DSB67" s="140"/>
      <c r="DSC67" s="231"/>
      <c r="DSD67" s="227"/>
      <c r="DSE67" s="227"/>
      <c r="DSF67" s="227"/>
      <c r="DSG67" s="246"/>
      <c r="DSH67" s="247"/>
      <c r="DSI67" s="248"/>
      <c r="DSJ67" s="231"/>
      <c r="DSK67" s="231"/>
      <c r="DSL67" s="231"/>
      <c r="DSM67" s="99"/>
      <c r="DSN67" s="231"/>
      <c r="DSO67" s="231"/>
      <c r="DSP67" s="231"/>
      <c r="DSQ67" s="222"/>
      <c r="DSR67" s="249"/>
      <c r="DSS67" s="223"/>
      <c r="DST67" s="250"/>
      <c r="DSU67" s="231"/>
      <c r="DSV67" s="231"/>
      <c r="DSW67" s="231"/>
      <c r="DSX67" s="231"/>
      <c r="DSY67" s="227"/>
      <c r="DSZ67" s="227"/>
      <c r="DTA67" s="140"/>
      <c r="DTB67" s="231"/>
      <c r="DTC67" s="227"/>
      <c r="DTD67" s="227"/>
      <c r="DTE67" s="227"/>
      <c r="DTF67" s="246"/>
      <c r="DTG67" s="247"/>
      <c r="DTH67" s="248"/>
      <c r="DTI67" s="231"/>
      <c r="DTJ67" s="231"/>
      <c r="DTK67" s="231"/>
      <c r="DTL67" s="99"/>
      <c r="DTM67" s="231"/>
      <c r="DTN67" s="231"/>
      <c r="DTO67" s="231"/>
      <c r="DTP67" s="222"/>
      <c r="DTQ67" s="249"/>
      <c r="DTR67" s="223"/>
      <c r="DTS67" s="250"/>
      <c r="DTT67" s="231"/>
      <c r="DTU67" s="231"/>
      <c r="DTV67" s="231"/>
      <c r="DTW67" s="231"/>
      <c r="DTX67" s="227"/>
      <c r="DTY67" s="227"/>
      <c r="DTZ67" s="140"/>
      <c r="DUA67" s="231"/>
      <c r="DUB67" s="227"/>
      <c r="DUC67" s="227"/>
      <c r="DUD67" s="227"/>
      <c r="DUE67" s="246"/>
      <c r="DUF67" s="247"/>
      <c r="DUG67" s="248"/>
      <c r="DUH67" s="231"/>
      <c r="DUI67" s="231"/>
      <c r="DUJ67" s="231"/>
      <c r="DUK67" s="99"/>
      <c r="DUL67" s="231"/>
      <c r="DUM67" s="231"/>
      <c r="DUN67" s="231"/>
      <c r="DUO67" s="222"/>
      <c r="DUP67" s="249"/>
      <c r="DUQ67" s="223"/>
      <c r="DUR67" s="250"/>
      <c r="DUS67" s="231"/>
      <c r="DUT67" s="231"/>
      <c r="DUU67" s="231"/>
      <c r="DUV67" s="231"/>
      <c r="DUW67" s="227"/>
      <c r="DUX67" s="227"/>
      <c r="DUY67" s="140"/>
      <c r="DUZ67" s="231"/>
      <c r="DVA67" s="227"/>
      <c r="DVB67" s="227"/>
      <c r="DVC67" s="227"/>
      <c r="DVD67" s="246"/>
      <c r="DVE67" s="247"/>
      <c r="DVF67" s="248"/>
      <c r="DVG67" s="231"/>
      <c r="DVH67" s="231"/>
      <c r="DVI67" s="231"/>
      <c r="DVJ67" s="99"/>
      <c r="DVK67" s="231"/>
      <c r="DVL67" s="231"/>
      <c r="DVM67" s="231"/>
      <c r="DVN67" s="222"/>
      <c r="DVO67" s="249"/>
      <c r="DVP67" s="223"/>
      <c r="DVQ67" s="250"/>
      <c r="DVR67" s="231"/>
      <c r="DVS67" s="231"/>
      <c r="DVT67" s="231"/>
      <c r="DVU67" s="231"/>
      <c r="DVV67" s="227"/>
      <c r="DVW67" s="227"/>
      <c r="DVX67" s="140"/>
      <c r="DVY67" s="231"/>
      <c r="DVZ67" s="227"/>
      <c r="DWA67" s="227"/>
      <c r="DWB67" s="227"/>
      <c r="DWC67" s="246"/>
      <c r="DWD67" s="247"/>
      <c r="DWE67" s="248"/>
      <c r="DWF67" s="231"/>
      <c r="DWG67" s="231"/>
      <c r="DWH67" s="231"/>
      <c r="DWI67" s="99"/>
      <c r="DWJ67" s="231"/>
      <c r="DWK67" s="231"/>
      <c r="DWL67" s="231"/>
      <c r="DWM67" s="222"/>
      <c r="DWN67" s="249"/>
      <c r="DWO67" s="223"/>
      <c r="DWP67" s="250"/>
      <c r="DWQ67" s="231"/>
      <c r="DWR67" s="231"/>
      <c r="DWS67" s="231"/>
      <c r="DWT67" s="231"/>
      <c r="DWU67" s="227"/>
      <c r="DWV67" s="227"/>
      <c r="DWW67" s="140"/>
      <c r="DWX67" s="231"/>
      <c r="DWY67" s="227"/>
      <c r="DWZ67" s="227"/>
      <c r="DXA67" s="227"/>
      <c r="DXB67" s="246"/>
      <c r="DXC67" s="247"/>
      <c r="DXD67" s="248"/>
      <c r="DXE67" s="231"/>
      <c r="DXF67" s="231"/>
      <c r="DXG67" s="231"/>
      <c r="DXH67" s="99"/>
      <c r="DXI67" s="231"/>
      <c r="DXJ67" s="231"/>
      <c r="DXK67" s="231"/>
      <c r="DXL67" s="222"/>
      <c r="DXM67" s="249"/>
      <c r="DXN67" s="223"/>
      <c r="DXO67" s="250"/>
      <c r="DXP67" s="231"/>
      <c r="DXQ67" s="231"/>
      <c r="DXR67" s="231"/>
      <c r="DXS67" s="231"/>
      <c r="DXT67" s="227"/>
      <c r="DXU67" s="227"/>
      <c r="DXV67" s="140"/>
      <c r="DXW67" s="231"/>
      <c r="DXX67" s="227"/>
      <c r="DXY67" s="227"/>
      <c r="DXZ67" s="227"/>
      <c r="DYA67" s="246"/>
      <c r="DYB67" s="247"/>
      <c r="DYC67" s="248"/>
      <c r="DYD67" s="231"/>
      <c r="DYE67" s="231"/>
      <c r="DYF67" s="231"/>
      <c r="DYG67" s="99"/>
      <c r="DYH67" s="231"/>
      <c r="DYI67" s="231"/>
      <c r="DYJ67" s="231"/>
      <c r="DYK67" s="222"/>
      <c r="DYL67" s="249"/>
      <c r="DYM67" s="223"/>
      <c r="DYN67" s="250"/>
      <c r="DYO67" s="231"/>
      <c r="DYP67" s="231"/>
      <c r="DYQ67" s="231"/>
      <c r="DYR67" s="231"/>
      <c r="DYS67" s="227"/>
      <c r="DYT67" s="227"/>
      <c r="DYU67" s="140"/>
      <c r="DYV67" s="231"/>
      <c r="DYW67" s="227"/>
      <c r="DYX67" s="227"/>
      <c r="DYY67" s="227"/>
      <c r="DYZ67" s="246"/>
      <c r="DZA67" s="247"/>
      <c r="DZB67" s="248"/>
      <c r="DZC67" s="231"/>
      <c r="DZD67" s="231"/>
      <c r="DZE67" s="231"/>
      <c r="DZF67" s="99"/>
      <c r="DZG67" s="231"/>
      <c r="DZH67" s="231"/>
      <c r="DZI67" s="231"/>
      <c r="DZJ67" s="222"/>
      <c r="DZK67" s="249"/>
      <c r="DZL67" s="223"/>
      <c r="DZM67" s="250"/>
      <c r="DZN67" s="231"/>
      <c r="DZO67" s="231"/>
      <c r="DZP67" s="231"/>
      <c r="DZQ67" s="231"/>
      <c r="DZR67" s="227"/>
      <c r="DZS67" s="227"/>
      <c r="DZT67" s="140"/>
      <c r="DZU67" s="231"/>
      <c r="DZV67" s="227"/>
      <c r="DZW67" s="227"/>
      <c r="DZX67" s="227"/>
      <c r="DZY67" s="246"/>
      <c r="DZZ67" s="247"/>
      <c r="EAA67" s="248"/>
      <c r="EAB67" s="231"/>
      <c r="EAC67" s="231"/>
      <c r="EAD67" s="231"/>
      <c r="EAE67" s="99"/>
      <c r="EAF67" s="231"/>
      <c r="EAG67" s="231"/>
      <c r="EAH67" s="231"/>
      <c r="EAI67" s="222"/>
      <c r="EAJ67" s="249"/>
      <c r="EAK67" s="223"/>
      <c r="EAL67" s="250"/>
      <c r="EAM67" s="231"/>
      <c r="EAN67" s="231"/>
      <c r="EAO67" s="231"/>
      <c r="EAP67" s="231"/>
      <c r="EAQ67" s="227"/>
      <c r="EAR67" s="227"/>
      <c r="EAS67" s="140"/>
      <c r="EAT67" s="231"/>
      <c r="EAU67" s="227"/>
      <c r="EAV67" s="227"/>
      <c r="EAW67" s="227"/>
      <c r="EAX67" s="246"/>
      <c r="EAY67" s="247"/>
      <c r="EAZ67" s="248"/>
      <c r="EBA67" s="231"/>
      <c r="EBB67" s="231"/>
      <c r="EBC67" s="231"/>
      <c r="EBD67" s="99"/>
      <c r="EBE67" s="231"/>
      <c r="EBF67" s="231"/>
      <c r="EBG67" s="231"/>
      <c r="EBH67" s="222"/>
      <c r="EBI67" s="249"/>
      <c r="EBJ67" s="223"/>
      <c r="EBK67" s="250"/>
      <c r="EBL67" s="231"/>
      <c r="EBM67" s="231"/>
      <c r="EBN67" s="231"/>
      <c r="EBO67" s="231"/>
      <c r="EBP67" s="227"/>
      <c r="EBQ67" s="227"/>
      <c r="EBR67" s="140"/>
      <c r="EBS67" s="231"/>
      <c r="EBT67" s="227"/>
      <c r="EBU67" s="227"/>
      <c r="EBV67" s="227"/>
      <c r="EBW67" s="246"/>
      <c r="EBX67" s="247"/>
      <c r="EBY67" s="248"/>
      <c r="EBZ67" s="231"/>
      <c r="ECA67" s="231"/>
      <c r="ECB67" s="231"/>
      <c r="ECC67" s="99"/>
      <c r="ECD67" s="231"/>
      <c r="ECE67" s="231"/>
      <c r="ECF67" s="231"/>
      <c r="ECG67" s="222"/>
      <c r="ECH67" s="249"/>
      <c r="ECI67" s="223"/>
      <c r="ECJ67" s="250"/>
      <c r="ECK67" s="231"/>
      <c r="ECL67" s="231"/>
      <c r="ECM67" s="231"/>
      <c r="ECN67" s="231"/>
      <c r="ECO67" s="227"/>
      <c r="ECP67" s="227"/>
      <c r="ECQ67" s="140"/>
      <c r="ECR67" s="231"/>
      <c r="ECS67" s="227"/>
      <c r="ECT67" s="227"/>
      <c r="ECU67" s="227"/>
      <c r="ECV67" s="246"/>
      <c r="ECW67" s="247"/>
      <c r="ECX67" s="248"/>
      <c r="ECY67" s="231"/>
      <c r="ECZ67" s="231"/>
      <c r="EDA67" s="231"/>
      <c r="EDB67" s="99"/>
      <c r="EDC67" s="231"/>
      <c r="EDD67" s="231"/>
      <c r="EDE67" s="231"/>
      <c r="EDF67" s="222"/>
      <c r="EDG67" s="249"/>
      <c r="EDH67" s="223"/>
      <c r="EDI67" s="250"/>
      <c r="EDJ67" s="231"/>
      <c r="EDK67" s="231"/>
      <c r="EDL67" s="231"/>
      <c r="EDM67" s="231"/>
      <c r="EDN67" s="227"/>
      <c r="EDO67" s="227"/>
      <c r="EDP67" s="140"/>
      <c r="EDQ67" s="231"/>
      <c r="EDR67" s="227"/>
      <c r="EDS67" s="227"/>
      <c r="EDT67" s="227"/>
      <c r="EDU67" s="246"/>
      <c r="EDV67" s="247"/>
      <c r="EDW67" s="248"/>
      <c r="EDX67" s="231"/>
      <c r="EDY67" s="231"/>
      <c r="EDZ67" s="231"/>
      <c r="EEA67" s="99"/>
      <c r="EEB67" s="231"/>
      <c r="EEC67" s="231"/>
      <c r="EED67" s="231"/>
      <c r="EEE67" s="222"/>
      <c r="EEF67" s="249"/>
      <c r="EEG67" s="223"/>
      <c r="EEH67" s="250"/>
      <c r="EEI67" s="231"/>
      <c r="EEJ67" s="231"/>
      <c r="EEK67" s="231"/>
      <c r="EEL67" s="231"/>
      <c r="EEM67" s="227"/>
      <c r="EEN67" s="227"/>
      <c r="EEO67" s="140"/>
      <c r="EEP67" s="231"/>
      <c r="EEQ67" s="227"/>
      <c r="EER67" s="227"/>
      <c r="EES67" s="227"/>
      <c r="EET67" s="246"/>
      <c r="EEU67" s="247"/>
      <c r="EEV67" s="248"/>
      <c r="EEW67" s="231"/>
      <c r="EEX67" s="231"/>
      <c r="EEY67" s="231"/>
      <c r="EEZ67" s="99"/>
      <c r="EFA67" s="231"/>
      <c r="EFB67" s="231"/>
      <c r="EFC67" s="231"/>
      <c r="EFD67" s="222"/>
      <c r="EFE67" s="249"/>
      <c r="EFF67" s="223"/>
      <c r="EFG67" s="250"/>
      <c r="EFH67" s="231"/>
      <c r="EFI67" s="231"/>
      <c r="EFJ67" s="231"/>
      <c r="EFK67" s="231"/>
      <c r="EFL67" s="227"/>
      <c r="EFM67" s="227"/>
      <c r="EFN67" s="140"/>
      <c r="EFO67" s="231"/>
      <c r="EFP67" s="227"/>
      <c r="EFQ67" s="227"/>
      <c r="EFR67" s="227"/>
      <c r="EFS67" s="246"/>
      <c r="EFT67" s="247"/>
      <c r="EFU67" s="248"/>
      <c r="EFV67" s="231"/>
      <c r="EFW67" s="231"/>
      <c r="EFX67" s="231"/>
      <c r="EFY67" s="99"/>
      <c r="EFZ67" s="231"/>
      <c r="EGA67" s="231"/>
      <c r="EGB67" s="231"/>
      <c r="EGC67" s="222"/>
      <c r="EGD67" s="249"/>
      <c r="EGE67" s="223"/>
      <c r="EGF67" s="250"/>
      <c r="EGG67" s="231"/>
      <c r="EGH67" s="231"/>
      <c r="EGI67" s="231"/>
      <c r="EGJ67" s="231"/>
      <c r="EGK67" s="227"/>
      <c r="EGL67" s="227"/>
      <c r="EGM67" s="140"/>
      <c r="EGN67" s="231"/>
      <c r="EGO67" s="227"/>
      <c r="EGP67" s="227"/>
      <c r="EGQ67" s="227"/>
      <c r="EGR67" s="246"/>
      <c r="EGS67" s="247"/>
      <c r="EGT67" s="248"/>
      <c r="EGU67" s="231"/>
      <c r="EGV67" s="231"/>
      <c r="EGW67" s="231"/>
      <c r="EGX67" s="99"/>
      <c r="EGY67" s="231"/>
      <c r="EGZ67" s="231"/>
      <c r="EHA67" s="231"/>
      <c r="EHB67" s="222"/>
      <c r="EHC67" s="249"/>
      <c r="EHD67" s="223"/>
      <c r="EHE67" s="250"/>
      <c r="EHF67" s="231"/>
      <c r="EHG67" s="231"/>
      <c r="EHH67" s="231"/>
      <c r="EHI67" s="231"/>
      <c r="EHJ67" s="227"/>
      <c r="EHK67" s="227"/>
      <c r="EHL67" s="140"/>
      <c r="EHM67" s="231"/>
      <c r="EHN67" s="227"/>
      <c r="EHO67" s="227"/>
      <c r="EHP67" s="227"/>
      <c r="EHQ67" s="246"/>
      <c r="EHR67" s="247"/>
      <c r="EHS67" s="248"/>
      <c r="EHT67" s="231"/>
      <c r="EHU67" s="231"/>
      <c r="EHV67" s="231"/>
      <c r="EHW67" s="99"/>
      <c r="EHX67" s="231"/>
      <c r="EHY67" s="231"/>
      <c r="EHZ67" s="231"/>
      <c r="EIA67" s="222"/>
      <c r="EIB67" s="249"/>
      <c r="EIC67" s="223"/>
      <c r="EID67" s="250"/>
      <c r="EIE67" s="231"/>
      <c r="EIF67" s="231"/>
      <c r="EIG67" s="231"/>
      <c r="EIH67" s="231"/>
      <c r="EII67" s="227"/>
      <c r="EIJ67" s="227"/>
      <c r="EIK67" s="140"/>
      <c r="EIL67" s="231"/>
      <c r="EIM67" s="227"/>
      <c r="EIN67" s="227"/>
      <c r="EIO67" s="227"/>
      <c r="EIP67" s="246"/>
      <c r="EIQ67" s="247"/>
      <c r="EIR67" s="248"/>
      <c r="EIS67" s="231"/>
      <c r="EIT67" s="231"/>
      <c r="EIU67" s="231"/>
      <c r="EIV67" s="99"/>
      <c r="EIW67" s="231"/>
      <c r="EIX67" s="231"/>
      <c r="EIY67" s="231"/>
      <c r="EIZ67" s="222"/>
      <c r="EJA67" s="249"/>
      <c r="EJB67" s="223"/>
      <c r="EJC67" s="250"/>
      <c r="EJD67" s="231"/>
      <c r="EJE67" s="231"/>
      <c r="EJF67" s="231"/>
      <c r="EJG67" s="231"/>
      <c r="EJH67" s="227"/>
      <c r="EJI67" s="227"/>
      <c r="EJJ67" s="140"/>
      <c r="EJK67" s="231"/>
      <c r="EJL67" s="227"/>
      <c r="EJM67" s="227"/>
      <c r="EJN67" s="227"/>
      <c r="EJO67" s="246"/>
      <c r="EJP67" s="247"/>
      <c r="EJQ67" s="248"/>
      <c r="EJR67" s="231"/>
      <c r="EJS67" s="231"/>
      <c r="EJT67" s="231"/>
      <c r="EJU67" s="99"/>
      <c r="EJV67" s="231"/>
      <c r="EJW67" s="231"/>
      <c r="EJX67" s="231"/>
      <c r="EJY67" s="222"/>
      <c r="EJZ67" s="249"/>
      <c r="EKA67" s="223"/>
      <c r="EKB67" s="250"/>
      <c r="EKC67" s="231"/>
      <c r="EKD67" s="231"/>
      <c r="EKE67" s="231"/>
      <c r="EKF67" s="231"/>
      <c r="EKG67" s="227"/>
      <c r="EKH67" s="227"/>
      <c r="EKI67" s="140"/>
      <c r="EKJ67" s="231"/>
      <c r="EKK67" s="227"/>
      <c r="EKL67" s="227"/>
      <c r="EKM67" s="227"/>
      <c r="EKN67" s="246"/>
      <c r="EKO67" s="247"/>
      <c r="EKP67" s="248"/>
      <c r="EKQ67" s="231"/>
      <c r="EKR67" s="231"/>
      <c r="EKS67" s="231"/>
      <c r="EKT67" s="99"/>
      <c r="EKU67" s="231"/>
      <c r="EKV67" s="231"/>
      <c r="EKW67" s="231"/>
      <c r="EKX67" s="222"/>
      <c r="EKY67" s="249"/>
      <c r="EKZ67" s="223"/>
      <c r="ELA67" s="250"/>
      <c r="ELB67" s="231"/>
      <c r="ELC67" s="231"/>
      <c r="ELD67" s="231"/>
      <c r="ELE67" s="231"/>
      <c r="ELF67" s="227"/>
      <c r="ELG67" s="227"/>
      <c r="ELH67" s="140"/>
      <c r="ELI67" s="231"/>
      <c r="ELJ67" s="227"/>
      <c r="ELK67" s="227"/>
      <c r="ELL67" s="227"/>
      <c r="ELM67" s="246"/>
      <c r="ELN67" s="247"/>
      <c r="ELO67" s="248"/>
      <c r="ELP67" s="231"/>
      <c r="ELQ67" s="231"/>
      <c r="ELR67" s="231"/>
      <c r="ELS67" s="99"/>
      <c r="ELT67" s="231"/>
      <c r="ELU67" s="231"/>
      <c r="ELV67" s="231"/>
      <c r="ELW67" s="222"/>
      <c r="ELX67" s="249"/>
      <c r="ELY67" s="223"/>
      <c r="ELZ67" s="250"/>
      <c r="EMA67" s="231"/>
      <c r="EMB67" s="231"/>
      <c r="EMC67" s="231"/>
      <c r="EMD67" s="231"/>
      <c r="EME67" s="227"/>
      <c r="EMF67" s="227"/>
      <c r="EMG67" s="140"/>
      <c r="EMH67" s="231"/>
      <c r="EMI67" s="227"/>
      <c r="EMJ67" s="227"/>
      <c r="EMK67" s="227"/>
      <c r="EML67" s="246"/>
      <c r="EMM67" s="247"/>
      <c r="EMN67" s="248"/>
      <c r="EMO67" s="231"/>
      <c r="EMP67" s="231"/>
      <c r="EMQ67" s="231"/>
      <c r="EMR67" s="99"/>
      <c r="EMS67" s="231"/>
      <c r="EMT67" s="231"/>
      <c r="EMU67" s="231"/>
      <c r="EMV67" s="222"/>
      <c r="EMW67" s="249"/>
      <c r="EMX67" s="223"/>
      <c r="EMY67" s="250"/>
      <c r="EMZ67" s="231"/>
      <c r="ENA67" s="231"/>
      <c r="ENB67" s="231"/>
      <c r="ENC67" s="231"/>
      <c r="END67" s="227"/>
      <c r="ENE67" s="227"/>
      <c r="ENF67" s="140"/>
      <c r="ENG67" s="231"/>
      <c r="ENH67" s="227"/>
      <c r="ENI67" s="227"/>
      <c r="ENJ67" s="227"/>
      <c r="ENK67" s="246"/>
      <c r="ENL67" s="247"/>
      <c r="ENM67" s="248"/>
      <c r="ENN67" s="231"/>
      <c r="ENO67" s="231"/>
      <c r="ENP67" s="231"/>
      <c r="ENQ67" s="99"/>
      <c r="ENR67" s="231"/>
      <c r="ENS67" s="231"/>
      <c r="ENT67" s="231"/>
      <c r="ENU67" s="222"/>
      <c r="ENV67" s="249"/>
      <c r="ENW67" s="223"/>
      <c r="ENX67" s="250"/>
      <c r="ENY67" s="231"/>
      <c r="ENZ67" s="231"/>
      <c r="EOA67" s="231"/>
      <c r="EOB67" s="231"/>
      <c r="EOC67" s="227"/>
      <c r="EOD67" s="227"/>
      <c r="EOE67" s="140"/>
      <c r="EOF67" s="231"/>
      <c r="EOG67" s="227"/>
      <c r="EOH67" s="227"/>
      <c r="EOI67" s="227"/>
      <c r="EOJ67" s="246"/>
      <c r="EOK67" s="247"/>
      <c r="EOL67" s="248"/>
      <c r="EOM67" s="231"/>
      <c r="EON67" s="231"/>
      <c r="EOO67" s="231"/>
      <c r="EOP67" s="99"/>
      <c r="EOQ67" s="231"/>
      <c r="EOR67" s="231"/>
      <c r="EOS67" s="231"/>
      <c r="EOT67" s="222"/>
      <c r="EOU67" s="249"/>
      <c r="EOV67" s="223"/>
      <c r="EOW67" s="250"/>
      <c r="EOX67" s="231"/>
      <c r="EOY67" s="231"/>
      <c r="EOZ67" s="231"/>
      <c r="EPA67" s="231"/>
      <c r="EPB67" s="227"/>
      <c r="EPC67" s="227"/>
      <c r="EPD67" s="140"/>
      <c r="EPE67" s="231"/>
      <c r="EPF67" s="227"/>
      <c r="EPG67" s="227"/>
      <c r="EPH67" s="227"/>
      <c r="EPI67" s="246"/>
      <c r="EPJ67" s="247"/>
      <c r="EPK67" s="248"/>
      <c r="EPL67" s="231"/>
      <c r="EPM67" s="231"/>
      <c r="EPN67" s="231"/>
      <c r="EPO67" s="99"/>
      <c r="EPP67" s="231"/>
      <c r="EPQ67" s="231"/>
      <c r="EPR67" s="231"/>
      <c r="EPS67" s="222"/>
      <c r="EPT67" s="249"/>
      <c r="EPU67" s="223"/>
      <c r="EPV67" s="250"/>
      <c r="EPW67" s="231"/>
      <c r="EPX67" s="231"/>
      <c r="EPY67" s="231"/>
      <c r="EPZ67" s="231"/>
      <c r="EQA67" s="227"/>
      <c r="EQB67" s="227"/>
      <c r="EQC67" s="140"/>
      <c r="EQD67" s="231"/>
      <c r="EQE67" s="227"/>
      <c r="EQF67" s="227"/>
      <c r="EQG67" s="227"/>
      <c r="EQH67" s="246"/>
      <c r="EQI67" s="247"/>
      <c r="EQJ67" s="248"/>
      <c r="EQK67" s="231"/>
      <c r="EQL67" s="231"/>
      <c r="EQM67" s="231"/>
      <c r="EQN67" s="99"/>
      <c r="EQO67" s="231"/>
      <c r="EQP67" s="231"/>
      <c r="EQQ67" s="231"/>
      <c r="EQR67" s="222"/>
      <c r="EQS67" s="249"/>
      <c r="EQT67" s="223"/>
      <c r="EQU67" s="250"/>
      <c r="EQV67" s="231"/>
      <c r="EQW67" s="231"/>
      <c r="EQX67" s="231"/>
      <c r="EQY67" s="231"/>
      <c r="EQZ67" s="227"/>
      <c r="ERA67" s="227"/>
      <c r="ERB67" s="140"/>
      <c r="ERC67" s="231"/>
      <c r="ERD67" s="227"/>
      <c r="ERE67" s="227"/>
      <c r="ERF67" s="227"/>
      <c r="ERG67" s="246"/>
      <c r="ERH67" s="247"/>
      <c r="ERI67" s="248"/>
      <c r="ERJ67" s="231"/>
      <c r="ERK67" s="231"/>
      <c r="ERL67" s="231"/>
      <c r="ERM67" s="99"/>
      <c r="ERN67" s="231"/>
      <c r="ERO67" s="231"/>
      <c r="ERP67" s="231"/>
      <c r="ERQ67" s="222"/>
      <c r="ERR67" s="249"/>
      <c r="ERS67" s="223"/>
      <c r="ERT67" s="250"/>
      <c r="ERU67" s="231"/>
      <c r="ERV67" s="231"/>
      <c r="ERW67" s="231"/>
      <c r="ERX67" s="231"/>
      <c r="ERY67" s="227"/>
      <c r="ERZ67" s="227"/>
      <c r="ESA67" s="140"/>
      <c r="ESB67" s="231"/>
      <c r="ESC67" s="227"/>
      <c r="ESD67" s="227"/>
      <c r="ESE67" s="227"/>
      <c r="ESF67" s="246"/>
      <c r="ESG67" s="247"/>
      <c r="ESH67" s="248"/>
      <c r="ESI67" s="231"/>
      <c r="ESJ67" s="231"/>
      <c r="ESK67" s="231"/>
      <c r="ESL67" s="99"/>
      <c r="ESM67" s="231"/>
      <c r="ESN67" s="231"/>
      <c r="ESO67" s="231"/>
      <c r="ESP67" s="222"/>
      <c r="ESQ67" s="249"/>
      <c r="ESR67" s="223"/>
      <c r="ESS67" s="250"/>
      <c r="EST67" s="231"/>
      <c r="ESU67" s="231"/>
      <c r="ESV67" s="231"/>
      <c r="ESW67" s="231"/>
      <c r="ESX67" s="227"/>
      <c r="ESY67" s="227"/>
      <c r="ESZ67" s="140"/>
      <c r="ETA67" s="231"/>
      <c r="ETB67" s="227"/>
      <c r="ETC67" s="227"/>
      <c r="ETD67" s="227"/>
      <c r="ETE67" s="246"/>
      <c r="ETF67" s="247"/>
      <c r="ETG67" s="248"/>
      <c r="ETH67" s="231"/>
      <c r="ETI67" s="231"/>
      <c r="ETJ67" s="231"/>
      <c r="ETK67" s="99"/>
      <c r="ETL67" s="231"/>
      <c r="ETM67" s="231"/>
      <c r="ETN67" s="231"/>
      <c r="ETO67" s="222"/>
      <c r="ETP67" s="249"/>
      <c r="ETQ67" s="223"/>
      <c r="ETR67" s="250"/>
      <c r="ETS67" s="231"/>
      <c r="ETT67" s="231"/>
      <c r="ETU67" s="231"/>
      <c r="ETV67" s="231"/>
      <c r="ETW67" s="227"/>
      <c r="ETX67" s="227"/>
      <c r="ETY67" s="140"/>
      <c r="ETZ67" s="231"/>
      <c r="EUA67" s="227"/>
      <c r="EUB67" s="227"/>
      <c r="EUC67" s="227"/>
      <c r="EUD67" s="246"/>
      <c r="EUE67" s="247"/>
      <c r="EUF67" s="248"/>
      <c r="EUG67" s="231"/>
      <c r="EUH67" s="231"/>
      <c r="EUI67" s="231"/>
      <c r="EUJ67" s="99"/>
      <c r="EUK67" s="231"/>
      <c r="EUL67" s="231"/>
      <c r="EUM67" s="231"/>
      <c r="EUN67" s="222"/>
      <c r="EUO67" s="249"/>
      <c r="EUP67" s="223"/>
      <c r="EUQ67" s="250"/>
      <c r="EUR67" s="231"/>
      <c r="EUS67" s="231"/>
      <c r="EUT67" s="231"/>
      <c r="EUU67" s="231"/>
      <c r="EUV67" s="227"/>
      <c r="EUW67" s="227"/>
      <c r="EUX67" s="140"/>
      <c r="EUY67" s="231"/>
      <c r="EUZ67" s="227"/>
      <c r="EVA67" s="227"/>
      <c r="EVB67" s="227"/>
      <c r="EVC67" s="246"/>
      <c r="EVD67" s="247"/>
      <c r="EVE67" s="248"/>
      <c r="EVF67" s="231"/>
      <c r="EVG67" s="231"/>
      <c r="EVH67" s="231"/>
      <c r="EVI67" s="99"/>
      <c r="EVJ67" s="231"/>
      <c r="EVK67" s="231"/>
      <c r="EVL67" s="231"/>
      <c r="EVM67" s="222"/>
      <c r="EVN67" s="249"/>
      <c r="EVO67" s="223"/>
      <c r="EVP67" s="250"/>
      <c r="EVQ67" s="231"/>
      <c r="EVR67" s="231"/>
      <c r="EVS67" s="231"/>
      <c r="EVT67" s="231"/>
      <c r="EVU67" s="227"/>
      <c r="EVV67" s="227"/>
      <c r="EVW67" s="140"/>
      <c r="EVX67" s="231"/>
      <c r="EVY67" s="227"/>
      <c r="EVZ67" s="227"/>
      <c r="EWA67" s="227"/>
      <c r="EWB67" s="246"/>
      <c r="EWC67" s="247"/>
      <c r="EWD67" s="248"/>
      <c r="EWE67" s="231"/>
      <c r="EWF67" s="231"/>
      <c r="EWG67" s="231"/>
      <c r="EWH67" s="99"/>
      <c r="EWI67" s="231"/>
      <c r="EWJ67" s="231"/>
      <c r="EWK67" s="231"/>
      <c r="EWL67" s="222"/>
      <c r="EWM67" s="249"/>
      <c r="EWN67" s="223"/>
      <c r="EWO67" s="250"/>
      <c r="EWP67" s="231"/>
      <c r="EWQ67" s="231"/>
      <c r="EWR67" s="231"/>
      <c r="EWS67" s="231"/>
      <c r="EWT67" s="227"/>
      <c r="EWU67" s="227"/>
      <c r="EWV67" s="140"/>
      <c r="EWW67" s="231"/>
      <c r="EWX67" s="227"/>
      <c r="EWY67" s="227"/>
      <c r="EWZ67" s="227"/>
      <c r="EXA67" s="246"/>
      <c r="EXB67" s="247"/>
      <c r="EXC67" s="248"/>
      <c r="EXD67" s="231"/>
      <c r="EXE67" s="231"/>
      <c r="EXF67" s="231"/>
      <c r="EXG67" s="99"/>
      <c r="EXH67" s="231"/>
      <c r="EXI67" s="231"/>
      <c r="EXJ67" s="231"/>
      <c r="EXK67" s="222"/>
      <c r="EXL67" s="249"/>
      <c r="EXM67" s="223"/>
      <c r="EXN67" s="250"/>
      <c r="EXO67" s="231"/>
      <c r="EXP67" s="231"/>
      <c r="EXQ67" s="231"/>
      <c r="EXR67" s="231"/>
      <c r="EXS67" s="227"/>
      <c r="EXT67" s="227"/>
      <c r="EXU67" s="140"/>
      <c r="EXV67" s="231"/>
      <c r="EXW67" s="227"/>
      <c r="EXX67" s="227"/>
      <c r="EXY67" s="227"/>
      <c r="EXZ67" s="246"/>
      <c r="EYA67" s="247"/>
      <c r="EYB67" s="248"/>
      <c r="EYC67" s="231"/>
      <c r="EYD67" s="231"/>
      <c r="EYE67" s="231"/>
      <c r="EYF67" s="99"/>
      <c r="EYG67" s="231"/>
      <c r="EYH67" s="231"/>
      <c r="EYI67" s="231"/>
      <c r="EYJ67" s="222"/>
      <c r="EYK67" s="249"/>
      <c r="EYL67" s="223"/>
      <c r="EYM67" s="250"/>
      <c r="EYN67" s="231"/>
      <c r="EYO67" s="231"/>
      <c r="EYP67" s="231"/>
      <c r="EYQ67" s="231"/>
      <c r="EYR67" s="227"/>
      <c r="EYS67" s="227"/>
      <c r="EYT67" s="140"/>
      <c r="EYU67" s="231"/>
      <c r="EYV67" s="227"/>
      <c r="EYW67" s="227"/>
      <c r="EYX67" s="227"/>
      <c r="EYY67" s="246"/>
      <c r="EYZ67" s="247"/>
      <c r="EZA67" s="248"/>
      <c r="EZB67" s="231"/>
      <c r="EZC67" s="231"/>
      <c r="EZD67" s="231"/>
      <c r="EZE67" s="99"/>
      <c r="EZF67" s="231"/>
      <c r="EZG67" s="231"/>
      <c r="EZH67" s="231"/>
      <c r="EZI67" s="222"/>
      <c r="EZJ67" s="249"/>
      <c r="EZK67" s="223"/>
      <c r="EZL67" s="250"/>
      <c r="EZM67" s="231"/>
      <c r="EZN67" s="231"/>
      <c r="EZO67" s="231"/>
      <c r="EZP67" s="231"/>
      <c r="EZQ67" s="227"/>
      <c r="EZR67" s="227"/>
      <c r="EZS67" s="140"/>
      <c r="EZT67" s="231"/>
      <c r="EZU67" s="227"/>
      <c r="EZV67" s="227"/>
      <c r="EZW67" s="227"/>
      <c r="EZX67" s="246"/>
      <c r="EZY67" s="247"/>
      <c r="EZZ67" s="248"/>
      <c r="FAA67" s="231"/>
      <c r="FAB67" s="231"/>
      <c r="FAC67" s="231"/>
      <c r="FAD67" s="99"/>
      <c r="FAE67" s="231"/>
      <c r="FAF67" s="231"/>
      <c r="FAG67" s="231"/>
      <c r="FAH67" s="222"/>
      <c r="FAI67" s="249"/>
      <c r="FAJ67" s="223"/>
      <c r="FAK67" s="250"/>
      <c r="FAL67" s="231"/>
      <c r="FAM67" s="231"/>
      <c r="FAN67" s="231"/>
      <c r="FAO67" s="231"/>
      <c r="FAP67" s="227"/>
      <c r="FAQ67" s="227"/>
      <c r="FAR67" s="140"/>
      <c r="FAS67" s="231"/>
      <c r="FAT67" s="227"/>
      <c r="FAU67" s="227"/>
      <c r="FAV67" s="227"/>
      <c r="FAW67" s="246"/>
      <c r="FAX67" s="247"/>
      <c r="FAY67" s="248"/>
      <c r="FAZ67" s="231"/>
      <c r="FBA67" s="231"/>
      <c r="FBB67" s="231"/>
      <c r="FBC67" s="99"/>
      <c r="FBD67" s="231"/>
      <c r="FBE67" s="231"/>
      <c r="FBF67" s="231"/>
      <c r="FBG67" s="222"/>
      <c r="FBH67" s="249"/>
      <c r="FBI67" s="223"/>
      <c r="FBJ67" s="250"/>
      <c r="FBK67" s="231"/>
      <c r="FBL67" s="231"/>
      <c r="FBM67" s="231"/>
      <c r="FBN67" s="231"/>
      <c r="FBO67" s="227"/>
      <c r="FBP67" s="227"/>
      <c r="FBQ67" s="140"/>
      <c r="FBR67" s="231"/>
      <c r="FBS67" s="227"/>
      <c r="FBT67" s="227"/>
      <c r="FBU67" s="227"/>
      <c r="FBV67" s="246"/>
      <c r="FBW67" s="247"/>
      <c r="FBX67" s="248"/>
      <c r="FBY67" s="231"/>
      <c r="FBZ67" s="231"/>
      <c r="FCA67" s="231"/>
      <c r="FCB67" s="99"/>
      <c r="FCC67" s="231"/>
      <c r="FCD67" s="231"/>
      <c r="FCE67" s="231"/>
      <c r="FCF67" s="222"/>
      <c r="FCG67" s="249"/>
      <c r="FCH67" s="223"/>
      <c r="FCI67" s="250"/>
      <c r="FCJ67" s="231"/>
      <c r="FCK67" s="231"/>
      <c r="FCL67" s="231"/>
      <c r="FCM67" s="231"/>
      <c r="FCN67" s="227"/>
      <c r="FCO67" s="227"/>
      <c r="FCP67" s="140"/>
      <c r="FCQ67" s="231"/>
      <c r="FCR67" s="227"/>
      <c r="FCS67" s="227"/>
      <c r="FCT67" s="227"/>
      <c r="FCU67" s="246"/>
      <c r="FCV67" s="247"/>
      <c r="FCW67" s="248"/>
      <c r="FCX67" s="231"/>
      <c r="FCY67" s="231"/>
      <c r="FCZ67" s="231"/>
      <c r="FDA67" s="99"/>
      <c r="FDB67" s="231"/>
      <c r="FDC67" s="231"/>
      <c r="FDD67" s="231"/>
      <c r="FDE67" s="222"/>
      <c r="FDF67" s="249"/>
      <c r="FDG67" s="223"/>
      <c r="FDH67" s="250"/>
      <c r="FDI67" s="231"/>
      <c r="FDJ67" s="231"/>
      <c r="FDK67" s="231"/>
      <c r="FDL67" s="231"/>
      <c r="FDM67" s="227"/>
      <c r="FDN67" s="227"/>
      <c r="FDO67" s="140"/>
      <c r="FDP67" s="231"/>
      <c r="FDQ67" s="227"/>
      <c r="FDR67" s="227"/>
      <c r="FDS67" s="227"/>
      <c r="FDT67" s="246"/>
      <c r="FDU67" s="247"/>
      <c r="FDV67" s="248"/>
      <c r="FDW67" s="231"/>
      <c r="FDX67" s="231"/>
      <c r="FDY67" s="231"/>
      <c r="FDZ67" s="99"/>
      <c r="FEA67" s="231"/>
      <c r="FEB67" s="231"/>
      <c r="FEC67" s="231"/>
      <c r="FED67" s="222"/>
      <c r="FEE67" s="249"/>
      <c r="FEF67" s="223"/>
      <c r="FEG67" s="250"/>
      <c r="FEH67" s="231"/>
      <c r="FEI67" s="231"/>
      <c r="FEJ67" s="231"/>
      <c r="FEK67" s="231"/>
      <c r="FEL67" s="227"/>
      <c r="FEM67" s="227"/>
      <c r="FEN67" s="140"/>
      <c r="FEO67" s="231"/>
      <c r="FEP67" s="227"/>
      <c r="FEQ67" s="227"/>
      <c r="FER67" s="227"/>
      <c r="FES67" s="246"/>
      <c r="FET67" s="247"/>
      <c r="FEU67" s="248"/>
      <c r="FEV67" s="231"/>
      <c r="FEW67" s="231"/>
      <c r="FEX67" s="231"/>
      <c r="FEY67" s="99"/>
      <c r="FEZ67" s="231"/>
      <c r="FFA67" s="231"/>
      <c r="FFB67" s="231"/>
      <c r="FFC67" s="222"/>
      <c r="FFD67" s="249"/>
      <c r="FFE67" s="223"/>
      <c r="FFF67" s="250"/>
      <c r="FFG67" s="231"/>
      <c r="FFH67" s="231"/>
      <c r="FFI67" s="231"/>
      <c r="FFJ67" s="231"/>
      <c r="FFK67" s="227"/>
      <c r="FFL67" s="227"/>
      <c r="FFM67" s="140"/>
      <c r="FFN67" s="231"/>
      <c r="FFO67" s="227"/>
      <c r="FFP67" s="227"/>
      <c r="FFQ67" s="227"/>
      <c r="FFR67" s="246"/>
      <c r="FFS67" s="247"/>
      <c r="FFT67" s="248"/>
      <c r="FFU67" s="231"/>
      <c r="FFV67" s="231"/>
      <c r="FFW67" s="231"/>
      <c r="FFX67" s="99"/>
      <c r="FFY67" s="231"/>
      <c r="FFZ67" s="231"/>
      <c r="FGA67" s="231"/>
      <c r="FGB67" s="222"/>
      <c r="FGC67" s="249"/>
      <c r="FGD67" s="223"/>
      <c r="FGE67" s="250"/>
      <c r="FGF67" s="231"/>
      <c r="FGG67" s="231"/>
      <c r="FGH67" s="231"/>
      <c r="FGI67" s="231"/>
      <c r="FGJ67" s="227"/>
      <c r="FGK67" s="227"/>
      <c r="FGL67" s="140"/>
      <c r="FGM67" s="231"/>
      <c r="FGN67" s="227"/>
      <c r="FGO67" s="227"/>
      <c r="FGP67" s="227"/>
      <c r="FGQ67" s="246"/>
      <c r="FGR67" s="247"/>
      <c r="FGS67" s="248"/>
      <c r="FGT67" s="231"/>
      <c r="FGU67" s="231"/>
      <c r="FGV67" s="231"/>
      <c r="FGW67" s="99"/>
      <c r="FGX67" s="231"/>
      <c r="FGY67" s="231"/>
      <c r="FGZ67" s="231"/>
      <c r="FHA67" s="222"/>
      <c r="FHB67" s="249"/>
      <c r="FHC67" s="223"/>
      <c r="FHD67" s="250"/>
      <c r="FHE67" s="231"/>
      <c r="FHF67" s="231"/>
      <c r="FHG67" s="231"/>
      <c r="FHH67" s="231"/>
      <c r="FHI67" s="227"/>
      <c r="FHJ67" s="227"/>
      <c r="FHK67" s="140"/>
      <c r="FHL67" s="231"/>
      <c r="FHM67" s="227"/>
      <c r="FHN67" s="227"/>
      <c r="FHO67" s="227"/>
      <c r="FHP67" s="246"/>
      <c r="FHQ67" s="247"/>
      <c r="FHR67" s="248"/>
      <c r="FHS67" s="231"/>
      <c r="FHT67" s="231"/>
      <c r="FHU67" s="231"/>
      <c r="FHV67" s="99"/>
      <c r="FHW67" s="231"/>
      <c r="FHX67" s="231"/>
      <c r="FHY67" s="231"/>
      <c r="FHZ67" s="222"/>
      <c r="FIA67" s="249"/>
      <c r="FIB67" s="223"/>
      <c r="FIC67" s="250"/>
      <c r="FID67" s="231"/>
      <c r="FIE67" s="231"/>
      <c r="FIF67" s="231"/>
      <c r="FIG67" s="231"/>
      <c r="FIH67" s="227"/>
      <c r="FII67" s="227"/>
      <c r="FIJ67" s="140"/>
      <c r="FIK67" s="231"/>
      <c r="FIL67" s="227"/>
      <c r="FIM67" s="227"/>
      <c r="FIN67" s="227"/>
      <c r="FIO67" s="246"/>
      <c r="FIP67" s="247"/>
      <c r="FIQ67" s="248"/>
      <c r="FIR67" s="231"/>
      <c r="FIS67" s="231"/>
      <c r="FIT67" s="231"/>
      <c r="FIU67" s="99"/>
      <c r="FIV67" s="231"/>
      <c r="FIW67" s="231"/>
      <c r="FIX67" s="231"/>
      <c r="FIY67" s="222"/>
      <c r="FIZ67" s="249"/>
      <c r="FJA67" s="223"/>
      <c r="FJB67" s="250"/>
      <c r="FJC67" s="231"/>
      <c r="FJD67" s="231"/>
      <c r="FJE67" s="231"/>
      <c r="FJF67" s="231"/>
      <c r="FJG67" s="227"/>
      <c r="FJH67" s="227"/>
      <c r="FJI67" s="140"/>
      <c r="FJJ67" s="231"/>
      <c r="FJK67" s="227"/>
      <c r="FJL67" s="227"/>
      <c r="FJM67" s="227"/>
      <c r="FJN67" s="246"/>
      <c r="FJO67" s="247"/>
      <c r="FJP67" s="248"/>
      <c r="FJQ67" s="231"/>
      <c r="FJR67" s="231"/>
      <c r="FJS67" s="231"/>
      <c r="FJT67" s="99"/>
      <c r="FJU67" s="231"/>
      <c r="FJV67" s="231"/>
      <c r="FJW67" s="231"/>
      <c r="FJX67" s="222"/>
      <c r="FJY67" s="249"/>
      <c r="FJZ67" s="223"/>
      <c r="FKA67" s="250"/>
      <c r="FKB67" s="231"/>
      <c r="FKC67" s="231"/>
      <c r="FKD67" s="231"/>
      <c r="FKE67" s="231"/>
      <c r="FKF67" s="227"/>
      <c r="FKG67" s="227"/>
      <c r="FKH67" s="140"/>
      <c r="FKI67" s="231"/>
      <c r="FKJ67" s="227"/>
      <c r="FKK67" s="227"/>
      <c r="FKL67" s="227"/>
      <c r="FKM67" s="246"/>
      <c r="FKN67" s="247"/>
      <c r="FKO67" s="248"/>
      <c r="FKP67" s="231"/>
      <c r="FKQ67" s="231"/>
      <c r="FKR67" s="231"/>
      <c r="FKS67" s="99"/>
      <c r="FKT67" s="231"/>
      <c r="FKU67" s="231"/>
      <c r="FKV67" s="231"/>
      <c r="FKW67" s="222"/>
      <c r="FKX67" s="249"/>
      <c r="FKY67" s="223"/>
      <c r="FKZ67" s="250"/>
      <c r="FLA67" s="231"/>
      <c r="FLB67" s="231"/>
      <c r="FLC67" s="231"/>
      <c r="FLD67" s="231"/>
      <c r="FLE67" s="227"/>
      <c r="FLF67" s="227"/>
      <c r="FLG67" s="140"/>
      <c r="FLH67" s="231"/>
      <c r="FLI67" s="227"/>
      <c r="FLJ67" s="227"/>
      <c r="FLK67" s="227"/>
      <c r="FLL67" s="246"/>
      <c r="FLM67" s="247"/>
      <c r="FLN67" s="248"/>
      <c r="FLO67" s="231"/>
      <c r="FLP67" s="231"/>
      <c r="FLQ67" s="231"/>
      <c r="FLR67" s="99"/>
      <c r="FLS67" s="231"/>
      <c r="FLT67" s="231"/>
      <c r="FLU67" s="231"/>
      <c r="FLV67" s="222"/>
      <c r="FLW67" s="249"/>
      <c r="FLX67" s="223"/>
      <c r="FLY67" s="250"/>
      <c r="FLZ67" s="231"/>
      <c r="FMA67" s="231"/>
      <c r="FMB67" s="231"/>
      <c r="FMC67" s="231"/>
      <c r="FMD67" s="227"/>
      <c r="FME67" s="227"/>
      <c r="FMF67" s="140"/>
      <c r="FMG67" s="231"/>
      <c r="FMH67" s="227"/>
      <c r="FMI67" s="227"/>
      <c r="FMJ67" s="227"/>
      <c r="FMK67" s="246"/>
      <c r="FML67" s="247"/>
      <c r="FMM67" s="248"/>
      <c r="FMN67" s="231"/>
      <c r="FMO67" s="231"/>
      <c r="FMP67" s="231"/>
      <c r="FMQ67" s="99"/>
      <c r="FMR67" s="231"/>
      <c r="FMS67" s="231"/>
      <c r="FMT67" s="231"/>
      <c r="FMU67" s="222"/>
      <c r="FMV67" s="249"/>
      <c r="FMW67" s="223"/>
      <c r="FMX67" s="250"/>
      <c r="FMY67" s="231"/>
      <c r="FMZ67" s="231"/>
      <c r="FNA67" s="231"/>
      <c r="FNB67" s="231"/>
      <c r="FNC67" s="227"/>
      <c r="FND67" s="227"/>
      <c r="FNE67" s="140"/>
      <c r="FNF67" s="231"/>
      <c r="FNG67" s="227"/>
      <c r="FNH67" s="227"/>
      <c r="FNI67" s="227"/>
      <c r="FNJ67" s="246"/>
      <c r="FNK67" s="247"/>
      <c r="FNL67" s="248"/>
      <c r="FNM67" s="231"/>
      <c r="FNN67" s="231"/>
      <c r="FNO67" s="231"/>
      <c r="FNP67" s="99"/>
      <c r="FNQ67" s="231"/>
      <c r="FNR67" s="231"/>
      <c r="FNS67" s="231"/>
      <c r="FNT67" s="222"/>
      <c r="FNU67" s="249"/>
      <c r="FNV67" s="223"/>
      <c r="FNW67" s="250"/>
      <c r="FNX67" s="231"/>
      <c r="FNY67" s="231"/>
      <c r="FNZ67" s="231"/>
      <c r="FOA67" s="231"/>
      <c r="FOB67" s="227"/>
      <c r="FOC67" s="227"/>
      <c r="FOD67" s="140"/>
      <c r="FOE67" s="231"/>
      <c r="FOF67" s="227"/>
      <c r="FOG67" s="227"/>
      <c r="FOH67" s="227"/>
      <c r="FOI67" s="246"/>
      <c r="FOJ67" s="247"/>
      <c r="FOK67" s="248"/>
      <c r="FOL67" s="231"/>
      <c r="FOM67" s="231"/>
      <c r="FON67" s="231"/>
      <c r="FOO67" s="99"/>
      <c r="FOP67" s="231"/>
      <c r="FOQ67" s="231"/>
      <c r="FOR67" s="231"/>
      <c r="FOS67" s="222"/>
      <c r="FOT67" s="249"/>
      <c r="FOU67" s="223"/>
      <c r="FOV67" s="250"/>
      <c r="FOW67" s="231"/>
      <c r="FOX67" s="231"/>
      <c r="FOY67" s="231"/>
      <c r="FOZ67" s="231"/>
      <c r="FPA67" s="227"/>
      <c r="FPB67" s="227"/>
      <c r="FPC67" s="140"/>
      <c r="FPD67" s="231"/>
      <c r="FPE67" s="227"/>
      <c r="FPF67" s="227"/>
      <c r="FPG67" s="227"/>
      <c r="FPH67" s="246"/>
      <c r="FPI67" s="247"/>
      <c r="FPJ67" s="248"/>
      <c r="FPK67" s="231"/>
      <c r="FPL67" s="231"/>
      <c r="FPM67" s="231"/>
      <c r="FPN67" s="99"/>
      <c r="FPO67" s="231"/>
      <c r="FPP67" s="231"/>
      <c r="FPQ67" s="231"/>
      <c r="FPR67" s="222"/>
      <c r="FPS67" s="249"/>
      <c r="FPT67" s="223"/>
      <c r="FPU67" s="250"/>
      <c r="FPV67" s="231"/>
      <c r="FPW67" s="231"/>
      <c r="FPX67" s="231"/>
      <c r="FPY67" s="231"/>
      <c r="FPZ67" s="227"/>
      <c r="FQA67" s="227"/>
      <c r="FQB67" s="140"/>
      <c r="FQC67" s="231"/>
      <c r="FQD67" s="227"/>
      <c r="FQE67" s="227"/>
      <c r="FQF67" s="227"/>
      <c r="FQG67" s="246"/>
      <c r="FQH67" s="247"/>
      <c r="FQI67" s="248"/>
      <c r="FQJ67" s="231"/>
      <c r="FQK67" s="231"/>
      <c r="FQL67" s="231"/>
      <c r="FQM67" s="99"/>
      <c r="FQN67" s="231"/>
      <c r="FQO67" s="231"/>
      <c r="FQP67" s="231"/>
      <c r="FQQ67" s="222"/>
      <c r="FQR67" s="249"/>
      <c r="FQS67" s="223"/>
      <c r="FQT67" s="250"/>
      <c r="FQU67" s="231"/>
      <c r="FQV67" s="231"/>
      <c r="FQW67" s="231"/>
      <c r="FQX67" s="231"/>
      <c r="FQY67" s="227"/>
      <c r="FQZ67" s="227"/>
      <c r="FRA67" s="140"/>
      <c r="FRB67" s="231"/>
      <c r="FRC67" s="227"/>
      <c r="FRD67" s="227"/>
      <c r="FRE67" s="227"/>
      <c r="FRF67" s="246"/>
      <c r="FRG67" s="247"/>
      <c r="FRH67" s="248"/>
      <c r="FRI67" s="231"/>
      <c r="FRJ67" s="231"/>
      <c r="FRK67" s="231"/>
      <c r="FRL67" s="99"/>
      <c r="FRM67" s="231"/>
      <c r="FRN67" s="231"/>
      <c r="FRO67" s="231"/>
      <c r="FRP67" s="222"/>
      <c r="FRQ67" s="249"/>
      <c r="FRR67" s="223"/>
      <c r="FRS67" s="250"/>
      <c r="FRT67" s="231"/>
      <c r="FRU67" s="231"/>
      <c r="FRV67" s="231"/>
      <c r="FRW67" s="231"/>
      <c r="FRX67" s="227"/>
      <c r="FRY67" s="227"/>
      <c r="FRZ67" s="140"/>
      <c r="FSA67" s="231"/>
      <c r="FSB67" s="227"/>
      <c r="FSC67" s="227"/>
      <c r="FSD67" s="227"/>
      <c r="FSE67" s="246"/>
      <c r="FSF67" s="247"/>
      <c r="FSG67" s="248"/>
      <c r="FSH67" s="231"/>
      <c r="FSI67" s="231"/>
      <c r="FSJ67" s="231"/>
      <c r="FSK67" s="99"/>
      <c r="FSL67" s="231"/>
      <c r="FSM67" s="231"/>
      <c r="FSN67" s="231"/>
      <c r="FSO67" s="222"/>
      <c r="FSP67" s="249"/>
      <c r="FSQ67" s="223"/>
      <c r="FSR67" s="250"/>
      <c r="FSS67" s="231"/>
      <c r="FST67" s="231"/>
      <c r="FSU67" s="231"/>
      <c r="FSV67" s="231"/>
      <c r="FSW67" s="227"/>
      <c r="FSX67" s="227"/>
      <c r="FSY67" s="140"/>
      <c r="FSZ67" s="231"/>
      <c r="FTA67" s="227"/>
      <c r="FTB67" s="227"/>
      <c r="FTC67" s="227"/>
      <c r="FTD67" s="246"/>
      <c r="FTE67" s="247"/>
      <c r="FTF67" s="248"/>
      <c r="FTG67" s="231"/>
      <c r="FTH67" s="231"/>
      <c r="FTI67" s="231"/>
      <c r="FTJ67" s="99"/>
      <c r="FTK67" s="231"/>
      <c r="FTL67" s="231"/>
      <c r="FTM67" s="231"/>
      <c r="FTN67" s="222"/>
      <c r="FTO67" s="249"/>
      <c r="FTP67" s="223"/>
      <c r="FTQ67" s="250"/>
      <c r="FTR67" s="231"/>
      <c r="FTS67" s="231"/>
      <c r="FTT67" s="231"/>
      <c r="FTU67" s="231"/>
      <c r="FTV67" s="227"/>
      <c r="FTW67" s="227"/>
      <c r="FTX67" s="140"/>
      <c r="FTY67" s="231"/>
      <c r="FTZ67" s="227"/>
      <c r="FUA67" s="227"/>
      <c r="FUB67" s="227"/>
      <c r="FUC67" s="246"/>
      <c r="FUD67" s="247"/>
      <c r="FUE67" s="248"/>
      <c r="FUF67" s="231"/>
      <c r="FUG67" s="231"/>
      <c r="FUH67" s="231"/>
      <c r="FUI67" s="99"/>
      <c r="FUJ67" s="231"/>
      <c r="FUK67" s="231"/>
      <c r="FUL67" s="231"/>
      <c r="FUM67" s="222"/>
      <c r="FUN67" s="249"/>
      <c r="FUO67" s="223"/>
      <c r="FUP67" s="250"/>
      <c r="FUQ67" s="231"/>
      <c r="FUR67" s="231"/>
      <c r="FUS67" s="231"/>
      <c r="FUT67" s="231"/>
      <c r="FUU67" s="227"/>
      <c r="FUV67" s="227"/>
      <c r="FUW67" s="140"/>
      <c r="FUX67" s="231"/>
      <c r="FUY67" s="227"/>
      <c r="FUZ67" s="227"/>
      <c r="FVA67" s="227"/>
      <c r="FVB67" s="246"/>
      <c r="FVC67" s="247"/>
      <c r="FVD67" s="248"/>
      <c r="FVE67" s="231"/>
      <c r="FVF67" s="231"/>
      <c r="FVG67" s="231"/>
      <c r="FVH67" s="99"/>
      <c r="FVI67" s="231"/>
      <c r="FVJ67" s="231"/>
      <c r="FVK67" s="231"/>
      <c r="FVL67" s="222"/>
      <c r="FVM67" s="249"/>
      <c r="FVN67" s="223"/>
      <c r="FVO67" s="250"/>
      <c r="FVP67" s="231"/>
      <c r="FVQ67" s="231"/>
      <c r="FVR67" s="231"/>
      <c r="FVS67" s="231"/>
      <c r="FVT67" s="227"/>
      <c r="FVU67" s="227"/>
      <c r="FVV67" s="140"/>
      <c r="FVW67" s="231"/>
      <c r="FVX67" s="227"/>
      <c r="FVY67" s="227"/>
      <c r="FVZ67" s="227"/>
      <c r="FWA67" s="246"/>
      <c r="FWB67" s="247"/>
      <c r="FWC67" s="248"/>
      <c r="FWD67" s="231"/>
      <c r="FWE67" s="231"/>
      <c r="FWF67" s="231"/>
      <c r="FWG67" s="99"/>
      <c r="FWH67" s="231"/>
      <c r="FWI67" s="231"/>
      <c r="FWJ67" s="231"/>
      <c r="FWK67" s="222"/>
      <c r="FWL67" s="249"/>
      <c r="FWM67" s="223"/>
      <c r="FWN67" s="250"/>
      <c r="FWO67" s="231"/>
      <c r="FWP67" s="231"/>
      <c r="FWQ67" s="231"/>
      <c r="FWR67" s="231"/>
      <c r="FWS67" s="227"/>
      <c r="FWT67" s="227"/>
      <c r="FWU67" s="140"/>
      <c r="FWV67" s="231"/>
      <c r="FWW67" s="227"/>
      <c r="FWX67" s="227"/>
      <c r="FWY67" s="227"/>
      <c r="FWZ67" s="246"/>
      <c r="FXA67" s="247"/>
      <c r="FXB67" s="248"/>
      <c r="FXC67" s="231"/>
      <c r="FXD67" s="231"/>
      <c r="FXE67" s="231"/>
      <c r="FXF67" s="99"/>
      <c r="FXG67" s="231"/>
      <c r="FXH67" s="231"/>
      <c r="FXI67" s="231"/>
      <c r="FXJ67" s="222"/>
      <c r="FXK67" s="249"/>
      <c r="FXL67" s="223"/>
      <c r="FXM67" s="250"/>
      <c r="FXN67" s="231"/>
      <c r="FXO67" s="231"/>
      <c r="FXP67" s="231"/>
      <c r="FXQ67" s="231"/>
      <c r="FXR67" s="227"/>
      <c r="FXS67" s="227"/>
      <c r="FXT67" s="140"/>
      <c r="FXU67" s="231"/>
      <c r="FXV67" s="227"/>
      <c r="FXW67" s="227"/>
      <c r="FXX67" s="227"/>
      <c r="FXY67" s="246"/>
      <c r="FXZ67" s="247"/>
      <c r="FYA67" s="248"/>
      <c r="FYB67" s="231"/>
      <c r="FYC67" s="231"/>
      <c r="FYD67" s="231"/>
      <c r="FYE67" s="99"/>
      <c r="FYF67" s="231"/>
      <c r="FYG67" s="231"/>
      <c r="FYH67" s="231"/>
      <c r="FYI67" s="222"/>
      <c r="FYJ67" s="249"/>
      <c r="FYK67" s="223"/>
      <c r="FYL67" s="250"/>
      <c r="FYM67" s="231"/>
      <c r="FYN67" s="231"/>
      <c r="FYO67" s="231"/>
      <c r="FYP67" s="231"/>
      <c r="FYQ67" s="227"/>
      <c r="FYR67" s="227"/>
      <c r="FYS67" s="140"/>
      <c r="FYT67" s="231"/>
      <c r="FYU67" s="227"/>
      <c r="FYV67" s="227"/>
      <c r="FYW67" s="227"/>
      <c r="FYX67" s="246"/>
      <c r="FYY67" s="247"/>
      <c r="FYZ67" s="248"/>
      <c r="FZA67" s="231"/>
      <c r="FZB67" s="231"/>
      <c r="FZC67" s="231"/>
      <c r="FZD67" s="99"/>
      <c r="FZE67" s="231"/>
      <c r="FZF67" s="231"/>
      <c r="FZG67" s="231"/>
      <c r="FZH67" s="222"/>
      <c r="FZI67" s="249"/>
      <c r="FZJ67" s="223"/>
      <c r="FZK67" s="250"/>
      <c r="FZL67" s="231"/>
      <c r="FZM67" s="231"/>
      <c r="FZN67" s="231"/>
      <c r="FZO67" s="231"/>
      <c r="FZP67" s="227"/>
      <c r="FZQ67" s="227"/>
      <c r="FZR67" s="140"/>
      <c r="FZS67" s="231"/>
      <c r="FZT67" s="227"/>
      <c r="FZU67" s="227"/>
      <c r="FZV67" s="227"/>
      <c r="FZW67" s="246"/>
      <c r="FZX67" s="247"/>
      <c r="FZY67" s="248"/>
      <c r="FZZ67" s="231"/>
      <c r="GAA67" s="231"/>
      <c r="GAB67" s="231"/>
      <c r="GAC67" s="99"/>
      <c r="GAD67" s="231"/>
      <c r="GAE67" s="231"/>
      <c r="GAF67" s="231"/>
      <c r="GAG67" s="222"/>
      <c r="GAH67" s="249"/>
      <c r="GAI67" s="223"/>
      <c r="GAJ67" s="250"/>
      <c r="GAK67" s="231"/>
      <c r="GAL67" s="231"/>
      <c r="GAM67" s="231"/>
      <c r="GAN67" s="231"/>
      <c r="GAO67" s="227"/>
      <c r="GAP67" s="227"/>
      <c r="GAQ67" s="140"/>
      <c r="GAR67" s="231"/>
      <c r="GAS67" s="227"/>
      <c r="GAT67" s="227"/>
      <c r="GAU67" s="227"/>
      <c r="GAV67" s="246"/>
      <c r="GAW67" s="247"/>
      <c r="GAX67" s="248"/>
      <c r="GAY67" s="231"/>
      <c r="GAZ67" s="231"/>
      <c r="GBA67" s="231"/>
      <c r="GBB67" s="99"/>
      <c r="GBC67" s="231"/>
      <c r="GBD67" s="231"/>
      <c r="GBE67" s="231"/>
      <c r="GBF67" s="222"/>
      <c r="GBG67" s="249"/>
      <c r="GBH67" s="223"/>
      <c r="GBI67" s="250"/>
      <c r="GBJ67" s="231"/>
      <c r="GBK67" s="231"/>
      <c r="GBL67" s="231"/>
      <c r="GBM67" s="231"/>
      <c r="GBN67" s="227"/>
      <c r="GBO67" s="227"/>
      <c r="GBP67" s="140"/>
      <c r="GBQ67" s="231"/>
      <c r="GBR67" s="227"/>
      <c r="GBS67" s="227"/>
      <c r="GBT67" s="227"/>
      <c r="GBU67" s="246"/>
      <c r="GBV67" s="247"/>
      <c r="GBW67" s="248"/>
      <c r="GBX67" s="231"/>
      <c r="GBY67" s="231"/>
      <c r="GBZ67" s="231"/>
      <c r="GCA67" s="99"/>
      <c r="GCB67" s="231"/>
      <c r="GCC67" s="231"/>
      <c r="GCD67" s="231"/>
      <c r="GCE67" s="222"/>
      <c r="GCF67" s="249"/>
      <c r="GCG67" s="223"/>
      <c r="GCH67" s="250"/>
      <c r="GCI67" s="231"/>
      <c r="GCJ67" s="231"/>
      <c r="GCK67" s="231"/>
      <c r="GCL67" s="231"/>
      <c r="GCM67" s="227"/>
      <c r="GCN67" s="227"/>
      <c r="GCO67" s="140"/>
      <c r="GCP67" s="231"/>
      <c r="GCQ67" s="227"/>
      <c r="GCR67" s="227"/>
      <c r="GCS67" s="227"/>
      <c r="GCT67" s="246"/>
      <c r="GCU67" s="247"/>
      <c r="GCV67" s="248"/>
      <c r="GCW67" s="231"/>
      <c r="GCX67" s="231"/>
      <c r="GCY67" s="231"/>
      <c r="GCZ67" s="99"/>
      <c r="GDA67" s="231"/>
      <c r="GDB67" s="231"/>
      <c r="GDC67" s="231"/>
      <c r="GDD67" s="222"/>
      <c r="GDE67" s="249"/>
      <c r="GDF67" s="223"/>
      <c r="GDG67" s="250"/>
      <c r="GDH67" s="231"/>
      <c r="GDI67" s="231"/>
      <c r="GDJ67" s="231"/>
      <c r="GDK67" s="231"/>
      <c r="GDL67" s="227"/>
      <c r="GDM67" s="227"/>
      <c r="GDN67" s="140"/>
      <c r="GDO67" s="231"/>
      <c r="GDP67" s="227"/>
      <c r="GDQ67" s="227"/>
      <c r="GDR67" s="227"/>
      <c r="GDS67" s="246"/>
      <c r="GDT67" s="247"/>
      <c r="GDU67" s="248"/>
      <c r="GDV67" s="231"/>
      <c r="GDW67" s="231"/>
      <c r="GDX67" s="231"/>
      <c r="GDY67" s="99"/>
      <c r="GDZ67" s="231"/>
      <c r="GEA67" s="231"/>
      <c r="GEB67" s="231"/>
      <c r="GEC67" s="222"/>
      <c r="GED67" s="249"/>
      <c r="GEE67" s="223"/>
      <c r="GEF67" s="250"/>
      <c r="GEG67" s="231"/>
      <c r="GEH67" s="231"/>
      <c r="GEI67" s="231"/>
      <c r="GEJ67" s="231"/>
      <c r="GEK67" s="227"/>
      <c r="GEL67" s="227"/>
      <c r="GEM67" s="140"/>
      <c r="GEN67" s="231"/>
      <c r="GEO67" s="227"/>
      <c r="GEP67" s="227"/>
      <c r="GEQ67" s="227"/>
      <c r="GER67" s="246"/>
      <c r="GES67" s="247"/>
      <c r="GET67" s="248"/>
      <c r="GEU67" s="231"/>
      <c r="GEV67" s="231"/>
      <c r="GEW67" s="231"/>
      <c r="GEX67" s="99"/>
      <c r="GEY67" s="231"/>
      <c r="GEZ67" s="231"/>
      <c r="GFA67" s="231"/>
      <c r="GFB67" s="222"/>
      <c r="GFC67" s="249"/>
      <c r="GFD67" s="223"/>
      <c r="GFE67" s="250"/>
      <c r="GFF67" s="231"/>
      <c r="GFG67" s="231"/>
      <c r="GFH67" s="231"/>
      <c r="GFI67" s="231"/>
      <c r="GFJ67" s="227"/>
      <c r="GFK67" s="227"/>
      <c r="GFL67" s="140"/>
      <c r="GFM67" s="231"/>
      <c r="GFN67" s="227"/>
      <c r="GFO67" s="227"/>
      <c r="GFP67" s="227"/>
      <c r="GFQ67" s="246"/>
      <c r="GFR67" s="247"/>
      <c r="GFS67" s="248"/>
      <c r="GFT67" s="231"/>
      <c r="GFU67" s="231"/>
      <c r="GFV67" s="231"/>
      <c r="GFW67" s="99"/>
      <c r="GFX67" s="231"/>
      <c r="GFY67" s="231"/>
      <c r="GFZ67" s="231"/>
      <c r="GGA67" s="222"/>
      <c r="GGB67" s="249"/>
      <c r="GGC67" s="223"/>
      <c r="GGD67" s="250"/>
      <c r="GGE67" s="231"/>
      <c r="GGF67" s="231"/>
      <c r="GGG67" s="231"/>
      <c r="GGH67" s="231"/>
      <c r="GGI67" s="227"/>
      <c r="GGJ67" s="227"/>
      <c r="GGK67" s="140"/>
      <c r="GGL67" s="231"/>
      <c r="GGM67" s="227"/>
      <c r="GGN67" s="227"/>
      <c r="GGO67" s="227"/>
      <c r="GGP67" s="246"/>
      <c r="GGQ67" s="247"/>
      <c r="GGR67" s="248"/>
      <c r="GGS67" s="231"/>
      <c r="GGT67" s="231"/>
      <c r="GGU67" s="231"/>
      <c r="GGV67" s="99"/>
      <c r="GGW67" s="231"/>
      <c r="GGX67" s="231"/>
      <c r="GGY67" s="231"/>
      <c r="GGZ67" s="222"/>
      <c r="GHA67" s="249"/>
      <c r="GHB67" s="223"/>
      <c r="GHC67" s="250"/>
      <c r="GHD67" s="231"/>
      <c r="GHE67" s="231"/>
      <c r="GHF67" s="231"/>
      <c r="GHG67" s="231"/>
      <c r="GHH67" s="227"/>
      <c r="GHI67" s="227"/>
      <c r="GHJ67" s="140"/>
      <c r="GHK67" s="231"/>
      <c r="GHL67" s="227"/>
      <c r="GHM67" s="227"/>
      <c r="GHN67" s="227"/>
      <c r="GHO67" s="246"/>
      <c r="GHP67" s="247"/>
      <c r="GHQ67" s="248"/>
      <c r="GHR67" s="231"/>
      <c r="GHS67" s="231"/>
      <c r="GHT67" s="231"/>
      <c r="GHU67" s="99"/>
      <c r="GHV67" s="231"/>
      <c r="GHW67" s="231"/>
      <c r="GHX67" s="231"/>
      <c r="GHY67" s="222"/>
      <c r="GHZ67" s="249"/>
      <c r="GIA67" s="223"/>
      <c r="GIB67" s="250"/>
      <c r="GIC67" s="231"/>
      <c r="GID67" s="231"/>
      <c r="GIE67" s="231"/>
      <c r="GIF67" s="231"/>
      <c r="GIG67" s="227"/>
      <c r="GIH67" s="227"/>
      <c r="GII67" s="140"/>
      <c r="GIJ67" s="231"/>
      <c r="GIK67" s="227"/>
      <c r="GIL67" s="227"/>
      <c r="GIM67" s="227"/>
      <c r="GIN67" s="246"/>
      <c r="GIO67" s="247"/>
      <c r="GIP67" s="248"/>
      <c r="GIQ67" s="231"/>
      <c r="GIR67" s="231"/>
      <c r="GIS67" s="231"/>
      <c r="GIT67" s="99"/>
      <c r="GIU67" s="231"/>
      <c r="GIV67" s="231"/>
      <c r="GIW67" s="231"/>
      <c r="GIX67" s="222"/>
      <c r="GIY67" s="249"/>
      <c r="GIZ67" s="223"/>
      <c r="GJA67" s="250"/>
      <c r="GJB67" s="231"/>
      <c r="GJC67" s="231"/>
      <c r="GJD67" s="231"/>
      <c r="GJE67" s="231"/>
      <c r="GJF67" s="227"/>
      <c r="GJG67" s="227"/>
      <c r="GJH67" s="140"/>
      <c r="GJI67" s="231"/>
      <c r="GJJ67" s="227"/>
      <c r="GJK67" s="227"/>
      <c r="GJL67" s="227"/>
      <c r="GJM67" s="246"/>
      <c r="GJN67" s="247"/>
      <c r="GJO67" s="248"/>
      <c r="GJP67" s="231"/>
      <c r="GJQ67" s="231"/>
      <c r="GJR67" s="231"/>
      <c r="GJS67" s="99"/>
      <c r="GJT67" s="231"/>
      <c r="GJU67" s="231"/>
      <c r="GJV67" s="231"/>
      <c r="GJW67" s="222"/>
      <c r="GJX67" s="249"/>
      <c r="GJY67" s="223"/>
      <c r="GJZ67" s="250"/>
      <c r="GKA67" s="231"/>
      <c r="GKB67" s="231"/>
      <c r="GKC67" s="231"/>
      <c r="GKD67" s="231"/>
      <c r="GKE67" s="227"/>
      <c r="GKF67" s="227"/>
      <c r="GKG67" s="140"/>
      <c r="GKH67" s="231"/>
      <c r="GKI67" s="227"/>
      <c r="GKJ67" s="227"/>
      <c r="GKK67" s="227"/>
      <c r="GKL67" s="246"/>
      <c r="GKM67" s="247"/>
      <c r="GKN67" s="248"/>
      <c r="GKO67" s="231"/>
      <c r="GKP67" s="231"/>
      <c r="GKQ67" s="231"/>
      <c r="GKR67" s="99"/>
      <c r="GKS67" s="231"/>
      <c r="GKT67" s="231"/>
      <c r="GKU67" s="231"/>
      <c r="GKV67" s="222"/>
      <c r="GKW67" s="249"/>
      <c r="GKX67" s="223"/>
      <c r="GKY67" s="250"/>
      <c r="GKZ67" s="231"/>
      <c r="GLA67" s="231"/>
      <c r="GLB67" s="231"/>
      <c r="GLC67" s="231"/>
      <c r="GLD67" s="227"/>
      <c r="GLE67" s="227"/>
      <c r="GLF67" s="140"/>
      <c r="GLG67" s="231"/>
      <c r="GLH67" s="227"/>
      <c r="GLI67" s="227"/>
      <c r="GLJ67" s="227"/>
      <c r="GLK67" s="246"/>
      <c r="GLL67" s="247"/>
      <c r="GLM67" s="248"/>
      <c r="GLN67" s="231"/>
      <c r="GLO67" s="231"/>
      <c r="GLP67" s="231"/>
      <c r="GLQ67" s="99"/>
      <c r="GLR67" s="231"/>
      <c r="GLS67" s="231"/>
      <c r="GLT67" s="231"/>
      <c r="GLU67" s="222"/>
      <c r="GLV67" s="249"/>
      <c r="GLW67" s="223"/>
      <c r="GLX67" s="250"/>
      <c r="GLY67" s="231"/>
      <c r="GLZ67" s="231"/>
      <c r="GMA67" s="231"/>
      <c r="GMB67" s="231"/>
      <c r="GMC67" s="227"/>
      <c r="GMD67" s="227"/>
      <c r="GME67" s="140"/>
      <c r="GMF67" s="231"/>
      <c r="GMG67" s="227"/>
      <c r="GMH67" s="227"/>
      <c r="GMI67" s="227"/>
      <c r="GMJ67" s="246"/>
      <c r="GMK67" s="247"/>
      <c r="GML67" s="248"/>
      <c r="GMM67" s="231"/>
      <c r="GMN67" s="231"/>
      <c r="GMO67" s="231"/>
      <c r="GMP67" s="99"/>
      <c r="GMQ67" s="231"/>
      <c r="GMR67" s="231"/>
      <c r="GMS67" s="231"/>
      <c r="GMT67" s="222"/>
      <c r="GMU67" s="249"/>
      <c r="GMV67" s="223"/>
      <c r="GMW67" s="250"/>
      <c r="GMX67" s="231"/>
      <c r="GMY67" s="231"/>
      <c r="GMZ67" s="231"/>
      <c r="GNA67" s="231"/>
      <c r="GNB67" s="227"/>
      <c r="GNC67" s="227"/>
      <c r="GND67" s="140"/>
      <c r="GNE67" s="231"/>
      <c r="GNF67" s="227"/>
      <c r="GNG67" s="227"/>
      <c r="GNH67" s="227"/>
      <c r="GNI67" s="246"/>
      <c r="GNJ67" s="247"/>
      <c r="GNK67" s="248"/>
      <c r="GNL67" s="231"/>
      <c r="GNM67" s="231"/>
      <c r="GNN67" s="231"/>
      <c r="GNO67" s="99"/>
      <c r="GNP67" s="231"/>
      <c r="GNQ67" s="231"/>
      <c r="GNR67" s="231"/>
      <c r="GNS67" s="222"/>
      <c r="GNT67" s="249"/>
      <c r="GNU67" s="223"/>
      <c r="GNV67" s="250"/>
      <c r="GNW67" s="231"/>
      <c r="GNX67" s="231"/>
      <c r="GNY67" s="231"/>
      <c r="GNZ67" s="231"/>
      <c r="GOA67" s="227"/>
      <c r="GOB67" s="227"/>
      <c r="GOC67" s="140"/>
      <c r="GOD67" s="231"/>
      <c r="GOE67" s="227"/>
      <c r="GOF67" s="227"/>
      <c r="GOG67" s="227"/>
      <c r="GOH67" s="246"/>
      <c r="GOI67" s="247"/>
      <c r="GOJ67" s="248"/>
      <c r="GOK67" s="231"/>
      <c r="GOL67" s="231"/>
      <c r="GOM67" s="231"/>
      <c r="GON67" s="99"/>
      <c r="GOO67" s="231"/>
      <c r="GOP67" s="231"/>
      <c r="GOQ67" s="231"/>
      <c r="GOR67" s="222"/>
      <c r="GOS67" s="249"/>
      <c r="GOT67" s="223"/>
      <c r="GOU67" s="250"/>
      <c r="GOV67" s="231"/>
      <c r="GOW67" s="231"/>
      <c r="GOX67" s="231"/>
      <c r="GOY67" s="231"/>
      <c r="GOZ67" s="227"/>
      <c r="GPA67" s="227"/>
      <c r="GPB67" s="140"/>
      <c r="GPC67" s="231"/>
      <c r="GPD67" s="227"/>
      <c r="GPE67" s="227"/>
      <c r="GPF67" s="227"/>
      <c r="GPG67" s="246"/>
      <c r="GPH67" s="247"/>
      <c r="GPI67" s="248"/>
      <c r="GPJ67" s="231"/>
      <c r="GPK67" s="231"/>
      <c r="GPL67" s="231"/>
      <c r="GPM67" s="99"/>
      <c r="GPN67" s="231"/>
      <c r="GPO67" s="231"/>
      <c r="GPP67" s="231"/>
      <c r="GPQ67" s="222"/>
      <c r="GPR67" s="249"/>
      <c r="GPS67" s="223"/>
      <c r="GPT67" s="250"/>
      <c r="GPU67" s="231"/>
      <c r="GPV67" s="231"/>
      <c r="GPW67" s="231"/>
      <c r="GPX67" s="231"/>
      <c r="GPY67" s="227"/>
      <c r="GPZ67" s="227"/>
      <c r="GQA67" s="140"/>
      <c r="GQB67" s="231"/>
      <c r="GQC67" s="227"/>
      <c r="GQD67" s="227"/>
      <c r="GQE67" s="227"/>
      <c r="GQF67" s="246"/>
      <c r="GQG67" s="247"/>
      <c r="GQH67" s="248"/>
      <c r="GQI67" s="231"/>
      <c r="GQJ67" s="231"/>
      <c r="GQK67" s="231"/>
      <c r="GQL67" s="99"/>
      <c r="GQM67" s="231"/>
      <c r="GQN67" s="231"/>
      <c r="GQO67" s="231"/>
      <c r="GQP67" s="222"/>
      <c r="GQQ67" s="249"/>
      <c r="GQR67" s="223"/>
      <c r="GQS67" s="250"/>
      <c r="GQT67" s="231"/>
      <c r="GQU67" s="231"/>
      <c r="GQV67" s="231"/>
      <c r="GQW67" s="231"/>
      <c r="GQX67" s="227"/>
      <c r="GQY67" s="227"/>
      <c r="GQZ67" s="140"/>
      <c r="GRA67" s="231"/>
      <c r="GRB67" s="227"/>
      <c r="GRC67" s="227"/>
      <c r="GRD67" s="227"/>
      <c r="GRE67" s="246"/>
      <c r="GRF67" s="247"/>
      <c r="GRG67" s="248"/>
      <c r="GRH67" s="231"/>
      <c r="GRI67" s="231"/>
      <c r="GRJ67" s="231"/>
      <c r="GRK67" s="99"/>
      <c r="GRL67" s="231"/>
      <c r="GRM67" s="231"/>
      <c r="GRN67" s="231"/>
      <c r="GRO67" s="222"/>
      <c r="GRP67" s="249"/>
      <c r="GRQ67" s="223"/>
      <c r="GRR67" s="250"/>
      <c r="GRS67" s="231"/>
      <c r="GRT67" s="231"/>
      <c r="GRU67" s="231"/>
      <c r="GRV67" s="231"/>
      <c r="GRW67" s="227"/>
      <c r="GRX67" s="227"/>
      <c r="GRY67" s="140"/>
      <c r="GRZ67" s="231"/>
      <c r="GSA67" s="227"/>
      <c r="GSB67" s="227"/>
      <c r="GSC67" s="227"/>
      <c r="GSD67" s="246"/>
      <c r="GSE67" s="247"/>
      <c r="GSF67" s="248"/>
      <c r="GSG67" s="231"/>
      <c r="GSH67" s="231"/>
      <c r="GSI67" s="231"/>
      <c r="GSJ67" s="99"/>
      <c r="GSK67" s="231"/>
      <c r="GSL67" s="231"/>
      <c r="GSM67" s="231"/>
      <c r="GSN67" s="222"/>
      <c r="GSO67" s="249"/>
      <c r="GSP67" s="223"/>
      <c r="GSQ67" s="250"/>
      <c r="GSR67" s="231"/>
      <c r="GSS67" s="231"/>
      <c r="GST67" s="231"/>
      <c r="GSU67" s="231"/>
      <c r="GSV67" s="227"/>
      <c r="GSW67" s="227"/>
      <c r="GSX67" s="140"/>
      <c r="GSY67" s="231"/>
      <c r="GSZ67" s="227"/>
      <c r="GTA67" s="227"/>
      <c r="GTB67" s="227"/>
      <c r="GTC67" s="246"/>
      <c r="GTD67" s="247"/>
      <c r="GTE67" s="248"/>
      <c r="GTF67" s="231"/>
      <c r="GTG67" s="231"/>
      <c r="GTH67" s="231"/>
      <c r="GTI67" s="99"/>
      <c r="GTJ67" s="231"/>
      <c r="GTK67" s="231"/>
      <c r="GTL67" s="231"/>
      <c r="GTM67" s="222"/>
      <c r="GTN67" s="249"/>
      <c r="GTO67" s="223"/>
      <c r="GTP67" s="250"/>
      <c r="GTQ67" s="231"/>
      <c r="GTR67" s="231"/>
      <c r="GTS67" s="231"/>
      <c r="GTT67" s="231"/>
      <c r="GTU67" s="227"/>
      <c r="GTV67" s="227"/>
      <c r="GTW67" s="140"/>
      <c r="GTX67" s="231"/>
      <c r="GTY67" s="227"/>
      <c r="GTZ67" s="227"/>
      <c r="GUA67" s="227"/>
      <c r="GUB67" s="246"/>
      <c r="GUC67" s="247"/>
      <c r="GUD67" s="248"/>
      <c r="GUE67" s="231"/>
      <c r="GUF67" s="231"/>
      <c r="GUG67" s="231"/>
      <c r="GUH67" s="99"/>
      <c r="GUI67" s="231"/>
      <c r="GUJ67" s="231"/>
      <c r="GUK67" s="231"/>
      <c r="GUL67" s="222"/>
      <c r="GUM67" s="249"/>
      <c r="GUN67" s="223"/>
      <c r="GUO67" s="250"/>
      <c r="GUP67" s="231"/>
      <c r="GUQ67" s="231"/>
      <c r="GUR67" s="231"/>
      <c r="GUS67" s="231"/>
      <c r="GUT67" s="227"/>
      <c r="GUU67" s="227"/>
      <c r="GUV67" s="140"/>
      <c r="GUW67" s="231"/>
      <c r="GUX67" s="227"/>
      <c r="GUY67" s="227"/>
      <c r="GUZ67" s="227"/>
      <c r="GVA67" s="246"/>
      <c r="GVB67" s="247"/>
      <c r="GVC67" s="248"/>
      <c r="GVD67" s="231"/>
      <c r="GVE67" s="231"/>
      <c r="GVF67" s="231"/>
      <c r="GVG67" s="99"/>
      <c r="GVH67" s="231"/>
      <c r="GVI67" s="231"/>
      <c r="GVJ67" s="231"/>
      <c r="GVK67" s="222"/>
      <c r="GVL67" s="249"/>
      <c r="GVM67" s="223"/>
      <c r="GVN67" s="250"/>
      <c r="GVO67" s="231"/>
      <c r="GVP67" s="231"/>
      <c r="GVQ67" s="231"/>
      <c r="GVR67" s="231"/>
      <c r="GVS67" s="227"/>
      <c r="GVT67" s="227"/>
      <c r="GVU67" s="140"/>
      <c r="GVV67" s="231"/>
      <c r="GVW67" s="227"/>
      <c r="GVX67" s="227"/>
      <c r="GVY67" s="227"/>
      <c r="GVZ67" s="246"/>
      <c r="GWA67" s="247"/>
      <c r="GWB67" s="248"/>
      <c r="GWC67" s="231"/>
      <c r="GWD67" s="231"/>
      <c r="GWE67" s="231"/>
      <c r="GWF67" s="99"/>
      <c r="GWG67" s="231"/>
      <c r="GWH67" s="231"/>
      <c r="GWI67" s="231"/>
      <c r="GWJ67" s="222"/>
      <c r="GWK67" s="249"/>
      <c r="GWL67" s="223"/>
      <c r="GWM67" s="250"/>
      <c r="GWN67" s="231"/>
      <c r="GWO67" s="231"/>
      <c r="GWP67" s="231"/>
      <c r="GWQ67" s="231"/>
      <c r="GWR67" s="227"/>
      <c r="GWS67" s="227"/>
      <c r="GWT67" s="140"/>
      <c r="GWU67" s="231"/>
      <c r="GWV67" s="227"/>
      <c r="GWW67" s="227"/>
      <c r="GWX67" s="227"/>
      <c r="GWY67" s="246"/>
      <c r="GWZ67" s="247"/>
      <c r="GXA67" s="248"/>
      <c r="GXB67" s="231"/>
      <c r="GXC67" s="231"/>
      <c r="GXD67" s="231"/>
      <c r="GXE67" s="99"/>
      <c r="GXF67" s="231"/>
      <c r="GXG67" s="231"/>
      <c r="GXH67" s="231"/>
      <c r="GXI67" s="222"/>
      <c r="GXJ67" s="249"/>
      <c r="GXK67" s="223"/>
      <c r="GXL67" s="250"/>
      <c r="GXM67" s="231"/>
      <c r="GXN67" s="231"/>
      <c r="GXO67" s="231"/>
      <c r="GXP67" s="231"/>
      <c r="GXQ67" s="227"/>
      <c r="GXR67" s="227"/>
      <c r="GXS67" s="140"/>
      <c r="GXT67" s="231"/>
      <c r="GXU67" s="227"/>
      <c r="GXV67" s="227"/>
      <c r="GXW67" s="227"/>
      <c r="GXX67" s="246"/>
      <c r="GXY67" s="247"/>
      <c r="GXZ67" s="248"/>
      <c r="GYA67" s="231"/>
      <c r="GYB67" s="231"/>
      <c r="GYC67" s="231"/>
      <c r="GYD67" s="99"/>
      <c r="GYE67" s="231"/>
      <c r="GYF67" s="231"/>
      <c r="GYG67" s="231"/>
      <c r="GYH67" s="222"/>
      <c r="GYI67" s="249"/>
      <c r="GYJ67" s="223"/>
      <c r="GYK67" s="250"/>
      <c r="GYL67" s="231"/>
      <c r="GYM67" s="231"/>
      <c r="GYN67" s="231"/>
      <c r="GYO67" s="231"/>
      <c r="GYP67" s="227"/>
      <c r="GYQ67" s="227"/>
      <c r="GYR67" s="140"/>
      <c r="GYS67" s="231"/>
      <c r="GYT67" s="227"/>
      <c r="GYU67" s="227"/>
      <c r="GYV67" s="227"/>
      <c r="GYW67" s="246"/>
      <c r="GYX67" s="247"/>
      <c r="GYY67" s="248"/>
      <c r="GYZ67" s="231"/>
      <c r="GZA67" s="231"/>
      <c r="GZB67" s="231"/>
      <c r="GZC67" s="99"/>
      <c r="GZD67" s="231"/>
      <c r="GZE67" s="231"/>
      <c r="GZF67" s="231"/>
      <c r="GZG67" s="222"/>
      <c r="GZH67" s="249"/>
      <c r="GZI67" s="223"/>
      <c r="GZJ67" s="250"/>
      <c r="GZK67" s="231"/>
      <c r="GZL67" s="231"/>
      <c r="GZM67" s="231"/>
      <c r="GZN67" s="231"/>
      <c r="GZO67" s="227"/>
      <c r="GZP67" s="227"/>
      <c r="GZQ67" s="140"/>
      <c r="GZR67" s="231"/>
      <c r="GZS67" s="227"/>
      <c r="GZT67" s="227"/>
      <c r="GZU67" s="227"/>
      <c r="GZV67" s="246"/>
      <c r="GZW67" s="247"/>
      <c r="GZX67" s="248"/>
      <c r="GZY67" s="231"/>
      <c r="GZZ67" s="231"/>
      <c r="HAA67" s="231"/>
      <c r="HAB67" s="99"/>
      <c r="HAC67" s="231"/>
      <c r="HAD67" s="231"/>
      <c r="HAE67" s="231"/>
      <c r="HAF67" s="222"/>
      <c r="HAG67" s="249"/>
      <c r="HAH67" s="223"/>
      <c r="HAI67" s="250"/>
      <c r="HAJ67" s="231"/>
      <c r="HAK67" s="231"/>
      <c r="HAL67" s="231"/>
      <c r="HAM67" s="231"/>
      <c r="HAN67" s="227"/>
      <c r="HAO67" s="227"/>
      <c r="HAP67" s="140"/>
      <c r="HAQ67" s="231"/>
      <c r="HAR67" s="227"/>
      <c r="HAS67" s="227"/>
      <c r="HAT67" s="227"/>
      <c r="HAU67" s="246"/>
      <c r="HAV67" s="247"/>
      <c r="HAW67" s="248"/>
      <c r="HAX67" s="231"/>
      <c r="HAY67" s="231"/>
      <c r="HAZ67" s="231"/>
      <c r="HBA67" s="99"/>
      <c r="HBB67" s="231"/>
      <c r="HBC67" s="231"/>
      <c r="HBD67" s="231"/>
      <c r="HBE67" s="222"/>
      <c r="HBF67" s="249"/>
      <c r="HBG67" s="223"/>
      <c r="HBH67" s="250"/>
      <c r="HBI67" s="231"/>
      <c r="HBJ67" s="231"/>
      <c r="HBK67" s="231"/>
      <c r="HBL67" s="231"/>
      <c r="HBM67" s="227"/>
      <c r="HBN67" s="227"/>
      <c r="HBO67" s="140"/>
      <c r="HBP67" s="231"/>
      <c r="HBQ67" s="227"/>
      <c r="HBR67" s="227"/>
      <c r="HBS67" s="227"/>
      <c r="HBT67" s="246"/>
      <c r="HBU67" s="247"/>
      <c r="HBV67" s="248"/>
      <c r="HBW67" s="231"/>
      <c r="HBX67" s="231"/>
      <c r="HBY67" s="231"/>
      <c r="HBZ67" s="99"/>
      <c r="HCA67" s="231"/>
      <c r="HCB67" s="231"/>
      <c r="HCC67" s="231"/>
      <c r="HCD67" s="222"/>
      <c r="HCE67" s="249"/>
      <c r="HCF67" s="223"/>
      <c r="HCG67" s="250"/>
      <c r="HCH67" s="231"/>
      <c r="HCI67" s="231"/>
      <c r="HCJ67" s="231"/>
      <c r="HCK67" s="231"/>
      <c r="HCL67" s="227"/>
      <c r="HCM67" s="227"/>
      <c r="HCN67" s="140"/>
      <c r="HCO67" s="231"/>
      <c r="HCP67" s="227"/>
      <c r="HCQ67" s="227"/>
      <c r="HCR67" s="227"/>
      <c r="HCS67" s="246"/>
      <c r="HCT67" s="247"/>
      <c r="HCU67" s="248"/>
      <c r="HCV67" s="231"/>
      <c r="HCW67" s="231"/>
      <c r="HCX67" s="231"/>
      <c r="HCY67" s="99"/>
      <c r="HCZ67" s="231"/>
      <c r="HDA67" s="231"/>
      <c r="HDB67" s="231"/>
      <c r="HDC67" s="222"/>
      <c r="HDD67" s="249"/>
      <c r="HDE67" s="223"/>
      <c r="HDF67" s="250"/>
      <c r="HDG67" s="231"/>
      <c r="HDH67" s="231"/>
      <c r="HDI67" s="231"/>
      <c r="HDJ67" s="231"/>
      <c r="HDK67" s="227"/>
      <c r="HDL67" s="227"/>
      <c r="HDM67" s="140"/>
      <c r="HDN67" s="231"/>
      <c r="HDO67" s="227"/>
      <c r="HDP67" s="227"/>
      <c r="HDQ67" s="227"/>
      <c r="HDR67" s="246"/>
      <c r="HDS67" s="247"/>
      <c r="HDT67" s="248"/>
      <c r="HDU67" s="231"/>
      <c r="HDV67" s="231"/>
      <c r="HDW67" s="231"/>
      <c r="HDX67" s="99"/>
      <c r="HDY67" s="231"/>
      <c r="HDZ67" s="231"/>
      <c r="HEA67" s="231"/>
      <c r="HEB67" s="222"/>
      <c r="HEC67" s="249"/>
      <c r="HED67" s="223"/>
      <c r="HEE67" s="250"/>
      <c r="HEF67" s="231"/>
      <c r="HEG67" s="231"/>
      <c r="HEH67" s="231"/>
      <c r="HEI67" s="231"/>
      <c r="HEJ67" s="227"/>
      <c r="HEK67" s="227"/>
      <c r="HEL67" s="140"/>
      <c r="HEM67" s="231"/>
      <c r="HEN67" s="227"/>
      <c r="HEO67" s="227"/>
      <c r="HEP67" s="227"/>
      <c r="HEQ67" s="246"/>
      <c r="HER67" s="247"/>
      <c r="HES67" s="248"/>
      <c r="HET67" s="231"/>
      <c r="HEU67" s="231"/>
      <c r="HEV67" s="231"/>
      <c r="HEW67" s="99"/>
      <c r="HEX67" s="231"/>
      <c r="HEY67" s="231"/>
      <c r="HEZ67" s="231"/>
      <c r="HFA67" s="222"/>
      <c r="HFB67" s="249"/>
      <c r="HFC67" s="223"/>
      <c r="HFD67" s="250"/>
      <c r="HFE67" s="231"/>
      <c r="HFF67" s="231"/>
      <c r="HFG67" s="231"/>
      <c r="HFH67" s="231"/>
      <c r="HFI67" s="227"/>
      <c r="HFJ67" s="227"/>
      <c r="HFK67" s="140"/>
      <c r="HFL67" s="231"/>
      <c r="HFM67" s="227"/>
      <c r="HFN67" s="227"/>
      <c r="HFO67" s="227"/>
      <c r="HFP67" s="246"/>
      <c r="HFQ67" s="247"/>
      <c r="HFR67" s="248"/>
      <c r="HFS67" s="231"/>
      <c r="HFT67" s="231"/>
      <c r="HFU67" s="231"/>
      <c r="HFV67" s="99"/>
      <c r="HFW67" s="231"/>
      <c r="HFX67" s="231"/>
      <c r="HFY67" s="231"/>
      <c r="HFZ67" s="222"/>
      <c r="HGA67" s="249"/>
      <c r="HGB67" s="223"/>
      <c r="HGC67" s="250"/>
      <c r="HGD67" s="231"/>
      <c r="HGE67" s="231"/>
      <c r="HGF67" s="231"/>
      <c r="HGG67" s="231"/>
      <c r="HGH67" s="227"/>
      <c r="HGI67" s="227"/>
      <c r="HGJ67" s="140"/>
      <c r="HGK67" s="231"/>
      <c r="HGL67" s="227"/>
      <c r="HGM67" s="227"/>
      <c r="HGN67" s="227"/>
      <c r="HGO67" s="246"/>
      <c r="HGP67" s="247"/>
      <c r="HGQ67" s="248"/>
      <c r="HGR67" s="231"/>
      <c r="HGS67" s="231"/>
      <c r="HGT67" s="231"/>
      <c r="HGU67" s="99"/>
      <c r="HGV67" s="231"/>
      <c r="HGW67" s="231"/>
      <c r="HGX67" s="231"/>
      <c r="HGY67" s="222"/>
      <c r="HGZ67" s="249"/>
      <c r="HHA67" s="223"/>
      <c r="HHB67" s="250"/>
      <c r="HHC67" s="231"/>
      <c r="HHD67" s="231"/>
      <c r="HHE67" s="231"/>
      <c r="HHF67" s="231"/>
      <c r="HHG67" s="227"/>
      <c r="HHH67" s="227"/>
      <c r="HHI67" s="140"/>
      <c r="HHJ67" s="231"/>
      <c r="HHK67" s="227"/>
      <c r="HHL67" s="227"/>
      <c r="HHM67" s="227"/>
      <c r="HHN67" s="246"/>
      <c r="HHO67" s="247"/>
      <c r="HHP67" s="248"/>
      <c r="HHQ67" s="231"/>
      <c r="HHR67" s="231"/>
      <c r="HHS67" s="231"/>
      <c r="HHT67" s="99"/>
      <c r="HHU67" s="231"/>
      <c r="HHV67" s="231"/>
      <c r="HHW67" s="231"/>
      <c r="HHX67" s="222"/>
      <c r="HHY67" s="249"/>
      <c r="HHZ67" s="223"/>
      <c r="HIA67" s="250"/>
      <c r="HIB67" s="231"/>
      <c r="HIC67" s="231"/>
      <c r="HID67" s="231"/>
      <c r="HIE67" s="231"/>
      <c r="HIF67" s="227"/>
      <c r="HIG67" s="227"/>
      <c r="HIH67" s="140"/>
      <c r="HII67" s="231"/>
      <c r="HIJ67" s="227"/>
      <c r="HIK67" s="227"/>
      <c r="HIL67" s="227"/>
      <c r="HIM67" s="246"/>
      <c r="HIN67" s="247"/>
      <c r="HIO67" s="248"/>
      <c r="HIP67" s="231"/>
      <c r="HIQ67" s="231"/>
      <c r="HIR67" s="231"/>
      <c r="HIS67" s="99"/>
      <c r="HIT67" s="231"/>
      <c r="HIU67" s="231"/>
      <c r="HIV67" s="231"/>
      <c r="HIW67" s="222"/>
      <c r="HIX67" s="249"/>
      <c r="HIY67" s="223"/>
      <c r="HIZ67" s="250"/>
      <c r="HJA67" s="231"/>
      <c r="HJB67" s="231"/>
      <c r="HJC67" s="231"/>
      <c r="HJD67" s="231"/>
      <c r="HJE67" s="227"/>
      <c r="HJF67" s="227"/>
      <c r="HJG67" s="140"/>
      <c r="HJH67" s="231"/>
      <c r="HJI67" s="227"/>
      <c r="HJJ67" s="227"/>
      <c r="HJK67" s="227"/>
      <c r="HJL67" s="246"/>
      <c r="HJM67" s="247"/>
      <c r="HJN67" s="248"/>
      <c r="HJO67" s="231"/>
      <c r="HJP67" s="231"/>
      <c r="HJQ67" s="231"/>
      <c r="HJR67" s="99"/>
      <c r="HJS67" s="231"/>
      <c r="HJT67" s="231"/>
      <c r="HJU67" s="231"/>
      <c r="HJV67" s="222"/>
      <c r="HJW67" s="249"/>
      <c r="HJX67" s="223"/>
      <c r="HJY67" s="250"/>
      <c r="HJZ67" s="231"/>
      <c r="HKA67" s="231"/>
      <c r="HKB67" s="231"/>
      <c r="HKC67" s="231"/>
      <c r="HKD67" s="227"/>
      <c r="HKE67" s="227"/>
      <c r="HKF67" s="140"/>
      <c r="HKG67" s="231"/>
      <c r="HKH67" s="227"/>
      <c r="HKI67" s="227"/>
      <c r="HKJ67" s="227"/>
      <c r="HKK67" s="246"/>
      <c r="HKL67" s="247"/>
      <c r="HKM67" s="248"/>
      <c r="HKN67" s="231"/>
      <c r="HKO67" s="231"/>
      <c r="HKP67" s="231"/>
      <c r="HKQ67" s="99"/>
      <c r="HKR67" s="231"/>
      <c r="HKS67" s="231"/>
      <c r="HKT67" s="231"/>
      <c r="HKU67" s="222"/>
      <c r="HKV67" s="249"/>
      <c r="HKW67" s="223"/>
      <c r="HKX67" s="250"/>
      <c r="HKY67" s="231"/>
      <c r="HKZ67" s="231"/>
      <c r="HLA67" s="231"/>
      <c r="HLB67" s="231"/>
      <c r="HLC67" s="227"/>
      <c r="HLD67" s="227"/>
      <c r="HLE67" s="140"/>
      <c r="HLF67" s="231"/>
      <c r="HLG67" s="227"/>
      <c r="HLH67" s="227"/>
      <c r="HLI67" s="227"/>
      <c r="HLJ67" s="246"/>
      <c r="HLK67" s="247"/>
      <c r="HLL67" s="248"/>
      <c r="HLM67" s="231"/>
      <c r="HLN67" s="231"/>
      <c r="HLO67" s="231"/>
      <c r="HLP67" s="99"/>
      <c r="HLQ67" s="231"/>
      <c r="HLR67" s="231"/>
      <c r="HLS67" s="231"/>
      <c r="HLT67" s="222"/>
      <c r="HLU67" s="249"/>
      <c r="HLV67" s="223"/>
      <c r="HLW67" s="250"/>
      <c r="HLX67" s="231"/>
      <c r="HLY67" s="231"/>
      <c r="HLZ67" s="231"/>
      <c r="HMA67" s="231"/>
      <c r="HMB67" s="227"/>
      <c r="HMC67" s="227"/>
      <c r="HMD67" s="140"/>
      <c r="HME67" s="231"/>
      <c r="HMF67" s="227"/>
      <c r="HMG67" s="227"/>
      <c r="HMH67" s="227"/>
      <c r="HMI67" s="246"/>
      <c r="HMJ67" s="247"/>
      <c r="HMK67" s="248"/>
      <c r="HML67" s="231"/>
      <c r="HMM67" s="231"/>
      <c r="HMN67" s="231"/>
      <c r="HMO67" s="99"/>
      <c r="HMP67" s="231"/>
      <c r="HMQ67" s="231"/>
      <c r="HMR67" s="231"/>
      <c r="HMS67" s="222"/>
      <c r="HMT67" s="249"/>
      <c r="HMU67" s="223"/>
      <c r="HMV67" s="250"/>
      <c r="HMW67" s="231"/>
      <c r="HMX67" s="231"/>
      <c r="HMY67" s="231"/>
      <c r="HMZ67" s="231"/>
      <c r="HNA67" s="227"/>
      <c r="HNB67" s="227"/>
      <c r="HNC67" s="140"/>
      <c r="HND67" s="231"/>
      <c r="HNE67" s="227"/>
      <c r="HNF67" s="227"/>
      <c r="HNG67" s="227"/>
      <c r="HNH67" s="246"/>
      <c r="HNI67" s="247"/>
      <c r="HNJ67" s="248"/>
      <c r="HNK67" s="231"/>
      <c r="HNL67" s="231"/>
      <c r="HNM67" s="231"/>
      <c r="HNN67" s="99"/>
      <c r="HNO67" s="231"/>
      <c r="HNP67" s="231"/>
      <c r="HNQ67" s="231"/>
      <c r="HNR67" s="222"/>
      <c r="HNS67" s="249"/>
      <c r="HNT67" s="223"/>
      <c r="HNU67" s="250"/>
      <c r="HNV67" s="231"/>
      <c r="HNW67" s="231"/>
      <c r="HNX67" s="231"/>
      <c r="HNY67" s="231"/>
      <c r="HNZ67" s="227"/>
      <c r="HOA67" s="227"/>
      <c r="HOB67" s="140"/>
      <c r="HOC67" s="231"/>
      <c r="HOD67" s="227"/>
      <c r="HOE67" s="227"/>
      <c r="HOF67" s="227"/>
      <c r="HOG67" s="246"/>
      <c r="HOH67" s="247"/>
      <c r="HOI67" s="248"/>
      <c r="HOJ67" s="231"/>
      <c r="HOK67" s="231"/>
      <c r="HOL67" s="231"/>
      <c r="HOM67" s="99"/>
      <c r="HON67" s="231"/>
      <c r="HOO67" s="231"/>
      <c r="HOP67" s="231"/>
      <c r="HOQ67" s="222"/>
      <c r="HOR67" s="249"/>
      <c r="HOS67" s="223"/>
      <c r="HOT67" s="250"/>
      <c r="HOU67" s="231"/>
      <c r="HOV67" s="231"/>
      <c r="HOW67" s="231"/>
      <c r="HOX67" s="231"/>
      <c r="HOY67" s="227"/>
      <c r="HOZ67" s="227"/>
      <c r="HPA67" s="140"/>
      <c r="HPB67" s="231"/>
      <c r="HPC67" s="227"/>
      <c r="HPD67" s="227"/>
      <c r="HPE67" s="227"/>
      <c r="HPF67" s="246"/>
      <c r="HPG67" s="247"/>
      <c r="HPH67" s="248"/>
      <c r="HPI67" s="231"/>
      <c r="HPJ67" s="231"/>
      <c r="HPK67" s="231"/>
      <c r="HPL67" s="99"/>
      <c r="HPM67" s="231"/>
      <c r="HPN67" s="231"/>
      <c r="HPO67" s="231"/>
      <c r="HPP67" s="222"/>
      <c r="HPQ67" s="249"/>
      <c r="HPR67" s="223"/>
      <c r="HPS67" s="250"/>
      <c r="HPT67" s="231"/>
      <c r="HPU67" s="231"/>
      <c r="HPV67" s="231"/>
      <c r="HPW67" s="231"/>
      <c r="HPX67" s="227"/>
      <c r="HPY67" s="227"/>
      <c r="HPZ67" s="140"/>
      <c r="HQA67" s="231"/>
      <c r="HQB67" s="227"/>
      <c r="HQC67" s="227"/>
      <c r="HQD67" s="227"/>
      <c r="HQE67" s="246"/>
      <c r="HQF67" s="247"/>
      <c r="HQG67" s="248"/>
      <c r="HQH67" s="231"/>
      <c r="HQI67" s="231"/>
      <c r="HQJ67" s="231"/>
      <c r="HQK67" s="99"/>
      <c r="HQL67" s="231"/>
      <c r="HQM67" s="231"/>
      <c r="HQN67" s="231"/>
      <c r="HQO67" s="222"/>
      <c r="HQP67" s="249"/>
      <c r="HQQ67" s="223"/>
      <c r="HQR67" s="250"/>
      <c r="HQS67" s="231"/>
      <c r="HQT67" s="231"/>
      <c r="HQU67" s="231"/>
      <c r="HQV67" s="231"/>
      <c r="HQW67" s="227"/>
      <c r="HQX67" s="227"/>
      <c r="HQY67" s="140"/>
      <c r="HQZ67" s="231"/>
      <c r="HRA67" s="227"/>
      <c r="HRB67" s="227"/>
      <c r="HRC67" s="227"/>
      <c r="HRD67" s="246"/>
      <c r="HRE67" s="247"/>
      <c r="HRF67" s="248"/>
      <c r="HRG67" s="231"/>
      <c r="HRH67" s="231"/>
      <c r="HRI67" s="231"/>
      <c r="HRJ67" s="99"/>
      <c r="HRK67" s="231"/>
      <c r="HRL67" s="231"/>
      <c r="HRM67" s="231"/>
      <c r="HRN67" s="222"/>
      <c r="HRO67" s="249"/>
      <c r="HRP67" s="223"/>
      <c r="HRQ67" s="250"/>
      <c r="HRR67" s="231"/>
      <c r="HRS67" s="231"/>
      <c r="HRT67" s="231"/>
      <c r="HRU67" s="231"/>
      <c r="HRV67" s="227"/>
      <c r="HRW67" s="227"/>
      <c r="HRX67" s="140"/>
      <c r="HRY67" s="231"/>
      <c r="HRZ67" s="227"/>
      <c r="HSA67" s="227"/>
      <c r="HSB67" s="227"/>
      <c r="HSC67" s="246"/>
      <c r="HSD67" s="247"/>
      <c r="HSE67" s="248"/>
      <c r="HSF67" s="231"/>
      <c r="HSG67" s="231"/>
      <c r="HSH67" s="231"/>
      <c r="HSI67" s="99"/>
      <c r="HSJ67" s="231"/>
      <c r="HSK67" s="231"/>
      <c r="HSL67" s="231"/>
      <c r="HSM67" s="222"/>
      <c r="HSN67" s="249"/>
      <c r="HSO67" s="223"/>
      <c r="HSP67" s="250"/>
      <c r="HSQ67" s="231"/>
      <c r="HSR67" s="231"/>
      <c r="HSS67" s="231"/>
      <c r="HST67" s="231"/>
      <c r="HSU67" s="227"/>
      <c r="HSV67" s="227"/>
      <c r="HSW67" s="140"/>
      <c r="HSX67" s="231"/>
      <c r="HSY67" s="227"/>
      <c r="HSZ67" s="227"/>
      <c r="HTA67" s="227"/>
      <c r="HTB67" s="246"/>
      <c r="HTC67" s="247"/>
      <c r="HTD67" s="248"/>
      <c r="HTE67" s="231"/>
      <c r="HTF67" s="231"/>
      <c r="HTG67" s="231"/>
      <c r="HTH67" s="99"/>
      <c r="HTI67" s="231"/>
      <c r="HTJ67" s="231"/>
      <c r="HTK67" s="231"/>
      <c r="HTL67" s="222"/>
      <c r="HTM67" s="249"/>
      <c r="HTN67" s="223"/>
      <c r="HTO67" s="250"/>
      <c r="HTP67" s="231"/>
      <c r="HTQ67" s="231"/>
      <c r="HTR67" s="231"/>
      <c r="HTS67" s="231"/>
      <c r="HTT67" s="227"/>
      <c r="HTU67" s="227"/>
      <c r="HTV67" s="140"/>
      <c r="HTW67" s="231"/>
      <c r="HTX67" s="227"/>
      <c r="HTY67" s="227"/>
      <c r="HTZ67" s="227"/>
      <c r="HUA67" s="246"/>
      <c r="HUB67" s="247"/>
      <c r="HUC67" s="248"/>
      <c r="HUD67" s="231"/>
      <c r="HUE67" s="231"/>
      <c r="HUF67" s="231"/>
      <c r="HUG67" s="99"/>
      <c r="HUH67" s="231"/>
      <c r="HUI67" s="231"/>
      <c r="HUJ67" s="231"/>
      <c r="HUK67" s="222"/>
      <c r="HUL67" s="249"/>
      <c r="HUM67" s="223"/>
      <c r="HUN67" s="250"/>
      <c r="HUO67" s="231"/>
      <c r="HUP67" s="231"/>
      <c r="HUQ67" s="231"/>
      <c r="HUR67" s="231"/>
      <c r="HUS67" s="227"/>
      <c r="HUT67" s="227"/>
      <c r="HUU67" s="140"/>
      <c r="HUV67" s="231"/>
      <c r="HUW67" s="227"/>
      <c r="HUX67" s="227"/>
      <c r="HUY67" s="227"/>
      <c r="HUZ67" s="246"/>
      <c r="HVA67" s="247"/>
      <c r="HVB67" s="248"/>
      <c r="HVC67" s="231"/>
      <c r="HVD67" s="231"/>
      <c r="HVE67" s="231"/>
      <c r="HVF67" s="99"/>
      <c r="HVG67" s="231"/>
      <c r="HVH67" s="231"/>
      <c r="HVI67" s="231"/>
      <c r="HVJ67" s="222"/>
      <c r="HVK67" s="249"/>
      <c r="HVL67" s="223"/>
      <c r="HVM67" s="250"/>
      <c r="HVN67" s="231"/>
      <c r="HVO67" s="231"/>
      <c r="HVP67" s="231"/>
      <c r="HVQ67" s="231"/>
      <c r="HVR67" s="227"/>
      <c r="HVS67" s="227"/>
      <c r="HVT67" s="140"/>
      <c r="HVU67" s="231"/>
      <c r="HVV67" s="227"/>
      <c r="HVW67" s="227"/>
      <c r="HVX67" s="227"/>
      <c r="HVY67" s="246"/>
      <c r="HVZ67" s="247"/>
      <c r="HWA67" s="248"/>
      <c r="HWB67" s="231"/>
      <c r="HWC67" s="231"/>
      <c r="HWD67" s="231"/>
      <c r="HWE67" s="99"/>
      <c r="HWF67" s="231"/>
      <c r="HWG67" s="231"/>
      <c r="HWH67" s="231"/>
      <c r="HWI67" s="222"/>
      <c r="HWJ67" s="249"/>
      <c r="HWK67" s="223"/>
      <c r="HWL67" s="250"/>
      <c r="HWM67" s="231"/>
      <c r="HWN67" s="231"/>
      <c r="HWO67" s="231"/>
      <c r="HWP67" s="231"/>
      <c r="HWQ67" s="227"/>
      <c r="HWR67" s="227"/>
      <c r="HWS67" s="140"/>
      <c r="HWT67" s="231"/>
      <c r="HWU67" s="227"/>
      <c r="HWV67" s="227"/>
      <c r="HWW67" s="227"/>
      <c r="HWX67" s="246"/>
      <c r="HWY67" s="247"/>
      <c r="HWZ67" s="248"/>
      <c r="HXA67" s="231"/>
      <c r="HXB67" s="231"/>
      <c r="HXC67" s="231"/>
      <c r="HXD67" s="99"/>
      <c r="HXE67" s="231"/>
      <c r="HXF67" s="231"/>
      <c r="HXG67" s="231"/>
      <c r="HXH67" s="222"/>
      <c r="HXI67" s="249"/>
      <c r="HXJ67" s="223"/>
      <c r="HXK67" s="250"/>
      <c r="HXL67" s="231"/>
      <c r="HXM67" s="231"/>
      <c r="HXN67" s="231"/>
      <c r="HXO67" s="231"/>
      <c r="HXP67" s="227"/>
      <c r="HXQ67" s="227"/>
      <c r="HXR67" s="140"/>
      <c r="HXS67" s="231"/>
      <c r="HXT67" s="227"/>
      <c r="HXU67" s="227"/>
      <c r="HXV67" s="227"/>
      <c r="HXW67" s="246"/>
      <c r="HXX67" s="247"/>
      <c r="HXY67" s="248"/>
      <c r="HXZ67" s="231"/>
      <c r="HYA67" s="231"/>
      <c r="HYB67" s="231"/>
      <c r="HYC67" s="99"/>
      <c r="HYD67" s="231"/>
      <c r="HYE67" s="231"/>
      <c r="HYF67" s="231"/>
      <c r="HYG67" s="222"/>
      <c r="HYH67" s="249"/>
      <c r="HYI67" s="223"/>
      <c r="HYJ67" s="250"/>
      <c r="HYK67" s="231"/>
      <c r="HYL67" s="231"/>
      <c r="HYM67" s="231"/>
      <c r="HYN67" s="231"/>
      <c r="HYO67" s="227"/>
      <c r="HYP67" s="227"/>
      <c r="HYQ67" s="140"/>
      <c r="HYR67" s="231"/>
      <c r="HYS67" s="227"/>
      <c r="HYT67" s="227"/>
      <c r="HYU67" s="227"/>
      <c r="HYV67" s="246"/>
      <c r="HYW67" s="247"/>
      <c r="HYX67" s="248"/>
      <c r="HYY67" s="231"/>
      <c r="HYZ67" s="231"/>
      <c r="HZA67" s="231"/>
      <c r="HZB67" s="99"/>
      <c r="HZC67" s="231"/>
      <c r="HZD67" s="231"/>
      <c r="HZE67" s="231"/>
      <c r="HZF67" s="222"/>
      <c r="HZG67" s="249"/>
      <c r="HZH67" s="223"/>
      <c r="HZI67" s="250"/>
      <c r="HZJ67" s="231"/>
      <c r="HZK67" s="231"/>
      <c r="HZL67" s="231"/>
      <c r="HZM67" s="231"/>
      <c r="HZN67" s="227"/>
      <c r="HZO67" s="227"/>
      <c r="HZP67" s="140"/>
      <c r="HZQ67" s="231"/>
      <c r="HZR67" s="227"/>
      <c r="HZS67" s="227"/>
      <c r="HZT67" s="227"/>
      <c r="HZU67" s="246"/>
      <c r="HZV67" s="247"/>
      <c r="HZW67" s="248"/>
      <c r="HZX67" s="231"/>
      <c r="HZY67" s="231"/>
      <c r="HZZ67" s="231"/>
      <c r="IAA67" s="99"/>
      <c r="IAB67" s="231"/>
      <c r="IAC67" s="231"/>
      <c r="IAD67" s="231"/>
      <c r="IAE67" s="222"/>
      <c r="IAF67" s="249"/>
      <c r="IAG67" s="223"/>
      <c r="IAH67" s="250"/>
      <c r="IAI67" s="231"/>
      <c r="IAJ67" s="231"/>
      <c r="IAK67" s="231"/>
      <c r="IAL67" s="231"/>
      <c r="IAM67" s="227"/>
      <c r="IAN67" s="227"/>
      <c r="IAO67" s="140"/>
      <c r="IAP67" s="231"/>
      <c r="IAQ67" s="227"/>
      <c r="IAR67" s="227"/>
      <c r="IAS67" s="227"/>
      <c r="IAT67" s="246"/>
      <c r="IAU67" s="247"/>
      <c r="IAV67" s="248"/>
      <c r="IAW67" s="231"/>
      <c r="IAX67" s="231"/>
      <c r="IAY67" s="231"/>
      <c r="IAZ67" s="99"/>
      <c r="IBA67" s="231"/>
      <c r="IBB67" s="231"/>
      <c r="IBC67" s="231"/>
      <c r="IBD67" s="222"/>
      <c r="IBE67" s="249"/>
      <c r="IBF67" s="223"/>
      <c r="IBG67" s="250"/>
      <c r="IBH67" s="231"/>
      <c r="IBI67" s="231"/>
      <c r="IBJ67" s="231"/>
      <c r="IBK67" s="231"/>
      <c r="IBL67" s="227"/>
      <c r="IBM67" s="227"/>
      <c r="IBN67" s="140"/>
      <c r="IBO67" s="231"/>
      <c r="IBP67" s="227"/>
      <c r="IBQ67" s="227"/>
      <c r="IBR67" s="227"/>
      <c r="IBS67" s="246"/>
      <c r="IBT67" s="247"/>
      <c r="IBU67" s="248"/>
      <c r="IBV67" s="231"/>
      <c r="IBW67" s="231"/>
      <c r="IBX67" s="231"/>
      <c r="IBY67" s="99"/>
      <c r="IBZ67" s="231"/>
      <c r="ICA67" s="231"/>
      <c r="ICB67" s="231"/>
      <c r="ICC67" s="222"/>
      <c r="ICD67" s="249"/>
      <c r="ICE67" s="223"/>
      <c r="ICF67" s="250"/>
      <c r="ICG67" s="231"/>
      <c r="ICH67" s="231"/>
      <c r="ICI67" s="231"/>
      <c r="ICJ67" s="231"/>
      <c r="ICK67" s="227"/>
      <c r="ICL67" s="227"/>
      <c r="ICM67" s="140"/>
      <c r="ICN67" s="231"/>
      <c r="ICO67" s="227"/>
      <c r="ICP67" s="227"/>
      <c r="ICQ67" s="227"/>
      <c r="ICR67" s="246"/>
      <c r="ICS67" s="247"/>
      <c r="ICT67" s="248"/>
      <c r="ICU67" s="231"/>
      <c r="ICV67" s="231"/>
      <c r="ICW67" s="231"/>
      <c r="ICX67" s="99"/>
      <c r="ICY67" s="231"/>
      <c r="ICZ67" s="231"/>
      <c r="IDA67" s="231"/>
      <c r="IDB67" s="222"/>
      <c r="IDC67" s="249"/>
      <c r="IDD67" s="223"/>
      <c r="IDE67" s="250"/>
      <c r="IDF67" s="231"/>
      <c r="IDG67" s="231"/>
      <c r="IDH67" s="231"/>
      <c r="IDI67" s="231"/>
      <c r="IDJ67" s="227"/>
      <c r="IDK67" s="227"/>
      <c r="IDL67" s="140"/>
      <c r="IDM67" s="231"/>
      <c r="IDN67" s="227"/>
      <c r="IDO67" s="227"/>
      <c r="IDP67" s="227"/>
      <c r="IDQ67" s="246"/>
      <c r="IDR67" s="247"/>
      <c r="IDS67" s="248"/>
      <c r="IDT67" s="231"/>
      <c r="IDU67" s="231"/>
      <c r="IDV67" s="231"/>
      <c r="IDW67" s="99"/>
      <c r="IDX67" s="231"/>
      <c r="IDY67" s="231"/>
      <c r="IDZ67" s="231"/>
      <c r="IEA67" s="222"/>
      <c r="IEB67" s="249"/>
      <c r="IEC67" s="223"/>
      <c r="IED67" s="250"/>
      <c r="IEE67" s="231"/>
      <c r="IEF67" s="231"/>
      <c r="IEG67" s="231"/>
      <c r="IEH67" s="231"/>
      <c r="IEI67" s="227"/>
      <c r="IEJ67" s="227"/>
      <c r="IEK67" s="140"/>
      <c r="IEL67" s="231"/>
      <c r="IEM67" s="227"/>
      <c r="IEN67" s="227"/>
      <c r="IEO67" s="227"/>
      <c r="IEP67" s="246"/>
      <c r="IEQ67" s="247"/>
      <c r="IER67" s="248"/>
      <c r="IES67" s="231"/>
      <c r="IET67" s="231"/>
      <c r="IEU67" s="231"/>
      <c r="IEV67" s="99"/>
      <c r="IEW67" s="231"/>
      <c r="IEX67" s="231"/>
      <c r="IEY67" s="231"/>
      <c r="IEZ67" s="222"/>
      <c r="IFA67" s="249"/>
      <c r="IFB67" s="223"/>
      <c r="IFC67" s="250"/>
      <c r="IFD67" s="231"/>
      <c r="IFE67" s="231"/>
      <c r="IFF67" s="231"/>
      <c r="IFG67" s="231"/>
      <c r="IFH67" s="227"/>
      <c r="IFI67" s="227"/>
      <c r="IFJ67" s="140"/>
      <c r="IFK67" s="231"/>
      <c r="IFL67" s="227"/>
      <c r="IFM67" s="227"/>
      <c r="IFN67" s="227"/>
      <c r="IFO67" s="246"/>
      <c r="IFP67" s="247"/>
      <c r="IFQ67" s="248"/>
      <c r="IFR67" s="231"/>
      <c r="IFS67" s="231"/>
      <c r="IFT67" s="231"/>
      <c r="IFU67" s="99"/>
      <c r="IFV67" s="231"/>
      <c r="IFW67" s="231"/>
      <c r="IFX67" s="231"/>
      <c r="IFY67" s="222"/>
      <c r="IFZ67" s="249"/>
      <c r="IGA67" s="223"/>
      <c r="IGB67" s="250"/>
      <c r="IGC67" s="231"/>
      <c r="IGD67" s="231"/>
      <c r="IGE67" s="231"/>
      <c r="IGF67" s="231"/>
      <c r="IGG67" s="227"/>
      <c r="IGH67" s="227"/>
      <c r="IGI67" s="140"/>
      <c r="IGJ67" s="231"/>
      <c r="IGK67" s="227"/>
      <c r="IGL67" s="227"/>
      <c r="IGM67" s="227"/>
      <c r="IGN67" s="246"/>
      <c r="IGO67" s="247"/>
      <c r="IGP67" s="248"/>
      <c r="IGQ67" s="231"/>
      <c r="IGR67" s="231"/>
      <c r="IGS67" s="231"/>
      <c r="IGT67" s="99"/>
      <c r="IGU67" s="231"/>
      <c r="IGV67" s="231"/>
      <c r="IGW67" s="231"/>
      <c r="IGX67" s="222"/>
      <c r="IGY67" s="249"/>
      <c r="IGZ67" s="223"/>
      <c r="IHA67" s="250"/>
      <c r="IHB67" s="231"/>
      <c r="IHC67" s="231"/>
      <c r="IHD67" s="231"/>
      <c r="IHE67" s="231"/>
      <c r="IHF67" s="227"/>
      <c r="IHG67" s="227"/>
      <c r="IHH67" s="140"/>
      <c r="IHI67" s="231"/>
      <c r="IHJ67" s="227"/>
      <c r="IHK67" s="227"/>
      <c r="IHL67" s="227"/>
      <c r="IHM67" s="246"/>
      <c r="IHN67" s="247"/>
      <c r="IHO67" s="248"/>
      <c r="IHP67" s="231"/>
      <c r="IHQ67" s="231"/>
      <c r="IHR67" s="231"/>
      <c r="IHS67" s="99"/>
      <c r="IHT67" s="231"/>
      <c r="IHU67" s="231"/>
      <c r="IHV67" s="231"/>
      <c r="IHW67" s="222"/>
      <c r="IHX67" s="249"/>
      <c r="IHY67" s="223"/>
      <c r="IHZ67" s="250"/>
      <c r="IIA67" s="231"/>
      <c r="IIB67" s="231"/>
      <c r="IIC67" s="231"/>
      <c r="IID67" s="231"/>
      <c r="IIE67" s="227"/>
      <c r="IIF67" s="227"/>
      <c r="IIG67" s="140"/>
      <c r="IIH67" s="231"/>
      <c r="III67" s="227"/>
      <c r="IIJ67" s="227"/>
      <c r="IIK67" s="227"/>
      <c r="IIL67" s="246"/>
      <c r="IIM67" s="247"/>
      <c r="IIN67" s="248"/>
      <c r="IIO67" s="231"/>
      <c r="IIP67" s="231"/>
      <c r="IIQ67" s="231"/>
      <c r="IIR67" s="99"/>
      <c r="IIS67" s="231"/>
      <c r="IIT67" s="231"/>
      <c r="IIU67" s="231"/>
      <c r="IIV67" s="222"/>
      <c r="IIW67" s="249"/>
      <c r="IIX67" s="223"/>
      <c r="IIY67" s="250"/>
      <c r="IIZ67" s="231"/>
      <c r="IJA67" s="231"/>
      <c r="IJB67" s="231"/>
      <c r="IJC67" s="231"/>
      <c r="IJD67" s="227"/>
      <c r="IJE67" s="227"/>
      <c r="IJF67" s="140"/>
      <c r="IJG67" s="231"/>
      <c r="IJH67" s="227"/>
      <c r="IJI67" s="227"/>
      <c r="IJJ67" s="227"/>
      <c r="IJK67" s="246"/>
      <c r="IJL67" s="247"/>
      <c r="IJM67" s="248"/>
      <c r="IJN67" s="231"/>
      <c r="IJO67" s="231"/>
      <c r="IJP67" s="231"/>
      <c r="IJQ67" s="99"/>
      <c r="IJR67" s="231"/>
      <c r="IJS67" s="231"/>
      <c r="IJT67" s="231"/>
      <c r="IJU67" s="222"/>
      <c r="IJV67" s="249"/>
      <c r="IJW67" s="223"/>
      <c r="IJX67" s="250"/>
      <c r="IJY67" s="231"/>
      <c r="IJZ67" s="231"/>
      <c r="IKA67" s="231"/>
      <c r="IKB67" s="231"/>
      <c r="IKC67" s="227"/>
      <c r="IKD67" s="227"/>
      <c r="IKE67" s="140"/>
      <c r="IKF67" s="231"/>
      <c r="IKG67" s="227"/>
      <c r="IKH67" s="227"/>
      <c r="IKI67" s="227"/>
      <c r="IKJ67" s="246"/>
      <c r="IKK67" s="247"/>
      <c r="IKL67" s="248"/>
      <c r="IKM67" s="231"/>
      <c r="IKN67" s="231"/>
      <c r="IKO67" s="231"/>
      <c r="IKP67" s="99"/>
      <c r="IKQ67" s="231"/>
      <c r="IKR67" s="231"/>
      <c r="IKS67" s="231"/>
      <c r="IKT67" s="222"/>
      <c r="IKU67" s="249"/>
      <c r="IKV67" s="223"/>
      <c r="IKW67" s="250"/>
      <c r="IKX67" s="231"/>
      <c r="IKY67" s="231"/>
      <c r="IKZ67" s="231"/>
      <c r="ILA67" s="231"/>
      <c r="ILB67" s="227"/>
      <c r="ILC67" s="227"/>
      <c r="ILD67" s="140"/>
      <c r="ILE67" s="231"/>
      <c r="ILF67" s="227"/>
      <c r="ILG67" s="227"/>
      <c r="ILH67" s="227"/>
      <c r="ILI67" s="246"/>
      <c r="ILJ67" s="247"/>
      <c r="ILK67" s="248"/>
      <c r="ILL67" s="231"/>
      <c r="ILM67" s="231"/>
      <c r="ILN67" s="231"/>
      <c r="ILO67" s="99"/>
      <c r="ILP67" s="231"/>
      <c r="ILQ67" s="231"/>
      <c r="ILR67" s="231"/>
      <c r="ILS67" s="222"/>
      <c r="ILT67" s="249"/>
      <c r="ILU67" s="223"/>
      <c r="ILV67" s="250"/>
      <c r="ILW67" s="231"/>
      <c r="ILX67" s="231"/>
      <c r="ILY67" s="231"/>
      <c r="ILZ67" s="231"/>
      <c r="IMA67" s="227"/>
      <c r="IMB67" s="227"/>
      <c r="IMC67" s="140"/>
      <c r="IMD67" s="231"/>
      <c r="IME67" s="227"/>
      <c r="IMF67" s="227"/>
      <c r="IMG67" s="227"/>
      <c r="IMH67" s="246"/>
      <c r="IMI67" s="247"/>
      <c r="IMJ67" s="248"/>
      <c r="IMK67" s="231"/>
      <c r="IML67" s="231"/>
      <c r="IMM67" s="231"/>
      <c r="IMN67" s="99"/>
      <c r="IMO67" s="231"/>
      <c r="IMP67" s="231"/>
      <c r="IMQ67" s="231"/>
      <c r="IMR67" s="222"/>
      <c r="IMS67" s="249"/>
      <c r="IMT67" s="223"/>
      <c r="IMU67" s="250"/>
      <c r="IMV67" s="231"/>
      <c r="IMW67" s="231"/>
      <c r="IMX67" s="231"/>
      <c r="IMY67" s="231"/>
      <c r="IMZ67" s="227"/>
      <c r="INA67" s="227"/>
      <c r="INB67" s="140"/>
      <c r="INC67" s="231"/>
      <c r="IND67" s="227"/>
      <c r="INE67" s="227"/>
      <c r="INF67" s="227"/>
      <c r="ING67" s="246"/>
      <c r="INH67" s="247"/>
      <c r="INI67" s="248"/>
      <c r="INJ67" s="231"/>
      <c r="INK67" s="231"/>
      <c r="INL67" s="231"/>
      <c r="INM67" s="99"/>
      <c r="INN67" s="231"/>
      <c r="INO67" s="231"/>
      <c r="INP67" s="231"/>
      <c r="INQ67" s="222"/>
      <c r="INR67" s="249"/>
      <c r="INS67" s="223"/>
      <c r="INT67" s="250"/>
      <c r="INU67" s="231"/>
      <c r="INV67" s="231"/>
      <c r="INW67" s="231"/>
      <c r="INX67" s="231"/>
      <c r="INY67" s="227"/>
      <c r="INZ67" s="227"/>
      <c r="IOA67" s="140"/>
      <c r="IOB67" s="231"/>
      <c r="IOC67" s="227"/>
      <c r="IOD67" s="227"/>
      <c r="IOE67" s="227"/>
      <c r="IOF67" s="246"/>
      <c r="IOG67" s="247"/>
      <c r="IOH67" s="248"/>
      <c r="IOI67" s="231"/>
      <c r="IOJ67" s="231"/>
      <c r="IOK67" s="231"/>
      <c r="IOL67" s="99"/>
      <c r="IOM67" s="231"/>
      <c r="ION67" s="231"/>
      <c r="IOO67" s="231"/>
      <c r="IOP67" s="222"/>
      <c r="IOQ67" s="249"/>
      <c r="IOR67" s="223"/>
      <c r="IOS67" s="250"/>
      <c r="IOT67" s="231"/>
      <c r="IOU67" s="231"/>
      <c r="IOV67" s="231"/>
      <c r="IOW67" s="231"/>
      <c r="IOX67" s="227"/>
      <c r="IOY67" s="227"/>
      <c r="IOZ67" s="140"/>
      <c r="IPA67" s="231"/>
      <c r="IPB67" s="227"/>
      <c r="IPC67" s="227"/>
      <c r="IPD67" s="227"/>
      <c r="IPE67" s="246"/>
      <c r="IPF67" s="247"/>
      <c r="IPG67" s="248"/>
      <c r="IPH67" s="231"/>
      <c r="IPI67" s="231"/>
      <c r="IPJ67" s="231"/>
      <c r="IPK67" s="99"/>
      <c r="IPL67" s="231"/>
      <c r="IPM67" s="231"/>
      <c r="IPN67" s="231"/>
      <c r="IPO67" s="222"/>
      <c r="IPP67" s="249"/>
      <c r="IPQ67" s="223"/>
      <c r="IPR67" s="250"/>
      <c r="IPS67" s="231"/>
      <c r="IPT67" s="231"/>
      <c r="IPU67" s="231"/>
      <c r="IPV67" s="231"/>
      <c r="IPW67" s="227"/>
      <c r="IPX67" s="227"/>
      <c r="IPY67" s="140"/>
      <c r="IPZ67" s="231"/>
      <c r="IQA67" s="227"/>
      <c r="IQB67" s="227"/>
      <c r="IQC67" s="227"/>
      <c r="IQD67" s="246"/>
      <c r="IQE67" s="247"/>
      <c r="IQF67" s="248"/>
      <c r="IQG67" s="231"/>
      <c r="IQH67" s="231"/>
      <c r="IQI67" s="231"/>
      <c r="IQJ67" s="99"/>
      <c r="IQK67" s="231"/>
      <c r="IQL67" s="231"/>
      <c r="IQM67" s="231"/>
      <c r="IQN67" s="222"/>
      <c r="IQO67" s="249"/>
      <c r="IQP67" s="223"/>
      <c r="IQQ67" s="250"/>
      <c r="IQR67" s="231"/>
      <c r="IQS67" s="231"/>
      <c r="IQT67" s="231"/>
      <c r="IQU67" s="231"/>
      <c r="IQV67" s="227"/>
      <c r="IQW67" s="227"/>
      <c r="IQX67" s="140"/>
      <c r="IQY67" s="231"/>
      <c r="IQZ67" s="227"/>
      <c r="IRA67" s="227"/>
      <c r="IRB67" s="227"/>
      <c r="IRC67" s="246"/>
      <c r="IRD67" s="247"/>
      <c r="IRE67" s="248"/>
      <c r="IRF67" s="231"/>
      <c r="IRG67" s="231"/>
      <c r="IRH67" s="231"/>
      <c r="IRI67" s="99"/>
      <c r="IRJ67" s="231"/>
      <c r="IRK67" s="231"/>
      <c r="IRL67" s="231"/>
      <c r="IRM67" s="222"/>
      <c r="IRN67" s="249"/>
      <c r="IRO67" s="223"/>
      <c r="IRP67" s="250"/>
      <c r="IRQ67" s="231"/>
      <c r="IRR67" s="231"/>
      <c r="IRS67" s="231"/>
      <c r="IRT67" s="231"/>
      <c r="IRU67" s="227"/>
      <c r="IRV67" s="227"/>
      <c r="IRW67" s="140"/>
      <c r="IRX67" s="231"/>
      <c r="IRY67" s="227"/>
      <c r="IRZ67" s="227"/>
      <c r="ISA67" s="227"/>
      <c r="ISB67" s="246"/>
      <c r="ISC67" s="247"/>
      <c r="ISD67" s="248"/>
      <c r="ISE67" s="231"/>
      <c r="ISF67" s="231"/>
      <c r="ISG67" s="231"/>
      <c r="ISH67" s="99"/>
      <c r="ISI67" s="231"/>
      <c r="ISJ67" s="231"/>
      <c r="ISK67" s="231"/>
      <c r="ISL67" s="222"/>
      <c r="ISM67" s="249"/>
      <c r="ISN67" s="223"/>
      <c r="ISO67" s="250"/>
      <c r="ISP67" s="231"/>
      <c r="ISQ67" s="231"/>
      <c r="ISR67" s="231"/>
      <c r="ISS67" s="231"/>
      <c r="IST67" s="227"/>
      <c r="ISU67" s="227"/>
      <c r="ISV67" s="140"/>
      <c r="ISW67" s="231"/>
      <c r="ISX67" s="227"/>
      <c r="ISY67" s="227"/>
      <c r="ISZ67" s="227"/>
      <c r="ITA67" s="246"/>
      <c r="ITB67" s="247"/>
      <c r="ITC67" s="248"/>
      <c r="ITD67" s="231"/>
      <c r="ITE67" s="231"/>
      <c r="ITF67" s="231"/>
      <c r="ITG67" s="99"/>
      <c r="ITH67" s="231"/>
      <c r="ITI67" s="231"/>
      <c r="ITJ67" s="231"/>
      <c r="ITK67" s="222"/>
      <c r="ITL67" s="249"/>
      <c r="ITM67" s="223"/>
      <c r="ITN67" s="250"/>
      <c r="ITO67" s="231"/>
      <c r="ITP67" s="231"/>
      <c r="ITQ67" s="231"/>
      <c r="ITR67" s="231"/>
      <c r="ITS67" s="227"/>
      <c r="ITT67" s="227"/>
      <c r="ITU67" s="140"/>
      <c r="ITV67" s="231"/>
      <c r="ITW67" s="227"/>
      <c r="ITX67" s="227"/>
      <c r="ITY67" s="227"/>
      <c r="ITZ67" s="246"/>
      <c r="IUA67" s="247"/>
      <c r="IUB67" s="248"/>
      <c r="IUC67" s="231"/>
      <c r="IUD67" s="231"/>
      <c r="IUE67" s="231"/>
      <c r="IUF67" s="99"/>
      <c r="IUG67" s="231"/>
      <c r="IUH67" s="231"/>
      <c r="IUI67" s="231"/>
      <c r="IUJ67" s="222"/>
      <c r="IUK67" s="249"/>
      <c r="IUL67" s="223"/>
      <c r="IUM67" s="250"/>
      <c r="IUN67" s="231"/>
      <c r="IUO67" s="231"/>
      <c r="IUP67" s="231"/>
      <c r="IUQ67" s="231"/>
      <c r="IUR67" s="227"/>
      <c r="IUS67" s="227"/>
      <c r="IUT67" s="140"/>
      <c r="IUU67" s="231"/>
      <c r="IUV67" s="227"/>
      <c r="IUW67" s="227"/>
      <c r="IUX67" s="227"/>
      <c r="IUY67" s="246"/>
      <c r="IUZ67" s="247"/>
      <c r="IVA67" s="248"/>
      <c r="IVB67" s="231"/>
      <c r="IVC67" s="231"/>
      <c r="IVD67" s="231"/>
      <c r="IVE67" s="99"/>
      <c r="IVF67" s="231"/>
      <c r="IVG67" s="231"/>
      <c r="IVH67" s="231"/>
      <c r="IVI67" s="222"/>
      <c r="IVJ67" s="249"/>
      <c r="IVK67" s="223"/>
      <c r="IVL67" s="250"/>
      <c r="IVM67" s="231"/>
      <c r="IVN67" s="231"/>
      <c r="IVO67" s="231"/>
      <c r="IVP67" s="231"/>
      <c r="IVQ67" s="227"/>
      <c r="IVR67" s="227"/>
      <c r="IVS67" s="140"/>
      <c r="IVT67" s="231"/>
      <c r="IVU67" s="227"/>
      <c r="IVV67" s="227"/>
      <c r="IVW67" s="227"/>
      <c r="IVX67" s="246"/>
      <c r="IVY67" s="247"/>
      <c r="IVZ67" s="248"/>
      <c r="IWA67" s="231"/>
      <c r="IWB67" s="231"/>
      <c r="IWC67" s="231"/>
      <c r="IWD67" s="99"/>
      <c r="IWE67" s="231"/>
      <c r="IWF67" s="231"/>
      <c r="IWG67" s="231"/>
      <c r="IWH67" s="222"/>
      <c r="IWI67" s="249"/>
      <c r="IWJ67" s="223"/>
      <c r="IWK67" s="250"/>
      <c r="IWL67" s="231"/>
      <c r="IWM67" s="231"/>
      <c r="IWN67" s="231"/>
      <c r="IWO67" s="231"/>
      <c r="IWP67" s="227"/>
      <c r="IWQ67" s="227"/>
      <c r="IWR67" s="140"/>
      <c r="IWS67" s="231"/>
      <c r="IWT67" s="227"/>
      <c r="IWU67" s="227"/>
      <c r="IWV67" s="227"/>
      <c r="IWW67" s="246"/>
      <c r="IWX67" s="247"/>
      <c r="IWY67" s="248"/>
      <c r="IWZ67" s="231"/>
      <c r="IXA67" s="231"/>
      <c r="IXB67" s="231"/>
      <c r="IXC67" s="99"/>
      <c r="IXD67" s="231"/>
      <c r="IXE67" s="231"/>
      <c r="IXF67" s="231"/>
      <c r="IXG67" s="222"/>
      <c r="IXH67" s="249"/>
      <c r="IXI67" s="223"/>
      <c r="IXJ67" s="250"/>
      <c r="IXK67" s="231"/>
      <c r="IXL67" s="231"/>
      <c r="IXM67" s="231"/>
      <c r="IXN67" s="231"/>
      <c r="IXO67" s="227"/>
      <c r="IXP67" s="227"/>
      <c r="IXQ67" s="140"/>
      <c r="IXR67" s="231"/>
      <c r="IXS67" s="227"/>
      <c r="IXT67" s="227"/>
      <c r="IXU67" s="227"/>
      <c r="IXV67" s="246"/>
      <c r="IXW67" s="247"/>
      <c r="IXX67" s="248"/>
      <c r="IXY67" s="231"/>
      <c r="IXZ67" s="231"/>
      <c r="IYA67" s="231"/>
      <c r="IYB67" s="99"/>
      <c r="IYC67" s="231"/>
      <c r="IYD67" s="231"/>
      <c r="IYE67" s="231"/>
      <c r="IYF67" s="222"/>
      <c r="IYG67" s="249"/>
      <c r="IYH67" s="223"/>
      <c r="IYI67" s="250"/>
      <c r="IYJ67" s="231"/>
      <c r="IYK67" s="231"/>
      <c r="IYL67" s="231"/>
      <c r="IYM67" s="231"/>
      <c r="IYN67" s="227"/>
      <c r="IYO67" s="227"/>
      <c r="IYP67" s="140"/>
      <c r="IYQ67" s="231"/>
      <c r="IYR67" s="227"/>
      <c r="IYS67" s="227"/>
      <c r="IYT67" s="227"/>
      <c r="IYU67" s="246"/>
      <c r="IYV67" s="247"/>
      <c r="IYW67" s="248"/>
      <c r="IYX67" s="231"/>
      <c r="IYY67" s="231"/>
      <c r="IYZ67" s="231"/>
      <c r="IZA67" s="99"/>
      <c r="IZB67" s="231"/>
      <c r="IZC67" s="231"/>
      <c r="IZD67" s="231"/>
      <c r="IZE67" s="222"/>
      <c r="IZF67" s="249"/>
      <c r="IZG67" s="223"/>
      <c r="IZH67" s="250"/>
      <c r="IZI67" s="231"/>
      <c r="IZJ67" s="231"/>
      <c r="IZK67" s="231"/>
      <c r="IZL67" s="231"/>
      <c r="IZM67" s="227"/>
      <c r="IZN67" s="227"/>
      <c r="IZO67" s="140"/>
      <c r="IZP67" s="231"/>
      <c r="IZQ67" s="227"/>
      <c r="IZR67" s="227"/>
      <c r="IZS67" s="227"/>
      <c r="IZT67" s="246"/>
      <c r="IZU67" s="247"/>
      <c r="IZV67" s="248"/>
      <c r="IZW67" s="231"/>
      <c r="IZX67" s="231"/>
      <c r="IZY67" s="231"/>
      <c r="IZZ67" s="99"/>
      <c r="JAA67" s="231"/>
      <c r="JAB67" s="231"/>
      <c r="JAC67" s="231"/>
      <c r="JAD67" s="222"/>
      <c r="JAE67" s="249"/>
      <c r="JAF67" s="223"/>
      <c r="JAG67" s="250"/>
      <c r="JAH67" s="231"/>
      <c r="JAI67" s="231"/>
      <c r="JAJ67" s="231"/>
      <c r="JAK67" s="231"/>
      <c r="JAL67" s="227"/>
      <c r="JAM67" s="227"/>
      <c r="JAN67" s="140"/>
      <c r="JAO67" s="231"/>
      <c r="JAP67" s="227"/>
      <c r="JAQ67" s="227"/>
      <c r="JAR67" s="227"/>
      <c r="JAS67" s="246"/>
      <c r="JAT67" s="247"/>
      <c r="JAU67" s="248"/>
      <c r="JAV67" s="231"/>
      <c r="JAW67" s="231"/>
      <c r="JAX67" s="231"/>
      <c r="JAY67" s="99"/>
      <c r="JAZ67" s="231"/>
      <c r="JBA67" s="231"/>
      <c r="JBB67" s="231"/>
      <c r="JBC67" s="222"/>
      <c r="JBD67" s="249"/>
      <c r="JBE67" s="223"/>
      <c r="JBF67" s="250"/>
      <c r="JBG67" s="231"/>
      <c r="JBH67" s="231"/>
      <c r="JBI67" s="231"/>
      <c r="JBJ67" s="231"/>
      <c r="JBK67" s="227"/>
      <c r="JBL67" s="227"/>
      <c r="JBM67" s="140"/>
      <c r="JBN67" s="231"/>
      <c r="JBO67" s="227"/>
      <c r="JBP67" s="227"/>
      <c r="JBQ67" s="227"/>
      <c r="JBR67" s="246"/>
      <c r="JBS67" s="247"/>
      <c r="JBT67" s="248"/>
      <c r="JBU67" s="231"/>
      <c r="JBV67" s="231"/>
      <c r="JBW67" s="231"/>
      <c r="JBX67" s="99"/>
      <c r="JBY67" s="231"/>
      <c r="JBZ67" s="231"/>
      <c r="JCA67" s="231"/>
      <c r="JCB67" s="222"/>
      <c r="JCC67" s="249"/>
      <c r="JCD67" s="223"/>
      <c r="JCE67" s="250"/>
      <c r="JCF67" s="231"/>
      <c r="JCG67" s="231"/>
      <c r="JCH67" s="231"/>
      <c r="JCI67" s="231"/>
      <c r="JCJ67" s="227"/>
      <c r="JCK67" s="227"/>
      <c r="JCL67" s="140"/>
      <c r="JCM67" s="231"/>
      <c r="JCN67" s="227"/>
      <c r="JCO67" s="227"/>
      <c r="JCP67" s="227"/>
      <c r="JCQ67" s="246"/>
      <c r="JCR67" s="247"/>
      <c r="JCS67" s="248"/>
      <c r="JCT67" s="231"/>
      <c r="JCU67" s="231"/>
      <c r="JCV67" s="231"/>
      <c r="JCW67" s="99"/>
      <c r="JCX67" s="231"/>
      <c r="JCY67" s="231"/>
      <c r="JCZ67" s="231"/>
      <c r="JDA67" s="222"/>
      <c r="JDB67" s="249"/>
      <c r="JDC67" s="223"/>
      <c r="JDD67" s="250"/>
      <c r="JDE67" s="231"/>
      <c r="JDF67" s="231"/>
      <c r="JDG67" s="231"/>
      <c r="JDH67" s="231"/>
      <c r="JDI67" s="227"/>
      <c r="JDJ67" s="227"/>
      <c r="JDK67" s="140"/>
      <c r="JDL67" s="231"/>
      <c r="JDM67" s="227"/>
      <c r="JDN67" s="227"/>
      <c r="JDO67" s="227"/>
      <c r="JDP67" s="246"/>
      <c r="JDQ67" s="247"/>
      <c r="JDR67" s="248"/>
      <c r="JDS67" s="231"/>
      <c r="JDT67" s="231"/>
      <c r="JDU67" s="231"/>
      <c r="JDV67" s="99"/>
      <c r="JDW67" s="231"/>
      <c r="JDX67" s="231"/>
      <c r="JDY67" s="231"/>
      <c r="JDZ67" s="222"/>
      <c r="JEA67" s="249"/>
      <c r="JEB67" s="223"/>
      <c r="JEC67" s="250"/>
      <c r="JED67" s="231"/>
      <c r="JEE67" s="231"/>
      <c r="JEF67" s="231"/>
      <c r="JEG67" s="231"/>
      <c r="JEH67" s="227"/>
      <c r="JEI67" s="227"/>
      <c r="JEJ67" s="140"/>
      <c r="JEK67" s="231"/>
      <c r="JEL67" s="227"/>
      <c r="JEM67" s="227"/>
      <c r="JEN67" s="227"/>
      <c r="JEO67" s="246"/>
      <c r="JEP67" s="247"/>
      <c r="JEQ67" s="248"/>
      <c r="JER67" s="231"/>
      <c r="JES67" s="231"/>
      <c r="JET67" s="231"/>
      <c r="JEU67" s="99"/>
      <c r="JEV67" s="231"/>
      <c r="JEW67" s="231"/>
      <c r="JEX67" s="231"/>
      <c r="JEY67" s="222"/>
      <c r="JEZ67" s="249"/>
      <c r="JFA67" s="223"/>
      <c r="JFB67" s="250"/>
      <c r="JFC67" s="231"/>
      <c r="JFD67" s="231"/>
      <c r="JFE67" s="231"/>
      <c r="JFF67" s="231"/>
      <c r="JFG67" s="227"/>
      <c r="JFH67" s="227"/>
      <c r="JFI67" s="140"/>
      <c r="JFJ67" s="231"/>
      <c r="JFK67" s="227"/>
      <c r="JFL67" s="227"/>
      <c r="JFM67" s="227"/>
      <c r="JFN67" s="246"/>
      <c r="JFO67" s="247"/>
      <c r="JFP67" s="248"/>
      <c r="JFQ67" s="231"/>
      <c r="JFR67" s="231"/>
      <c r="JFS67" s="231"/>
      <c r="JFT67" s="99"/>
      <c r="JFU67" s="231"/>
      <c r="JFV67" s="231"/>
      <c r="JFW67" s="231"/>
      <c r="JFX67" s="222"/>
      <c r="JFY67" s="249"/>
      <c r="JFZ67" s="223"/>
      <c r="JGA67" s="250"/>
      <c r="JGB67" s="231"/>
      <c r="JGC67" s="231"/>
      <c r="JGD67" s="231"/>
      <c r="JGE67" s="231"/>
      <c r="JGF67" s="227"/>
      <c r="JGG67" s="227"/>
      <c r="JGH67" s="140"/>
      <c r="JGI67" s="231"/>
      <c r="JGJ67" s="227"/>
      <c r="JGK67" s="227"/>
      <c r="JGL67" s="227"/>
      <c r="JGM67" s="246"/>
      <c r="JGN67" s="247"/>
      <c r="JGO67" s="248"/>
      <c r="JGP67" s="231"/>
      <c r="JGQ67" s="231"/>
      <c r="JGR67" s="231"/>
      <c r="JGS67" s="99"/>
      <c r="JGT67" s="231"/>
      <c r="JGU67" s="231"/>
      <c r="JGV67" s="231"/>
      <c r="JGW67" s="222"/>
      <c r="JGX67" s="249"/>
      <c r="JGY67" s="223"/>
      <c r="JGZ67" s="250"/>
      <c r="JHA67" s="231"/>
      <c r="JHB67" s="231"/>
      <c r="JHC67" s="231"/>
      <c r="JHD67" s="231"/>
      <c r="JHE67" s="227"/>
      <c r="JHF67" s="227"/>
      <c r="JHG67" s="140"/>
      <c r="JHH67" s="231"/>
      <c r="JHI67" s="227"/>
      <c r="JHJ67" s="227"/>
      <c r="JHK67" s="227"/>
      <c r="JHL67" s="246"/>
      <c r="JHM67" s="247"/>
      <c r="JHN67" s="248"/>
      <c r="JHO67" s="231"/>
      <c r="JHP67" s="231"/>
      <c r="JHQ67" s="231"/>
      <c r="JHR67" s="99"/>
      <c r="JHS67" s="231"/>
      <c r="JHT67" s="231"/>
      <c r="JHU67" s="231"/>
      <c r="JHV67" s="222"/>
      <c r="JHW67" s="249"/>
      <c r="JHX67" s="223"/>
      <c r="JHY67" s="250"/>
      <c r="JHZ67" s="231"/>
      <c r="JIA67" s="231"/>
      <c r="JIB67" s="231"/>
      <c r="JIC67" s="231"/>
      <c r="JID67" s="227"/>
      <c r="JIE67" s="227"/>
      <c r="JIF67" s="140"/>
      <c r="JIG67" s="231"/>
      <c r="JIH67" s="227"/>
      <c r="JII67" s="227"/>
      <c r="JIJ67" s="227"/>
      <c r="JIK67" s="246"/>
      <c r="JIL67" s="247"/>
      <c r="JIM67" s="248"/>
      <c r="JIN67" s="231"/>
      <c r="JIO67" s="231"/>
      <c r="JIP67" s="231"/>
      <c r="JIQ67" s="99"/>
      <c r="JIR67" s="231"/>
      <c r="JIS67" s="231"/>
      <c r="JIT67" s="231"/>
      <c r="JIU67" s="222"/>
      <c r="JIV67" s="249"/>
      <c r="JIW67" s="223"/>
      <c r="JIX67" s="250"/>
      <c r="JIY67" s="231"/>
      <c r="JIZ67" s="231"/>
      <c r="JJA67" s="231"/>
      <c r="JJB67" s="231"/>
      <c r="JJC67" s="227"/>
      <c r="JJD67" s="227"/>
      <c r="JJE67" s="140"/>
      <c r="JJF67" s="231"/>
      <c r="JJG67" s="227"/>
      <c r="JJH67" s="227"/>
      <c r="JJI67" s="227"/>
      <c r="JJJ67" s="246"/>
      <c r="JJK67" s="247"/>
      <c r="JJL67" s="248"/>
      <c r="JJM67" s="231"/>
      <c r="JJN67" s="231"/>
      <c r="JJO67" s="231"/>
      <c r="JJP67" s="99"/>
      <c r="JJQ67" s="231"/>
      <c r="JJR67" s="231"/>
      <c r="JJS67" s="231"/>
      <c r="JJT67" s="222"/>
      <c r="JJU67" s="249"/>
      <c r="JJV67" s="223"/>
      <c r="JJW67" s="250"/>
      <c r="JJX67" s="231"/>
      <c r="JJY67" s="231"/>
      <c r="JJZ67" s="231"/>
      <c r="JKA67" s="231"/>
      <c r="JKB67" s="227"/>
      <c r="JKC67" s="227"/>
      <c r="JKD67" s="140"/>
      <c r="JKE67" s="231"/>
      <c r="JKF67" s="227"/>
      <c r="JKG67" s="227"/>
      <c r="JKH67" s="227"/>
      <c r="JKI67" s="246"/>
      <c r="JKJ67" s="247"/>
      <c r="JKK67" s="248"/>
      <c r="JKL67" s="231"/>
      <c r="JKM67" s="231"/>
      <c r="JKN67" s="231"/>
      <c r="JKO67" s="99"/>
      <c r="JKP67" s="231"/>
      <c r="JKQ67" s="231"/>
      <c r="JKR67" s="231"/>
      <c r="JKS67" s="222"/>
      <c r="JKT67" s="249"/>
      <c r="JKU67" s="223"/>
      <c r="JKV67" s="250"/>
      <c r="JKW67" s="231"/>
      <c r="JKX67" s="231"/>
      <c r="JKY67" s="231"/>
      <c r="JKZ67" s="231"/>
      <c r="JLA67" s="227"/>
      <c r="JLB67" s="227"/>
      <c r="JLC67" s="140"/>
      <c r="JLD67" s="231"/>
      <c r="JLE67" s="227"/>
      <c r="JLF67" s="227"/>
      <c r="JLG67" s="227"/>
      <c r="JLH67" s="246"/>
      <c r="JLI67" s="247"/>
      <c r="JLJ67" s="248"/>
      <c r="JLK67" s="231"/>
      <c r="JLL67" s="231"/>
      <c r="JLM67" s="231"/>
      <c r="JLN67" s="99"/>
      <c r="JLO67" s="231"/>
      <c r="JLP67" s="231"/>
      <c r="JLQ67" s="231"/>
      <c r="JLR67" s="222"/>
      <c r="JLS67" s="249"/>
      <c r="JLT67" s="223"/>
      <c r="JLU67" s="250"/>
      <c r="JLV67" s="231"/>
      <c r="JLW67" s="231"/>
      <c r="JLX67" s="231"/>
      <c r="JLY67" s="231"/>
      <c r="JLZ67" s="227"/>
      <c r="JMA67" s="227"/>
      <c r="JMB67" s="140"/>
      <c r="JMC67" s="231"/>
      <c r="JMD67" s="227"/>
      <c r="JME67" s="227"/>
      <c r="JMF67" s="227"/>
      <c r="JMG67" s="246"/>
      <c r="JMH67" s="247"/>
      <c r="JMI67" s="248"/>
      <c r="JMJ67" s="231"/>
      <c r="JMK67" s="231"/>
      <c r="JML67" s="231"/>
      <c r="JMM67" s="99"/>
      <c r="JMN67" s="231"/>
      <c r="JMO67" s="231"/>
      <c r="JMP67" s="231"/>
      <c r="JMQ67" s="222"/>
      <c r="JMR67" s="249"/>
      <c r="JMS67" s="223"/>
      <c r="JMT67" s="250"/>
      <c r="JMU67" s="231"/>
      <c r="JMV67" s="231"/>
      <c r="JMW67" s="231"/>
      <c r="JMX67" s="231"/>
      <c r="JMY67" s="227"/>
      <c r="JMZ67" s="227"/>
      <c r="JNA67" s="140"/>
      <c r="JNB67" s="231"/>
      <c r="JNC67" s="227"/>
      <c r="JND67" s="227"/>
      <c r="JNE67" s="227"/>
      <c r="JNF67" s="246"/>
      <c r="JNG67" s="247"/>
      <c r="JNH67" s="248"/>
      <c r="JNI67" s="231"/>
      <c r="JNJ67" s="231"/>
      <c r="JNK67" s="231"/>
      <c r="JNL67" s="99"/>
      <c r="JNM67" s="231"/>
      <c r="JNN67" s="231"/>
      <c r="JNO67" s="231"/>
      <c r="JNP67" s="222"/>
      <c r="JNQ67" s="249"/>
      <c r="JNR67" s="223"/>
      <c r="JNS67" s="250"/>
      <c r="JNT67" s="231"/>
      <c r="JNU67" s="231"/>
      <c r="JNV67" s="231"/>
      <c r="JNW67" s="231"/>
      <c r="JNX67" s="227"/>
      <c r="JNY67" s="227"/>
      <c r="JNZ67" s="140"/>
      <c r="JOA67" s="231"/>
      <c r="JOB67" s="227"/>
      <c r="JOC67" s="227"/>
      <c r="JOD67" s="227"/>
      <c r="JOE67" s="246"/>
      <c r="JOF67" s="247"/>
      <c r="JOG67" s="248"/>
      <c r="JOH67" s="231"/>
      <c r="JOI67" s="231"/>
      <c r="JOJ67" s="231"/>
      <c r="JOK67" s="99"/>
      <c r="JOL67" s="231"/>
      <c r="JOM67" s="231"/>
      <c r="JON67" s="231"/>
      <c r="JOO67" s="222"/>
      <c r="JOP67" s="249"/>
      <c r="JOQ67" s="223"/>
      <c r="JOR67" s="250"/>
      <c r="JOS67" s="231"/>
      <c r="JOT67" s="231"/>
      <c r="JOU67" s="231"/>
      <c r="JOV67" s="231"/>
      <c r="JOW67" s="227"/>
      <c r="JOX67" s="227"/>
      <c r="JOY67" s="140"/>
      <c r="JOZ67" s="231"/>
      <c r="JPA67" s="227"/>
      <c r="JPB67" s="227"/>
      <c r="JPC67" s="227"/>
      <c r="JPD67" s="246"/>
      <c r="JPE67" s="247"/>
      <c r="JPF67" s="248"/>
      <c r="JPG67" s="231"/>
      <c r="JPH67" s="231"/>
      <c r="JPI67" s="231"/>
      <c r="JPJ67" s="99"/>
      <c r="JPK67" s="231"/>
      <c r="JPL67" s="231"/>
      <c r="JPM67" s="231"/>
      <c r="JPN67" s="222"/>
      <c r="JPO67" s="249"/>
      <c r="JPP67" s="223"/>
      <c r="JPQ67" s="250"/>
      <c r="JPR67" s="231"/>
      <c r="JPS67" s="231"/>
      <c r="JPT67" s="231"/>
      <c r="JPU67" s="231"/>
      <c r="JPV67" s="227"/>
      <c r="JPW67" s="227"/>
      <c r="JPX67" s="140"/>
      <c r="JPY67" s="231"/>
      <c r="JPZ67" s="227"/>
      <c r="JQA67" s="227"/>
      <c r="JQB67" s="227"/>
      <c r="JQC67" s="246"/>
      <c r="JQD67" s="247"/>
      <c r="JQE67" s="248"/>
      <c r="JQF67" s="231"/>
      <c r="JQG67" s="231"/>
      <c r="JQH67" s="231"/>
      <c r="JQI67" s="99"/>
      <c r="JQJ67" s="231"/>
      <c r="JQK67" s="231"/>
      <c r="JQL67" s="231"/>
      <c r="JQM67" s="222"/>
      <c r="JQN67" s="249"/>
      <c r="JQO67" s="223"/>
      <c r="JQP67" s="250"/>
      <c r="JQQ67" s="231"/>
      <c r="JQR67" s="231"/>
      <c r="JQS67" s="231"/>
      <c r="JQT67" s="231"/>
      <c r="JQU67" s="227"/>
      <c r="JQV67" s="227"/>
      <c r="JQW67" s="140"/>
      <c r="JQX67" s="231"/>
      <c r="JQY67" s="227"/>
      <c r="JQZ67" s="227"/>
      <c r="JRA67" s="227"/>
      <c r="JRB67" s="246"/>
      <c r="JRC67" s="247"/>
      <c r="JRD67" s="248"/>
      <c r="JRE67" s="231"/>
      <c r="JRF67" s="231"/>
      <c r="JRG67" s="231"/>
      <c r="JRH67" s="99"/>
      <c r="JRI67" s="231"/>
      <c r="JRJ67" s="231"/>
      <c r="JRK67" s="231"/>
      <c r="JRL67" s="222"/>
      <c r="JRM67" s="249"/>
      <c r="JRN67" s="223"/>
      <c r="JRO67" s="250"/>
      <c r="JRP67" s="231"/>
      <c r="JRQ67" s="231"/>
      <c r="JRR67" s="231"/>
      <c r="JRS67" s="231"/>
      <c r="JRT67" s="227"/>
      <c r="JRU67" s="227"/>
      <c r="JRV67" s="140"/>
      <c r="JRW67" s="231"/>
      <c r="JRX67" s="227"/>
      <c r="JRY67" s="227"/>
      <c r="JRZ67" s="227"/>
      <c r="JSA67" s="246"/>
      <c r="JSB67" s="247"/>
      <c r="JSC67" s="248"/>
      <c r="JSD67" s="231"/>
      <c r="JSE67" s="231"/>
      <c r="JSF67" s="231"/>
      <c r="JSG67" s="99"/>
      <c r="JSH67" s="231"/>
      <c r="JSI67" s="231"/>
      <c r="JSJ67" s="231"/>
      <c r="JSK67" s="222"/>
      <c r="JSL67" s="249"/>
      <c r="JSM67" s="223"/>
      <c r="JSN67" s="250"/>
      <c r="JSO67" s="231"/>
      <c r="JSP67" s="231"/>
      <c r="JSQ67" s="231"/>
      <c r="JSR67" s="231"/>
      <c r="JSS67" s="227"/>
      <c r="JST67" s="227"/>
      <c r="JSU67" s="140"/>
      <c r="JSV67" s="231"/>
      <c r="JSW67" s="227"/>
      <c r="JSX67" s="227"/>
      <c r="JSY67" s="227"/>
      <c r="JSZ67" s="246"/>
      <c r="JTA67" s="247"/>
      <c r="JTB67" s="248"/>
      <c r="JTC67" s="231"/>
      <c r="JTD67" s="231"/>
      <c r="JTE67" s="231"/>
      <c r="JTF67" s="99"/>
      <c r="JTG67" s="231"/>
      <c r="JTH67" s="231"/>
      <c r="JTI67" s="231"/>
      <c r="JTJ67" s="222"/>
      <c r="JTK67" s="249"/>
      <c r="JTL67" s="223"/>
      <c r="JTM67" s="250"/>
      <c r="JTN67" s="231"/>
      <c r="JTO67" s="231"/>
      <c r="JTP67" s="231"/>
      <c r="JTQ67" s="231"/>
      <c r="JTR67" s="227"/>
      <c r="JTS67" s="227"/>
      <c r="JTT67" s="140"/>
      <c r="JTU67" s="231"/>
      <c r="JTV67" s="227"/>
      <c r="JTW67" s="227"/>
      <c r="JTX67" s="227"/>
      <c r="JTY67" s="246"/>
      <c r="JTZ67" s="247"/>
      <c r="JUA67" s="248"/>
      <c r="JUB67" s="231"/>
      <c r="JUC67" s="231"/>
      <c r="JUD67" s="231"/>
      <c r="JUE67" s="99"/>
      <c r="JUF67" s="231"/>
      <c r="JUG67" s="231"/>
      <c r="JUH67" s="231"/>
      <c r="JUI67" s="222"/>
      <c r="JUJ67" s="249"/>
      <c r="JUK67" s="223"/>
      <c r="JUL67" s="250"/>
      <c r="JUM67" s="231"/>
      <c r="JUN67" s="231"/>
      <c r="JUO67" s="231"/>
      <c r="JUP67" s="231"/>
      <c r="JUQ67" s="227"/>
      <c r="JUR67" s="227"/>
      <c r="JUS67" s="140"/>
      <c r="JUT67" s="231"/>
      <c r="JUU67" s="227"/>
      <c r="JUV67" s="227"/>
      <c r="JUW67" s="227"/>
      <c r="JUX67" s="246"/>
      <c r="JUY67" s="247"/>
      <c r="JUZ67" s="248"/>
      <c r="JVA67" s="231"/>
      <c r="JVB67" s="231"/>
      <c r="JVC67" s="231"/>
      <c r="JVD67" s="99"/>
      <c r="JVE67" s="231"/>
      <c r="JVF67" s="231"/>
      <c r="JVG67" s="231"/>
      <c r="JVH67" s="222"/>
      <c r="JVI67" s="249"/>
      <c r="JVJ67" s="223"/>
      <c r="JVK67" s="250"/>
      <c r="JVL67" s="231"/>
      <c r="JVM67" s="231"/>
      <c r="JVN67" s="231"/>
      <c r="JVO67" s="231"/>
      <c r="JVP67" s="227"/>
      <c r="JVQ67" s="227"/>
      <c r="JVR67" s="140"/>
      <c r="JVS67" s="231"/>
      <c r="JVT67" s="227"/>
      <c r="JVU67" s="227"/>
      <c r="JVV67" s="227"/>
      <c r="JVW67" s="246"/>
      <c r="JVX67" s="247"/>
      <c r="JVY67" s="248"/>
      <c r="JVZ67" s="231"/>
      <c r="JWA67" s="231"/>
      <c r="JWB67" s="231"/>
      <c r="JWC67" s="99"/>
      <c r="JWD67" s="231"/>
      <c r="JWE67" s="231"/>
      <c r="JWF67" s="231"/>
      <c r="JWG67" s="222"/>
      <c r="JWH67" s="249"/>
      <c r="JWI67" s="223"/>
      <c r="JWJ67" s="250"/>
      <c r="JWK67" s="231"/>
      <c r="JWL67" s="231"/>
      <c r="JWM67" s="231"/>
      <c r="JWN67" s="231"/>
      <c r="JWO67" s="227"/>
      <c r="JWP67" s="227"/>
      <c r="JWQ67" s="140"/>
      <c r="JWR67" s="231"/>
      <c r="JWS67" s="227"/>
      <c r="JWT67" s="227"/>
      <c r="JWU67" s="227"/>
      <c r="JWV67" s="246"/>
      <c r="JWW67" s="247"/>
      <c r="JWX67" s="248"/>
      <c r="JWY67" s="231"/>
      <c r="JWZ67" s="231"/>
      <c r="JXA67" s="231"/>
      <c r="JXB67" s="99"/>
      <c r="JXC67" s="231"/>
      <c r="JXD67" s="231"/>
      <c r="JXE67" s="231"/>
      <c r="JXF67" s="222"/>
      <c r="JXG67" s="249"/>
      <c r="JXH67" s="223"/>
      <c r="JXI67" s="250"/>
      <c r="JXJ67" s="231"/>
      <c r="JXK67" s="231"/>
      <c r="JXL67" s="231"/>
      <c r="JXM67" s="231"/>
      <c r="JXN67" s="227"/>
      <c r="JXO67" s="227"/>
      <c r="JXP67" s="140"/>
      <c r="JXQ67" s="231"/>
      <c r="JXR67" s="227"/>
      <c r="JXS67" s="227"/>
      <c r="JXT67" s="227"/>
      <c r="JXU67" s="246"/>
      <c r="JXV67" s="247"/>
      <c r="JXW67" s="248"/>
      <c r="JXX67" s="231"/>
      <c r="JXY67" s="231"/>
      <c r="JXZ67" s="231"/>
      <c r="JYA67" s="99"/>
      <c r="JYB67" s="231"/>
      <c r="JYC67" s="231"/>
      <c r="JYD67" s="231"/>
      <c r="JYE67" s="222"/>
      <c r="JYF67" s="249"/>
      <c r="JYG67" s="223"/>
      <c r="JYH67" s="250"/>
      <c r="JYI67" s="231"/>
      <c r="JYJ67" s="231"/>
      <c r="JYK67" s="231"/>
      <c r="JYL67" s="231"/>
      <c r="JYM67" s="227"/>
      <c r="JYN67" s="227"/>
      <c r="JYO67" s="140"/>
      <c r="JYP67" s="231"/>
      <c r="JYQ67" s="227"/>
      <c r="JYR67" s="227"/>
      <c r="JYS67" s="227"/>
      <c r="JYT67" s="246"/>
      <c r="JYU67" s="247"/>
      <c r="JYV67" s="248"/>
      <c r="JYW67" s="231"/>
      <c r="JYX67" s="231"/>
      <c r="JYY67" s="231"/>
      <c r="JYZ67" s="99"/>
      <c r="JZA67" s="231"/>
      <c r="JZB67" s="231"/>
      <c r="JZC67" s="231"/>
      <c r="JZD67" s="222"/>
      <c r="JZE67" s="249"/>
      <c r="JZF67" s="223"/>
      <c r="JZG67" s="250"/>
      <c r="JZH67" s="231"/>
      <c r="JZI67" s="231"/>
      <c r="JZJ67" s="231"/>
      <c r="JZK67" s="231"/>
      <c r="JZL67" s="227"/>
      <c r="JZM67" s="227"/>
      <c r="JZN67" s="140"/>
      <c r="JZO67" s="231"/>
      <c r="JZP67" s="227"/>
      <c r="JZQ67" s="227"/>
      <c r="JZR67" s="227"/>
      <c r="JZS67" s="246"/>
      <c r="JZT67" s="247"/>
      <c r="JZU67" s="248"/>
      <c r="JZV67" s="231"/>
      <c r="JZW67" s="231"/>
      <c r="JZX67" s="231"/>
      <c r="JZY67" s="99"/>
      <c r="JZZ67" s="231"/>
      <c r="KAA67" s="231"/>
      <c r="KAB67" s="231"/>
      <c r="KAC67" s="222"/>
      <c r="KAD67" s="249"/>
      <c r="KAE67" s="223"/>
      <c r="KAF67" s="250"/>
      <c r="KAG67" s="231"/>
      <c r="KAH67" s="231"/>
      <c r="KAI67" s="231"/>
      <c r="KAJ67" s="231"/>
      <c r="KAK67" s="227"/>
      <c r="KAL67" s="227"/>
      <c r="KAM67" s="140"/>
      <c r="KAN67" s="231"/>
      <c r="KAO67" s="227"/>
      <c r="KAP67" s="227"/>
      <c r="KAQ67" s="227"/>
      <c r="KAR67" s="246"/>
      <c r="KAS67" s="247"/>
      <c r="KAT67" s="248"/>
      <c r="KAU67" s="231"/>
      <c r="KAV67" s="231"/>
      <c r="KAW67" s="231"/>
      <c r="KAX67" s="99"/>
      <c r="KAY67" s="231"/>
      <c r="KAZ67" s="231"/>
      <c r="KBA67" s="231"/>
      <c r="KBB67" s="222"/>
      <c r="KBC67" s="249"/>
      <c r="KBD67" s="223"/>
      <c r="KBE67" s="250"/>
      <c r="KBF67" s="231"/>
      <c r="KBG67" s="231"/>
      <c r="KBH67" s="231"/>
      <c r="KBI67" s="231"/>
      <c r="KBJ67" s="227"/>
      <c r="KBK67" s="227"/>
      <c r="KBL67" s="140"/>
      <c r="KBM67" s="231"/>
      <c r="KBN67" s="227"/>
      <c r="KBO67" s="227"/>
      <c r="KBP67" s="227"/>
      <c r="KBQ67" s="246"/>
      <c r="KBR67" s="247"/>
      <c r="KBS67" s="248"/>
      <c r="KBT67" s="231"/>
      <c r="KBU67" s="231"/>
      <c r="KBV67" s="231"/>
      <c r="KBW67" s="99"/>
      <c r="KBX67" s="231"/>
      <c r="KBY67" s="231"/>
      <c r="KBZ67" s="231"/>
      <c r="KCA67" s="222"/>
      <c r="KCB67" s="249"/>
      <c r="KCC67" s="223"/>
      <c r="KCD67" s="250"/>
      <c r="KCE67" s="231"/>
      <c r="KCF67" s="231"/>
      <c r="KCG67" s="231"/>
      <c r="KCH67" s="231"/>
      <c r="KCI67" s="227"/>
      <c r="KCJ67" s="227"/>
      <c r="KCK67" s="140"/>
      <c r="KCL67" s="231"/>
      <c r="KCM67" s="227"/>
      <c r="KCN67" s="227"/>
      <c r="KCO67" s="227"/>
      <c r="KCP67" s="246"/>
      <c r="KCQ67" s="247"/>
      <c r="KCR67" s="248"/>
      <c r="KCS67" s="231"/>
      <c r="KCT67" s="231"/>
      <c r="KCU67" s="231"/>
      <c r="KCV67" s="99"/>
      <c r="KCW67" s="231"/>
      <c r="KCX67" s="231"/>
      <c r="KCY67" s="231"/>
      <c r="KCZ67" s="222"/>
      <c r="KDA67" s="249"/>
      <c r="KDB67" s="223"/>
      <c r="KDC67" s="250"/>
      <c r="KDD67" s="231"/>
      <c r="KDE67" s="231"/>
      <c r="KDF67" s="231"/>
      <c r="KDG67" s="231"/>
      <c r="KDH67" s="227"/>
      <c r="KDI67" s="227"/>
      <c r="KDJ67" s="140"/>
      <c r="KDK67" s="231"/>
      <c r="KDL67" s="227"/>
      <c r="KDM67" s="227"/>
      <c r="KDN67" s="227"/>
      <c r="KDO67" s="246"/>
      <c r="KDP67" s="247"/>
      <c r="KDQ67" s="248"/>
      <c r="KDR67" s="231"/>
      <c r="KDS67" s="231"/>
      <c r="KDT67" s="231"/>
      <c r="KDU67" s="99"/>
      <c r="KDV67" s="231"/>
      <c r="KDW67" s="231"/>
      <c r="KDX67" s="231"/>
      <c r="KDY67" s="222"/>
      <c r="KDZ67" s="249"/>
      <c r="KEA67" s="223"/>
      <c r="KEB67" s="250"/>
      <c r="KEC67" s="231"/>
      <c r="KED67" s="231"/>
      <c r="KEE67" s="231"/>
      <c r="KEF67" s="231"/>
      <c r="KEG67" s="227"/>
      <c r="KEH67" s="227"/>
      <c r="KEI67" s="140"/>
      <c r="KEJ67" s="231"/>
      <c r="KEK67" s="227"/>
      <c r="KEL67" s="227"/>
      <c r="KEM67" s="227"/>
      <c r="KEN67" s="246"/>
      <c r="KEO67" s="247"/>
      <c r="KEP67" s="248"/>
      <c r="KEQ67" s="231"/>
      <c r="KER67" s="231"/>
      <c r="KES67" s="231"/>
      <c r="KET67" s="99"/>
      <c r="KEU67" s="231"/>
      <c r="KEV67" s="231"/>
      <c r="KEW67" s="231"/>
      <c r="KEX67" s="222"/>
      <c r="KEY67" s="249"/>
      <c r="KEZ67" s="223"/>
      <c r="KFA67" s="250"/>
      <c r="KFB67" s="231"/>
      <c r="KFC67" s="231"/>
      <c r="KFD67" s="231"/>
      <c r="KFE67" s="231"/>
      <c r="KFF67" s="227"/>
      <c r="KFG67" s="227"/>
      <c r="KFH67" s="140"/>
      <c r="KFI67" s="231"/>
      <c r="KFJ67" s="227"/>
      <c r="KFK67" s="227"/>
      <c r="KFL67" s="227"/>
      <c r="KFM67" s="246"/>
      <c r="KFN67" s="247"/>
      <c r="KFO67" s="248"/>
      <c r="KFP67" s="231"/>
      <c r="KFQ67" s="231"/>
      <c r="KFR67" s="231"/>
      <c r="KFS67" s="99"/>
      <c r="KFT67" s="231"/>
      <c r="KFU67" s="231"/>
      <c r="KFV67" s="231"/>
      <c r="KFW67" s="222"/>
      <c r="KFX67" s="249"/>
      <c r="KFY67" s="223"/>
      <c r="KFZ67" s="250"/>
      <c r="KGA67" s="231"/>
      <c r="KGB67" s="231"/>
      <c r="KGC67" s="231"/>
      <c r="KGD67" s="231"/>
      <c r="KGE67" s="227"/>
      <c r="KGF67" s="227"/>
      <c r="KGG67" s="140"/>
      <c r="KGH67" s="231"/>
      <c r="KGI67" s="227"/>
      <c r="KGJ67" s="227"/>
      <c r="KGK67" s="227"/>
      <c r="KGL67" s="246"/>
      <c r="KGM67" s="247"/>
      <c r="KGN67" s="248"/>
      <c r="KGO67" s="231"/>
      <c r="KGP67" s="231"/>
      <c r="KGQ67" s="231"/>
      <c r="KGR67" s="99"/>
      <c r="KGS67" s="231"/>
      <c r="KGT67" s="231"/>
      <c r="KGU67" s="231"/>
      <c r="KGV67" s="222"/>
      <c r="KGW67" s="249"/>
      <c r="KGX67" s="223"/>
      <c r="KGY67" s="250"/>
      <c r="KGZ67" s="231"/>
      <c r="KHA67" s="231"/>
      <c r="KHB67" s="231"/>
      <c r="KHC67" s="231"/>
      <c r="KHD67" s="227"/>
      <c r="KHE67" s="227"/>
      <c r="KHF67" s="140"/>
      <c r="KHG67" s="231"/>
      <c r="KHH67" s="227"/>
      <c r="KHI67" s="227"/>
      <c r="KHJ67" s="227"/>
      <c r="KHK67" s="246"/>
      <c r="KHL67" s="247"/>
      <c r="KHM67" s="248"/>
      <c r="KHN67" s="231"/>
      <c r="KHO67" s="231"/>
      <c r="KHP67" s="231"/>
      <c r="KHQ67" s="99"/>
      <c r="KHR67" s="231"/>
      <c r="KHS67" s="231"/>
      <c r="KHT67" s="231"/>
      <c r="KHU67" s="222"/>
      <c r="KHV67" s="249"/>
      <c r="KHW67" s="223"/>
      <c r="KHX67" s="250"/>
      <c r="KHY67" s="231"/>
      <c r="KHZ67" s="231"/>
      <c r="KIA67" s="231"/>
      <c r="KIB67" s="231"/>
      <c r="KIC67" s="227"/>
      <c r="KID67" s="227"/>
      <c r="KIE67" s="140"/>
      <c r="KIF67" s="231"/>
      <c r="KIG67" s="227"/>
      <c r="KIH67" s="227"/>
      <c r="KII67" s="227"/>
      <c r="KIJ67" s="246"/>
      <c r="KIK67" s="247"/>
      <c r="KIL67" s="248"/>
      <c r="KIM67" s="231"/>
      <c r="KIN67" s="231"/>
      <c r="KIO67" s="231"/>
      <c r="KIP67" s="99"/>
      <c r="KIQ67" s="231"/>
      <c r="KIR67" s="231"/>
      <c r="KIS67" s="231"/>
      <c r="KIT67" s="222"/>
      <c r="KIU67" s="249"/>
      <c r="KIV67" s="223"/>
      <c r="KIW67" s="250"/>
      <c r="KIX67" s="231"/>
      <c r="KIY67" s="231"/>
      <c r="KIZ67" s="231"/>
      <c r="KJA67" s="231"/>
      <c r="KJB67" s="227"/>
      <c r="KJC67" s="227"/>
      <c r="KJD67" s="140"/>
      <c r="KJE67" s="231"/>
      <c r="KJF67" s="227"/>
      <c r="KJG67" s="227"/>
      <c r="KJH67" s="227"/>
      <c r="KJI67" s="246"/>
      <c r="KJJ67" s="247"/>
      <c r="KJK67" s="248"/>
      <c r="KJL67" s="231"/>
      <c r="KJM67" s="231"/>
      <c r="KJN67" s="231"/>
      <c r="KJO67" s="99"/>
      <c r="KJP67" s="231"/>
      <c r="KJQ67" s="231"/>
      <c r="KJR67" s="231"/>
      <c r="KJS67" s="222"/>
      <c r="KJT67" s="249"/>
      <c r="KJU67" s="223"/>
      <c r="KJV67" s="250"/>
      <c r="KJW67" s="231"/>
      <c r="KJX67" s="231"/>
      <c r="KJY67" s="231"/>
      <c r="KJZ67" s="231"/>
      <c r="KKA67" s="227"/>
      <c r="KKB67" s="227"/>
      <c r="KKC67" s="140"/>
      <c r="KKD67" s="231"/>
      <c r="KKE67" s="227"/>
      <c r="KKF67" s="227"/>
      <c r="KKG67" s="227"/>
      <c r="KKH67" s="246"/>
      <c r="KKI67" s="247"/>
      <c r="KKJ67" s="248"/>
      <c r="KKK67" s="231"/>
      <c r="KKL67" s="231"/>
      <c r="KKM67" s="231"/>
      <c r="KKN67" s="99"/>
      <c r="KKO67" s="231"/>
      <c r="KKP67" s="231"/>
      <c r="KKQ67" s="231"/>
      <c r="KKR67" s="222"/>
      <c r="KKS67" s="249"/>
      <c r="KKT67" s="223"/>
      <c r="KKU67" s="250"/>
      <c r="KKV67" s="231"/>
      <c r="KKW67" s="231"/>
      <c r="KKX67" s="231"/>
      <c r="KKY67" s="231"/>
      <c r="KKZ67" s="227"/>
      <c r="KLA67" s="227"/>
      <c r="KLB67" s="140"/>
      <c r="KLC67" s="231"/>
      <c r="KLD67" s="227"/>
      <c r="KLE67" s="227"/>
      <c r="KLF67" s="227"/>
      <c r="KLG67" s="246"/>
      <c r="KLH67" s="247"/>
      <c r="KLI67" s="248"/>
      <c r="KLJ67" s="231"/>
      <c r="KLK67" s="231"/>
      <c r="KLL67" s="231"/>
      <c r="KLM67" s="99"/>
      <c r="KLN67" s="231"/>
      <c r="KLO67" s="231"/>
      <c r="KLP67" s="231"/>
      <c r="KLQ67" s="222"/>
      <c r="KLR67" s="249"/>
      <c r="KLS67" s="223"/>
      <c r="KLT67" s="250"/>
      <c r="KLU67" s="231"/>
      <c r="KLV67" s="231"/>
      <c r="KLW67" s="231"/>
      <c r="KLX67" s="231"/>
      <c r="KLY67" s="227"/>
      <c r="KLZ67" s="227"/>
      <c r="KMA67" s="140"/>
      <c r="KMB67" s="231"/>
      <c r="KMC67" s="227"/>
      <c r="KMD67" s="227"/>
      <c r="KME67" s="227"/>
      <c r="KMF67" s="246"/>
      <c r="KMG67" s="247"/>
      <c r="KMH67" s="248"/>
      <c r="KMI67" s="231"/>
      <c r="KMJ67" s="231"/>
      <c r="KMK67" s="231"/>
      <c r="KML67" s="99"/>
      <c r="KMM67" s="231"/>
      <c r="KMN67" s="231"/>
      <c r="KMO67" s="231"/>
      <c r="KMP67" s="222"/>
      <c r="KMQ67" s="249"/>
      <c r="KMR67" s="223"/>
      <c r="KMS67" s="250"/>
      <c r="KMT67" s="231"/>
      <c r="KMU67" s="231"/>
      <c r="KMV67" s="231"/>
      <c r="KMW67" s="231"/>
      <c r="KMX67" s="227"/>
      <c r="KMY67" s="227"/>
      <c r="KMZ67" s="140"/>
      <c r="KNA67" s="231"/>
      <c r="KNB67" s="227"/>
      <c r="KNC67" s="227"/>
      <c r="KND67" s="227"/>
      <c r="KNE67" s="246"/>
      <c r="KNF67" s="247"/>
      <c r="KNG67" s="248"/>
      <c r="KNH67" s="231"/>
      <c r="KNI67" s="231"/>
      <c r="KNJ67" s="231"/>
      <c r="KNK67" s="99"/>
      <c r="KNL67" s="231"/>
      <c r="KNM67" s="231"/>
      <c r="KNN67" s="231"/>
      <c r="KNO67" s="222"/>
      <c r="KNP67" s="249"/>
      <c r="KNQ67" s="223"/>
      <c r="KNR67" s="250"/>
      <c r="KNS67" s="231"/>
      <c r="KNT67" s="231"/>
      <c r="KNU67" s="231"/>
      <c r="KNV67" s="231"/>
      <c r="KNW67" s="227"/>
      <c r="KNX67" s="227"/>
      <c r="KNY67" s="140"/>
      <c r="KNZ67" s="231"/>
      <c r="KOA67" s="227"/>
      <c r="KOB67" s="227"/>
      <c r="KOC67" s="227"/>
      <c r="KOD67" s="246"/>
      <c r="KOE67" s="247"/>
      <c r="KOF67" s="248"/>
      <c r="KOG67" s="231"/>
      <c r="KOH67" s="231"/>
      <c r="KOI67" s="231"/>
      <c r="KOJ67" s="99"/>
      <c r="KOK67" s="231"/>
      <c r="KOL67" s="231"/>
      <c r="KOM67" s="231"/>
      <c r="KON67" s="222"/>
      <c r="KOO67" s="249"/>
      <c r="KOP67" s="223"/>
      <c r="KOQ67" s="250"/>
      <c r="KOR67" s="231"/>
      <c r="KOS67" s="231"/>
      <c r="KOT67" s="231"/>
      <c r="KOU67" s="231"/>
      <c r="KOV67" s="227"/>
      <c r="KOW67" s="227"/>
      <c r="KOX67" s="140"/>
      <c r="KOY67" s="231"/>
      <c r="KOZ67" s="227"/>
      <c r="KPA67" s="227"/>
      <c r="KPB67" s="227"/>
      <c r="KPC67" s="246"/>
      <c r="KPD67" s="247"/>
      <c r="KPE67" s="248"/>
      <c r="KPF67" s="231"/>
      <c r="KPG67" s="231"/>
      <c r="KPH67" s="231"/>
      <c r="KPI67" s="99"/>
      <c r="KPJ67" s="231"/>
      <c r="KPK67" s="231"/>
      <c r="KPL67" s="231"/>
      <c r="KPM67" s="222"/>
      <c r="KPN67" s="249"/>
      <c r="KPO67" s="223"/>
      <c r="KPP67" s="250"/>
      <c r="KPQ67" s="231"/>
      <c r="KPR67" s="231"/>
      <c r="KPS67" s="231"/>
      <c r="KPT67" s="231"/>
      <c r="KPU67" s="227"/>
      <c r="KPV67" s="227"/>
      <c r="KPW67" s="140"/>
      <c r="KPX67" s="231"/>
      <c r="KPY67" s="227"/>
      <c r="KPZ67" s="227"/>
      <c r="KQA67" s="227"/>
      <c r="KQB67" s="246"/>
      <c r="KQC67" s="247"/>
      <c r="KQD67" s="248"/>
      <c r="KQE67" s="231"/>
      <c r="KQF67" s="231"/>
      <c r="KQG67" s="231"/>
      <c r="KQH67" s="99"/>
      <c r="KQI67" s="231"/>
      <c r="KQJ67" s="231"/>
      <c r="KQK67" s="231"/>
      <c r="KQL67" s="222"/>
      <c r="KQM67" s="249"/>
      <c r="KQN67" s="223"/>
      <c r="KQO67" s="250"/>
      <c r="KQP67" s="231"/>
      <c r="KQQ67" s="231"/>
      <c r="KQR67" s="231"/>
      <c r="KQS67" s="231"/>
      <c r="KQT67" s="227"/>
      <c r="KQU67" s="227"/>
      <c r="KQV67" s="140"/>
      <c r="KQW67" s="231"/>
      <c r="KQX67" s="227"/>
      <c r="KQY67" s="227"/>
      <c r="KQZ67" s="227"/>
      <c r="KRA67" s="246"/>
      <c r="KRB67" s="247"/>
      <c r="KRC67" s="248"/>
      <c r="KRD67" s="231"/>
      <c r="KRE67" s="231"/>
      <c r="KRF67" s="231"/>
      <c r="KRG67" s="99"/>
      <c r="KRH67" s="231"/>
      <c r="KRI67" s="231"/>
      <c r="KRJ67" s="231"/>
      <c r="KRK67" s="222"/>
      <c r="KRL67" s="249"/>
      <c r="KRM67" s="223"/>
      <c r="KRN67" s="250"/>
      <c r="KRO67" s="231"/>
      <c r="KRP67" s="231"/>
      <c r="KRQ67" s="231"/>
      <c r="KRR67" s="231"/>
      <c r="KRS67" s="227"/>
      <c r="KRT67" s="227"/>
      <c r="KRU67" s="140"/>
      <c r="KRV67" s="231"/>
      <c r="KRW67" s="227"/>
      <c r="KRX67" s="227"/>
      <c r="KRY67" s="227"/>
      <c r="KRZ67" s="246"/>
      <c r="KSA67" s="247"/>
      <c r="KSB67" s="248"/>
      <c r="KSC67" s="231"/>
      <c r="KSD67" s="231"/>
      <c r="KSE67" s="231"/>
      <c r="KSF67" s="99"/>
      <c r="KSG67" s="231"/>
      <c r="KSH67" s="231"/>
      <c r="KSI67" s="231"/>
      <c r="KSJ67" s="222"/>
      <c r="KSK67" s="249"/>
      <c r="KSL67" s="223"/>
      <c r="KSM67" s="250"/>
      <c r="KSN67" s="231"/>
      <c r="KSO67" s="231"/>
      <c r="KSP67" s="231"/>
      <c r="KSQ67" s="231"/>
      <c r="KSR67" s="227"/>
      <c r="KSS67" s="227"/>
      <c r="KST67" s="140"/>
      <c r="KSU67" s="231"/>
      <c r="KSV67" s="227"/>
      <c r="KSW67" s="227"/>
      <c r="KSX67" s="227"/>
      <c r="KSY67" s="246"/>
      <c r="KSZ67" s="247"/>
      <c r="KTA67" s="248"/>
      <c r="KTB67" s="231"/>
      <c r="KTC67" s="231"/>
      <c r="KTD67" s="231"/>
      <c r="KTE67" s="99"/>
      <c r="KTF67" s="231"/>
      <c r="KTG67" s="231"/>
      <c r="KTH67" s="231"/>
      <c r="KTI67" s="222"/>
      <c r="KTJ67" s="249"/>
      <c r="KTK67" s="223"/>
      <c r="KTL67" s="250"/>
      <c r="KTM67" s="231"/>
      <c r="KTN67" s="231"/>
      <c r="KTO67" s="231"/>
      <c r="KTP67" s="231"/>
      <c r="KTQ67" s="227"/>
      <c r="KTR67" s="227"/>
      <c r="KTS67" s="140"/>
      <c r="KTT67" s="231"/>
      <c r="KTU67" s="227"/>
      <c r="KTV67" s="227"/>
      <c r="KTW67" s="227"/>
      <c r="KTX67" s="246"/>
      <c r="KTY67" s="247"/>
      <c r="KTZ67" s="248"/>
      <c r="KUA67" s="231"/>
      <c r="KUB67" s="231"/>
      <c r="KUC67" s="231"/>
      <c r="KUD67" s="99"/>
      <c r="KUE67" s="231"/>
      <c r="KUF67" s="231"/>
      <c r="KUG67" s="231"/>
      <c r="KUH67" s="222"/>
      <c r="KUI67" s="249"/>
      <c r="KUJ67" s="223"/>
      <c r="KUK67" s="250"/>
      <c r="KUL67" s="231"/>
      <c r="KUM67" s="231"/>
      <c r="KUN67" s="231"/>
      <c r="KUO67" s="231"/>
      <c r="KUP67" s="227"/>
      <c r="KUQ67" s="227"/>
      <c r="KUR67" s="140"/>
      <c r="KUS67" s="231"/>
      <c r="KUT67" s="227"/>
      <c r="KUU67" s="227"/>
      <c r="KUV67" s="227"/>
      <c r="KUW67" s="246"/>
      <c r="KUX67" s="247"/>
      <c r="KUY67" s="248"/>
      <c r="KUZ67" s="231"/>
      <c r="KVA67" s="231"/>
      <c r="KVB67" s="231"/>
      <c r="KVC67" s="99"/>
      <c r="KVD67" s="231"/>
      <c r="KVE67" s="231"/>
      <c r="KVF67" s="231"/>
      <c r="KVG67" s="222"/>
      <c r="KVH67" s="249"/>
      <c r="KVI67" s="223"/>
      <c r="KVJ67" s="250"/>
      <c r="KVK67" s="231"/>
      <c r="KVL67" s="231"/>
      <c r="KVM67" s="231"/>
      <c r="KVN67" s="231"/>
      <c r="KVO67" s="227"/>
      <c r="KVP67" s="227"/>
      <c r="KVQ67" s="140"/>
      <c r="KVR67" s="231"/>
      <c r="KVS67" s="227"/>
      <c r="KVT67" s="227"/>
      <c r="KVU67" s="227"/>
      <c r="KVV67" s="246"/>
      <c r="KVW67" s="247"/>
      <c r="KVX67" s="248"/>
      <c r="KVY67" s="231"/>
      <c r="KVZ67" s="231"/>
      <c r="KWA67" s="231"/>
      <c r="KWB67" s="99"/>
      <c r="KWC67" s="231"/>
      <c r="KWD67" s="231"/>
      <c r="KWE67" s="231"/>
      <c r="KWF67" s="222"/>
      <c r="KWG67" s="249"/>
      <c r="KWH67" s="223"/>
      <c r="KWI67" s="250"/>
      <c r="KWJ67" s="231"/>
      <c r="KWK67" s="231"/>
      <c r="KWL67" s="231"/>
      <c r="KWM67" s="231"/>
      <c r="KWN67" s="227"/>
      <c r="KWO67" s="227"/>
      <c r="KWP67" s="140"/>
      <c r="KWQ67" s="231"/>
      <c r="KWR67" s="227"/>
      <c r="KWS67" s="227"/>
      <c r="KWT67" s="227"/>
      <c r="KWU67" s="246"/>
      <c r="KWV67" s="247"/>
      <c r="KWW67" s="248"/>
      <c r="KWX67" s="231"/>
      <c r="KWY67" s="231"/>
      <c r="KWZ67" s="231"/>
      <c r="KXA67" s="99"/>
      <c r="KXB67" s="231"/>
      <c r="KXC67" s="231"/>
      <c r="KXD67" s="231"/>
      <c r="KXE67" s="222"/>
      <c r="KXF67" s="249"/>
      <c r="KXG67" s="223"/>
      <c r="KXH67" s="250"/>
      <c r="KXI67" s="231"/>
      <c r="KXJ67" s="231"/>
      <c r="KXK67" s="231"/>
      <c r="KXL67" s="231"/>
      <c r="KXM67" s="227"/>
      <c r="KXN67" s="227"/>
      <c r="KXO67" s="140"/>
      <c r="KXP67" s="231"/>
      <c r="KXQ67" s="227"/>
      <c r="KXR67" s="227"/>
      <c r="KXS67" s="227"/>
      <c r="KXT67" s="246"/>
      <c r="KXU67" s="247"/>
      <c r="KXV67" s="248"/>
      <c r="KXW67" s="231"/>
      <c r="KXX67" s="231"/>
      <c r="KXY67" s="231"/>
      <c r="KXZ67" s="99"/>
      <c r="KYA67" s="231"/>
      <c r="KYB67" s="231"/>
      <c r="KYC67" s="231"/>
      <c r="KYD67" s="222"/>
      <c r="KYE67" s="249"/>
      <c r="KYF67" s="223"/>
      <c r="KYG67" s="250"/>
      <c r="KYH67" s="231"/>
      <c r="KYI67" s="231"/>
      <c r="KYJ67" s="231"/>
      <c r="KYK67" s="231"/>
      <c r="KYL67" s="227"/>
      <c r="KYM67" s="227"/>
      <c r="KYN67" s="140"/>
      <c r="KYO67" s="231"/>
      <c r="KYP67" s="227"/>
      <c r="KYQ67" s="227"/>
      <c r="KYR67" s="227"/>
      <c r="KYS67" s="246"/>
      <c r="KYT67" s="247"/>
      <c r="KYU67" s="248"/>
      <c r="KYV67" s="231"/>
      <c r="KYW67" s="231"/>
      <c r="KYX67" s="231"/>
      <c r="KYY67" s="99"/>
      <c r="KYZ67" s="231"/>
      <c r="KZA67" s="231"/>
      <c r="KZB67" s="231"/>
      <c r="KZC67" s="222"/>
      <c r="KZD67" s="249"/>
      <c r="KZE67" s="223"/>
      <c r="KZF67" s="250"/>
      <c r="KZG67" s="231"/>
      <c r="KZH67" s="231"/>
      <c r="KZI67" s="231"/>
      <c r="KZJ67" s="231"/>
      <c r="KZK67" s="227"/>
      <c r="KZL67" s="227"/>
      <c r="KZM67" s="140"/>
      <c r="KZN67" s="231"/>
      <c r="KZO67" s="227"/>
      <c r="KZP67" s="227"/>
      <c r="KZQ67" s="227"/>
      <c r="KZR67" s="246"/>
      <c r="KZS67" s="247"/>
      <c r="KZT67" s="248"/>
      <c r="KZU67" s="231"/>
      <c r="KZV67" s="231"/>
      <c r="KZW67" s="231"/>
      <c r="KZX67" s="99"/>
      <c r="KZY67" s="231"/>
      <c r="KZZ67" s="231"/>
      <c r="LAA67" s="231"/>
      <c r="LAB67" s="222"/>
      <c r="LAC67" s="249"/>
      <c r="LAD67" s="223"/>
      <c r="LAE67" s="250"/>
      <c r="LAF67" s="231"/>
      <c r="LAG67" s="231"/>
      <c r="LAH67" s="231"/>
      <c r="LAI67" s="231"/>
      <c r="LAJ67" s="227"/>
      <c r="LAK67" s="227"/>
      <c r="LAL67" s="140"/>
      <c r="LAM67" s="231"/>
      <c r="LAN67" s="227"/>
      <c r="LAO67" s="227"/>
      <c r="LAP67" s="227"/>
      <c r="LAQ67" s="246"/>
      <c r="LAR67" s="247"/>
      <c r="LAS67" s="248"/>
      <c r="LAT67" s="231"/>
      <c r="LAU67" s="231"/>
      <c r="LAV67" s="231"/>
      <c r="LAW67" s="99"/>
      <c r="LAX67" s="231"/>
      <c r="LAY67" s="231"/>
      <c r="LAZ67" s="231"/>
      <c r="LBA67" s="222"/>
      <c r="LBB67" s="249"/>
      <c r="LBC67" s="223"/>
      <c r="LBD67" s="250"/>
      <c r="LBE67" s="231"/>
      <c r="LBF67" s="231"/>
      <c r="LBG67" s="231"/>
      <c r="LBH67" s="231"/>
      <c r="LBI67" s="227"/>
      <c r="LBJ67" s="227"/>
      <c r="LBK67" s="140"/>
      <c r="LBL67" s="231"/>
      <c r="LBM67" s="227"/>
      <c r="LBN67" s="227"/>
      <c r="LBO67" s="227"/>
      <c r="LBP67" s="246"/>
      <c r="LBQ67" s="247"/>
      <c r="LBR67" s="248"/>
      <c r="LBS67" s="231"/>
      <c r="LBT67" s="231"/>
      <c r="LBU67" s="231"/>
      <c r="LBV67" s="99"/>
      <c r="LBW67" s="231"/>
      <c r="LBX67" s="231"/>
      <c r="LBY67" s="231"/>
      <c r="LBZ67" s="222"/>
      <c r="LCA67" s="249"/>
      <c r="LCB67" s="223"/>
      <c r="LCC67" s="250"/>
      <c r="LCD67" s="231"/>
      <c r="LCE67" s="231"/>
      <c r="LCF67" s="231"/>
      <c r="LCG67" s="231"/>
      <c r="LCH67" s="227"/>
      <c r="LCI67" s="227"/>
      <c r="LCJ67" s="140"/>
      <c r="LCK67" s="231"/>
      <c r="LCL67" s="227"/>
      <c r="LCM67" s="227"/>
      <c r="LCN67" s="227"/>
      <c r="LCO67" s="246"/>
      <c r="LCP67" s="247"/>
      <c r="LCQ67" s="248"/>
      <c r="LCR67" s="231"/>
      <c r="LCS67" s="231"/>
      <c r="LCT67" s="231"/>
      <c r="LCU67" s="99"/>
      <c r="LCV67" s="231"/>
      <c r="LCW67" s="231"/>
      <c r="LCX67" s="231"/>
      <c r="LCY67" s="222"/>
      <c r="LCZ67" s="249"/>
      <c r="LDA67" s="223"/>
      <c r="LDB67" s="250"/>
      <c r="LDC67" s="231"/>
      <c r="LDD67" s="231"/>
      <c r="LDE67" s="231"/>
      <c r="LDF67" s="231"/>
      <c r="LDG67" s="227"/>
      <c r="LDH67" s="227"/>
      <c r="LDI67" s="140"/>
      <c r="LDJ67" s="231"/>
      <c r="LDK67" s="227"/>
      <c r="LDL67" s="227"/>
      <c r="LDM67" s="227"/>
      <c r="LDN67" s="246"/>
      <c r="LDO67" s="247"/>
      <c r="LDP67" s="248"/>
      <c r="LDQ67" s="231"/>
      <c r="LDR67" s="231"/>
      <c r="LDS67" s="231"/>
      <c r="LDT67" s="99"/>
      <c r="LDU67" s="231"/>
      <c r="LDV67" s="231"/>
      <c r="LDW67" s="231"/>
      <c r="LDX67" s="222"/>
      <c r="LDY67" s="249"/>
      <c r="LDZ67" s="223"/>
      <c r="LEA67" s="250"/>
      <c r="LEB67" s="231"/>
      <c r="LEC67" s="231"/>
      <c r="LED67" s="231"/>
      <c r="LEE67" s="231"/>
      <c r="LEF67" s="227"/>
      <c r="LEG67" s="227"/>
      <c r="LEH67" s="140"/>
      <c r="LEI67" s="231"/>
      <c r="LEJ67" s="227"/>
      <c r="LEK67" s="227"/>
      <c r="LEL67" s="227"/>
      <c r="LEM67" s="246"/>
      <c r="LEN67" s="247"/>
      <c r="LEO67" s="248"/>
      <c r="LEP67" s="231"/>
      <c r="LEQ67" s="231"/>
      <c r="LER67" s="231"/>
      <c r="LES67" s="99"/>
      <c r="LET67" s="231"/>
      <c r="LEU67" s="231"/>
      <c r="LEV67" s="231"/>
      <c r="LEW67" s="222"/>
      <c r="LEX67" s="249"/>
      <c r="LEY67" s="223"/>
      <c r="LEZ67" s="250"/>
      <c r="LFA67" s="231"/>
      <c r="LFB67" s="231"/>
      <c r="LFC67" s="231"/>
      <c r="LFD67" s="231"/>
      <c r="LFE67" s="227"/>
      <c r="LFF67" s="227"/>
      <c r="LFG67" s="140"/>
      <c r="LFH67" s="231"/>
      <c r="LFI67" s="227"/>
      <c r="LFJ67" s="227"/>
      <c r="LFK67" s="227"/>
      <c r="LFL67" s="246"/>
      <c r="LFM67" s="247"/>
      <c r="LFN67" s="248"/>
      <c r="LFO67" s="231"/>
      <c r="LFP67" s="231"/>
      <c r="LFQ67" s="231"/>
      <c r="LFR67" s="99"/>
      <c r="LFS67" s="231"/>
      <c r="LFT67" s="231"/>
      <c r="LFU67" s="231"/>
      <c r="LFV67" s="222"/>
      <c r="LFW67" s="249"/>
      <c r="LFX67" s="223"/>
      <c r="LFY67" s="250"/>
      <c r="LFZ67" s="231"/>
      <c r="LGA67" s="231"/>
      <c r="LGB67" s="231"/>
      <c r="LGC67" s="231"/>
      <c r="LGD67" s="227"/>
      <c r="LGE67" s="227"/>
      <c r="LGF67" s="140"/>
      <c r="LGG67" s="231"/>
      <c r="LGH67" s="227"/>
      <c r="LGI67" s="227"/>
      <c r="LGJ67" s="227"/>
      <c r="LGK67" s="246"/>
      <c r="LGL67" s="247"/>
      <c r="LGM67" s="248"/>
      <c r="LGN67" s="231"/>
      <c r="LGO67" s="231"/>
      <c r="LGP67" s="231"/>
      <c r="LGQ67" s="99"/>
      <c r="LGR67" s="231"/>
      <c r="LGS67" s="231"/>
      <c r="LGT67" s="231"/>
      <c r="LGU67" s="222"/>
      <c r="LGV67" s="249"/>
      <c r="LGW67" s="223"/>
      <c r="LGX67" s="250"/>
      <c r="LGY67" s="231"/>
      <c r="LGZ67" s="231"/>
      <c r="LHA67" s="231"/>
      <c r="LHB67" s="231"/>
      <c r="LHC67" s="227"/>
      <c r="LHD67" s="227"/>
      <c r="LHE67" s="140"/>
      <c r="LHF67" s="231"/>
      <c r="LHG67" s="227"/>
      <c r="LHH67" s="227"/>
      <c r="LHI67" s="227"/>
      <c r="LHJ67" s="246"/>
      <c r="LHK67" s="247"/>
      <c r="LHL67" s="248"/>
      <c r="LHM67" s="231"/>
      <c r="LHN67" s="231"/>
      <c r="LHO67" s="231"/>
      <c r="LHP67" s="99"/>
      <c r="LHQ67" s="231"/>
      <c r="LHR67" s="231"/>
      <c r="LHS67" s="231"/>
      <c r="LHT67" s="222"/>
      <c r="LHU67" s="249"/>
      <c r="LHV67" s="223"/>
      <c r="LHW67" s="250"/>
      <c r="LHX67" s="231"/>
      <c r="LHY67" s="231"/>
      <c r="LHZ67" s="231"/>
      <c r="LIA67" s="231"/>
      <c r="LIB67" s="227"/>
      <c r="LIC67" s="227"/>
      <c r="LID67" s="140"/>
      <c r="LIE67" s="231"/>
      <c r="LIF67" s="227"/>
      <c r="LIG67" s="227"/>
      <c r="LIH67" s="227"/>
      <c r="LII67" s="246"/>
      <c r="LIJ67" s="247"/>
      <c r="LIK67" s="248"/>
      <c r="LIL67" s="231"/>
      <c r="LIM67" s="231"/>
      <c r="LIN67" s="231"/>
      <c r="LIO67" s="99"/>
      <c r="LIP67" s="231"/>
      <c r="LIQ67" s="231"/>
      <c r="LIR67" s="231"/>
      <c r="LIS67" s="222"/>
      <c r="LIT67" s="249"/>
      <c r="LIU67" s="223"/>
      <c r="LIV67" s="250"/>
      <c r="LIW67" s="231"/>
      <c r="LIX67" s="231"/>
      <c r="LIY67" s="231"/>
      <c r="LIZ67" s="231"/>
      <c r="LJA67" s="227"/>
      <c r="LJB67" s="227"/>
      <c r="LJC67" s="140"/>
      <c r="LJD67" s="231"/>
      <c r="LJE67" s="227"/>
      <c r="LJF67" s="227"/>
      <c r="LJG67" s="227"/>
      <c r="LJH67" s="246"/>
      <c r="LJI67" s="247"/>
      <c r="LJJ67" s="248"/>
      <c r="LJK67" s="231"/>
      <c r="LJL67" s="231"/>
      <c r="LJM67" s="231"/>
      <c r="LJN67" s="99"/>
      <c r="LJO67" s="231"/>
      <c r="LJP67" s="231"/>
      <c r="LJQ67" s="231"/>
      <c r="LJR67" s="222"/>
      <c r="LJS67" s="249"/>
      <c r="LJT67" s="223"/>
      <c r="LJU67" s="250"/>
      <c r="LJV67" s="231"/>
      <c r="LJW67" s="231"/>
      <c r="LJX67" s="231"/>
      <c r="LJY67" s="231"/>
      <c r="LJZ67" s="227"/>
      <c r="LKA67" s="227"/>
      <c r="LKB67" s="140"/>
      <c r="LKC67" s="231"/>
      <c r="LKD67" s="227"/>
      <c r="LKE67" s="227"/>
      <c r="LKF67" s="227"/>
      <c r="LKG67" s="246"/>
      <c r="LKH67" s="247"/>
      <c r="LKI67" s="248"/>
      <c r="LKJ67" s="231"/>
      <c r="LKK67" s="231"/>
      <c r="LKL67" s="231"/>
      <c r="LKM67" s="99"/>
      <c r="LKN67" s="231"/>
      <c r="LKO67" s="231"/>
      <c r="LKP67" s="231"/>
      <c r="LKQ67" s="222"/>
      <c r="LKR67" s="249"/>
      <c r="LKS67" s="223"/>
      <c r="LKT67" s="250"/>
      <c r="LKU67" s="231"/>
      <c r="LKV67" s="231"/>
      <c r="LKW67" s="231"/>
      <c r="LKX67" s="231"/>
      <c r="LKY67" s="227"/>
      <c r="LKZ67" s="227"/>
      <c r="LLA67" s="140"/>
      <c r="LLB67" s="231"/>
      <c r="LLC67" s="227"/>
      <c r="LLD67" s="227"/>
      <c r="LLE67" s="227"/>
      <c r="LLF67" s="246"/>
      <c r="LLG67" s="247"/>
      <c r="LLH67" s="248"/>
      <c r="LLI67" s="231"/>
      <c r="LLJ67" s="231"/>
      <c r="LLK67" s="231"/>
      <c r="LLL67" s="99"/>
      <c r="LLM67" s="231"/>
      <c r="LLN67" s="231"/>
      <c r="LLO67" s="231"/>
      <c r="LLP67" s="222"/>
      <c r="LLQ67" s="249"/>
      <c r="LLR67" s="223"/>
      <c r="LLS67" s="250"/>
      <c r="LLT67" s="231"/>
      <c r="LLU67" s="231"/>
      <c r="LLV67" s="231"/>
      <c r="LLW67" s="231"/>
      <c r="LLX67" s="227"/>
      <c r="LLY67" s="227"/>
      <c r="LLZ67" s="140"/>
      <c r="LMA67" s="231"/>
      <c r="LMB67" s="227"/>
      <c r="LMC67" s="227"/>
      <c r="LMD67" s="227"/>
      <c r="LME67" s="246"/>
      <c r="LMF67" s="247"/>
      <c r="LMG67" s="248"/>
      <c r="LMH67" s="231"/>
      <c r="LMI67" s="231"/>
      <c r="LMJ67" s="231"/>
      <c r="LMK67" s="99"/>
      <c r="LML67" s="231"/>
      <c r="LMM67" s="231"/>
      <c r="LMN67" s="231"/>
      <c r="LMO67" s="222"/>
      <c r="LMP67" s="249"/>
      <c r="LMQ67" s="223"/>
      <c r="LMR67" s="250"/>
      <c r="LMS67" s="231"/>
      <c r="LMT67" s="231"/>
      <c r="LMU67" s="231"/>
      <c r="LMV67" s="231"/>
      <c r="LMW67" s="227"/>
      <c r="LMX67" s="227"/>
      <c r="LMY67" s="140"/>
      <c r="LMZ67" s="231"/>
      <c r="LNA67" s="227"/>
      <c r="LNB67" s="227"/>
      <c r="LNC67" s="227"/>
      <c r="LND67" s="246"/>
      <c r="LNE67" s="247"/>
      <c r="LNF67" s="248"/>
      <c r="LNG67" s="231"/>
      <c r="LNH67" s="231"/>
      <c r="LNI67" s="231"/>
      <c r="LNJ67" s="99"/>
      <c r="LNK67" s="231"/>
      <c r="LNL67" s="231"/>
      <c r="LNM67" s="231"/>
      <c r="LNN67" s="222"/>
      <c r="LNO67" s="249"/>
      <c r="LNP67" s="223"/>
      <c r="LNQ67" s="250"/>
      <c r="LNR67" s="231"/>
      <c r="LNS67" s="231"/>
      <c r="LNT67" s="231"/>
      <c r="LNU67" s="231"/>
      <c r="LNV67" s="227"/>
      <c r="LNW67" s="227"/>
      <c r="LNX67" s="140"/>
      <c r="LNY67" s="231"/>
      <c r="LNZ67" s="227"/>
      <c r="LOA67" s="227"/>
      <c r="LOB67" s="227"/>
      <c r="LOC67" s="246"/>
      <c r="LOD67" s="247"/>
      <c r="LOE67" s="248"/>
      <c r="LOF67" s="231"/>
      <c r="LOG67" s="231"/>
      <c r="LOH67" s="231"/>
      <c r="LOI67" s="99"/>
      <c r="LOJ67" s="231"/>
      <c r="LOK67" s="231"/>
      <c r="LOL67" s="231"/>
      <c r="LOM67" s="222"/>
      <c r="LON67" s="249"/>
      <c r="LOO67" s="223"/>
      <c r="LOP67" s="250"/>
      <c r="LOQ67" s="231"/>
      <c r="LOR67" s="231"/>
      <c r="LOS67" s="231"/>
      <c r="LOT67" s="231"/>
      <c r="LOU67" s="227"/>
      <c r="LOV67" s="227"/>
      <c r="LOW67" s="140"/>
      <c r="LOX67" s="231"/>
      <c r="LOY67" s="227"/>
      <c r="LOZ67" s="227"/>
      <c r="LPA67" s="227"/>
      <c r="LPB67" s="246"/>
      <c r="LPC67" s="247"/>
      <c r="LPD67" s="248"/>
      <c r="LPE67" s="231"/>
      <c r="LPF67" s="231"/>
      <c r="LPG67" s="231"/>
      <c r="LPH67" s="99"/>
      <c r="LPI67" s="231"/>
      <c r="LPJ67" s="231"/>
      <c r="LPK67" s="231"/>
      <c r="LPL67" s="222"/>
      <c r="LPM67" s="249"/>
      <c r="LPN67" s="223"/>
      <c r="LPO67" s="250"/>
      <c r="LPP67" s="231"/>
      <c r="LPQ67" s="231"/>
      <c r="LPR67" s="231"/>
      <c r="LPS67" s="231"/>
      <c r="LPT67" s="227"/>
      <c r="LPU67" s="227"/>
      <c r="LPV67" s="140"/>
      <c r="LPW67" s="231"/>
      <c r="LPX67" s="227"/>
      <c r="LPY67" s="227"/>
      <c r="LPZ67" s="227"/>
      <c r="LQA67" s="246"/>
      <c r="LQB67" s="247"/>
      <c r="LQC67" s="248"/>
      <c r="LQD67" s="231"/>
      <c r="LQE67" s="231"/>
      <c r="LQF67" s="231"/>
      <c r="LQG67" s="99"/>
      <c r="LQH67" s="231"/>
      <c r="LQI67" s="231"/>
      <c r="LQJ67" s="231"/>
      <c r="LQK67" s="222"/>
      <c r="LQL67" s="249"/>
      <c r="LQM67" s="223"/>
      <c r="LQN67" s="250"/>
      <c r="LQO67" s="231"/>
      <c r="LQP67" s="231"/>
      <c r="LQQ67" s="231"/>
      <c r="LQR67" s="231"/>
      <c r="LQS67" s="227"/>
      <c r="LQT67" s="227"/>
      <c r="LQU67" s="140"/>
      <c r="LQV67" s="231"/>
      <c r="LQW67" s="227"/>
      <c r="LQX67" s="227"/>
      <c r="LQY67" s="227"/>
      <c r="LQZ67" s="246"/>
      <c r="LRA67" s="247"/>
      <c r="LRB67" s="248"/>
      <c r="LRC67" s="231"/>
      <c r="LRD67" s="231"/>
      <c r="LRE67" s="231"/>
      <c r="LRF67" s="99"/>
      <c r="LRG67" s="231"/>
      <c r="LRH67" s="231"/>
      <c r="LRI67" s="231"/>
      <c r="LRJ67" s="222"/>
      <c r="LRK67" s="249"/>
      <c r="LRL67" s="223"/>
      <c r="LRM67" s="250"/>
      <c r="LRN67" s="231"/>
      <c r="LRO67" s="231"/>
      <c r="LRP67" s="231"/>
      <c r="LRQ67" s="231"/>
      <c r="LRR67" s="227"/>
      <c r="LRS67" s="227"/>
      <c r="LRT67" s="140"/>
      <c r="LRU67" s="231"/>
      <c r="LRV67" s="227"/>
      <c r="LRW67" s="227"/>
      <c r="LRX67" s="227"/>
      <c r="LRY67" s="246"/>
      <c r="LRZ67" s="247"/>
      <c r="LSA67" s="248"/>
      <c r="LSB67" s="231"/>
      <c r="LSC67" s="231"/>
      <c r="LSD67" s="231"/>
      <c r="LSE67" s="99"/>
      <c r="LSF67" s="231"/>
      <c r="LSG67" s="231"/>
      <c r="LSH67" s="231"/>
      <c r="LSI67" s="222"/>
      <c r="LSJ67" s="249"/>
      <c r="LSK67" s="223"/>
      <c r="LSL67" s="250"/>
      <c r="LSM67" s="231"/>
      <c r="LSN67" s="231"/>
      <c r="LSO67" s="231"/>
      <c r="LSP67" s="231"/>
      <c r="LSQ67" s="227"/>
      <c r="LSR67" s="227"/>
      <c r="LSS67" s="140"/>
      <c r="LST67" s="231"/>
      <c r="LSU67" s="227"/>
      <c r="LSV67" s="227"/>
      <c r="LSW67" s="227"/>
      <c r="LSX67" s="246"/>
      <c r="LSY67" s="247"/>
      <c r="LSZ67" s="248"/>
      <c r="LTA67" s="231"/>
      <c r="LTB67" s="231"/>
      <c r="LTC67" s="231"/>
      <c r="LTD67" s="99"/>
      <c r="LTE67" s="231"/>
      <c r="LTF67" s="231"/>
      <c r="LTG67" s="231"/>
      <c r="LTH67" s="222"/>
      <c r="LTI67" s="249"/>
      <c r="LTJ67" s="223"/>
      <c r="LTK67" s="250"/>
      <c r="LTL67" s="231"/>
      <c r="LTM67" s="231"/>
      <c r="LTN67" s="231"/>
      <c r="LTO67" s="231"/>
      <c r="LTP67" s="227"/>
      <c r="LTQ67" s="227"/>
      <c r="LTR67" s="140"/>
      <c r="LTS67" s="231"/>
      <c r="LTT67" s="227"/>
      <c r="LTU67" s="227"/>
      <c r="LTV67" s="227"/>
      <c r="LTW67" s="246"/>
      <c r="LTX67" s="247"/>
      <c r="LTY67" s="248"/>
      <c r="LTZ67" s="231"/>
      <c r="LUA67" s="231"/>
      <c r="LUB67" s="231"/>
      <c r="LUC67" s="99"/>
      <c r="LUD67" s="231"/>
      <c r="LUE67" s="231"/>
      <c r="LUF67" s="231"/>
      <c r="LUG67" s="222"/>
      <c r="LUH67" s="249"/>
      <c r="LUI67" s="223"/>
      <c r="LUJ67" s="250"/>
      <c r="LUK67" s="231"/>
      <c r="LUL67" s="231"/>
      <c r="LUM67" s="231"/>
      <c r="LUN67" s="231"/>
      <c r="LUO67" s="227"/>
      <c r="LUP67" s="227"/>
      <c r="LUQ67" s="140"/>
      <c r="LUR67" s="231"/>
      <c r="LUS67" s="227"/>
      <c r="LUT67" s="227"/>
      <c r="LUU67" s="227"/>
      <c r="LUV67" s="246"/>
      <c r="LUW67" s="247"/>
      <c r="LUX67" s="248"/>
      <c r="LUY67" s="231"/>
      <c r="LUZ67" s="231"/>
      <c r="LVA67" s="231"/>
      <c r="LVB67" s="99"/>
      <c r="LVC67" s="231"/>
      <c r="LVD67" s="231"/>
      <c r="LVE67" s="231"/>
      <c r="LVF67" s="222"/>
      <c r="LVG67" s="249"/>
      <c r="LVH67" s="223"/>
      <c r="LVI67" s="250"/>
      <c r="LVJ67" s="231"/>
      <c r="LVK67" s="231"/>
      <c r="LVL67" s="231"/>
      <c r="LVM67" s="231"/>
      <c r="LVN67" s="227"/>
      <c r="LVO67" s="227"/>
      <c r="LVP67" s="140"/>
      <c r="LVQ67" s="231"/>
      <c r="LVR67" s="227"/>
      <c r="LVS67" s="227"/>
      <c r="LVT67" s="227"/>
      <c r="LVU67" s="246"/>
      <c r="LVV67" s="247"/>
      <c r="LVW67" s="248"/>
      <c r="LVX67" s="231"/>
      <c r="LVY67" s="231"/>
      <c r="LVZ67" s="231"/>
      <c r="LWA67" s="99"/>
      <c r="LWB67" s="231"/>
      <c r="LWC67" s="231"/>
      <c r="LWD67" s="231"/>
      <c r="LWE67" s="222"/>
      <c r="LWF67" s="249"/>
      <c r="LWG67" s="223"/>
      <c r="LWH67" s="250"/>
      <c r="LWI67" s="231"/>
      <c r="LWJ67" s="231"/>
      <c r="LWK67" s="231"/>
      <c r="LWL67" s="231"/>
      <c r="LWM67" s="227"/>
      <c r="LWN67" s="227"/>
      <c r="LWO67" s="140"/>
      <c r="LWP67" s="231"/>
      <c r="LWQ67" s="227"/>
      <c r="LWR67" s="227"/>
      <c r="LWS67" s="227"/>
      <c r="LWT67" s="246"/>
      <c r="LWU67" s="247"/>
      <c r="LWV67" s="248"/>
      <c r="LWW67" s="231"/>
      <c r="LWX67" s="231"/>
      <c r="LWY67" s="231"/>
      <c r="LWZ67" s="99"/>
      <c r="LXA67" s="231"/>
      <c r="LXB67" s="231"/>
      <c r="LXC67" s="231"/>
      <c r="LXD67" s="222"/>
      <c r="LXE67" s="249"/>
      <c r="LXF67" s="223"/>
      <c r="LXG67" s="250"/>
      <c r="LXH67" s="231"/>
      <c r="LXI67" s="231"/>
      <c r="LXJ67" s="231"/>
      <c r="LXK67" s="231"/>
      <c r="LXL67" s="227"/>
      <c r="LXM67" s="227"/>
      <c r="LXN67" s="140"/>
      <c r="LXO67" s="231"/>
      <c r="LXP67" s="227"/>
      <c r="LXQ67" s="227"/>
      <c r="LXR67" s="227"/>
      <c r="LXS67" s="246"/>
      <c r="LXT67" s="247"/>
      <c r="LXU67" s="248"/>
      <c r="LXV67" s="231"/>
      <c r="LXW67" s="231"/>
      <c r="LXX67" s="231"/>
      <c r="LXY67" s="99"/>
      <c r="LXZ67" s="231"/>
      <c r="LYA67" s="231"/>
      <c r="LYB67" s="231"/>
      <c r="LYC67" s="222"/>
      <c r="LYD67" s="249"/>
      <c r="LYE67" s="223"/>
      <c r="LYF67" s="250"/>
      <c r="LYG67" s="231"/>
      <c r="LYH67" s="231"/>
      <c r="LYI67" s="231"/>
      <c r="LYJ67" s="231"/>
      <c r="LYK67" s="227"/>
      <c r="LYL67" s="227"/>
      <c r="LYM67" s="140"/>
      <c r="LYN67" s="231"/>
      <c r="LYO67" s="227"/>
      <c r="LYP67" s="227"/>
      <c r="LYQ67" s="227"/>
      <c r="LYR67" s="246"/>
      <c r="LYS67" s="247"/>
      <c r="LYT67" s="248"/>
      <c r="LYU67" s="231"/>
      <c r="LYV67" s="231"/>
      <c r="LYW67" s="231"/>
      <c r="LYX67" s="99"/>
      <c r="LYY67" s="231"/>
      <c r="LYZ67" s="231"/>
      <c r="LZA67" s="231"/>
      <c r="LZB67" s="222"/>
      <c r="LZC67" s="249"/>
      <c r="LZD67" s="223"/>
      <c r="LZE67" s="250"/>
      <c r="LZF67" s="231"/>
      <c r="LZG67" s="231"/>
      <c r="LZH67" s="231"/>
      <c r="LZI67" s="231"/>
      <c r="LZJ67" s="227"/>
      <c r="LZK67" s="227"/>
      <c r="LZL67" s="140"/>
      <c r="LZM67" s="231"/>
      <c r="LZN67" s="227"/>
      <c r="LZO67" s="227"/>
      <c r="LZP67" s="227"/>
      <c r="LZQ67" s="246"/>
      <c r="LZR67" s="247"/>
      <c r="LZS67" s="248"/>
      <c r="LZT67" s="231"/>
      <c r="LZU67" s="231"/>
      <c r="LZV67" s="231"/>
      <c r="LZW67" s="99"/>
      <c r="LZX67" s="231"/>
      <c r="LZY67" s="231"/>
      <c r="LZZ67" s="231"/>
      <c r="MAA67" s="222"/>
      <c r="MAB67" s="249"/>
      <c r="MAC67" s="223"/>
      <c r="MAD67" s="250"/>
      <c r="MAE67" s="231"/>
      <c r="MAF67" s="231"/>
      <c r="MAG67" s="231"/>
      <c r="MAH67" s="231"/>
      <c r="MAI67" s="227"/>
      <c r="MAJ67" s="227"/>
      <c r="MAK67" s="140"/>
      <c r="MAL67" s="231"/>
      <c r="MAM67" s="227"/>
      <c r="MAN67" s="227"/>
      <c r="MAO67" s="227"/>
      <c r="MAP67" s="246"/>
      <c r="MAQ67" s="247"/>
      <c r="MAR67" s="248"/>
      <c r="MAS67" s="231"/>
      <c r="MAT67" s="231"/>
      <c r="MAU67" s="231"/>
      <c r="MAV67" s="99"/>
      <c r="MAW67" s="231"/>
      <c r="MAX67" s="231"/>
      <c r="MAY67" s="231"/>
      <c r="MAZ67" s="222"/>
      <c r="MBA67" s="249"/>
      <c r="MBB67" s="223"/>
      <c r="MBC67" s="250"/>
      <c r="MBD67" s="231"/>
      <c r="MBE67" s="231"/>
      <c r="MBF67" s="231"/>
      <c r="MBG67" s="231"/>
      <c r="MBH67" s="227"/>
      <c r="MBI67" s="227"/>
      <c r="MBJ67" s="140"/>
      <c r="MBK67" s="231"/>
      <c r="MBL67" s="227"/>
      <c r="MBM67" s="227"/>
      <c r="MBN67" s="227"/>
      <c r="MBO67" s="246"/>
      <c r="MBP67" s="247"/>
      <c r="MBQ67" s="248"/>
      <c r="MBR67" s="231"/>
      <c r="MBS67" s="231"/>
      <c r="MBT67" s="231"/>
      <c r="MBU67" s="99"/>
      <c r="MBV67" s="231"/>
      <c r="MBW67" s="231"/>
      <c r="MBX67" s="231"/>
      <c r="MBY67" s="222"/>
      <c r="MBZ67" s="249"/>
      <c r="MCA67" s="223"/>
      <c r="MCB67" s="250"/>
      <c r="MCC67" s="231"/>
      <c r="MCD67" s="231"/>
      <c r="MCE67" s="231"/>
      <c r="MCF67" s="231"/>
      <c r="MCG67" s="227"/>
      <c r="MCH67" s="227"/>
      <c r="MCI67" s="140"/>
      <c r="MCJ67" s="231"/>
      <c r="MCK67" s="227"/>
      <c r="MCL67" s="227"/>
      <c r="MCM67" s="227"/>
      <c r="MCN67" s="246"/>
      <c r="MCO67" s="247"/>
      <c r="MCP67" s="248"/>
      <c r="MCQ67" s="231"/>
      <c r="MCR67" s="231"/>
      <c r="MCS67" s="231"/>
      <c r="MCT67" s="99"/>
      <c r="MCU67" s="231"/>
      <c r="MCV67" s="231"/>
      <c r="MCW67" s="231"/>
      <c r="MCX67" s="222"/>
      <c r="MCY67" s="249"/>
      <c r="MCZ67" s="223"/>
      <c r="MDA67" s="250"/>
      <c r="MDB67" s="231"/>
      <c r="MDC67" s="231"/>
      <c r="MDD67" s="231"/>
      <c r="MDE67" s="231"/>
      <c r="MDF67" s="227"/>
      <c r="MDG67" s="227"/>
      <c r="MDH67" s="140"/>
      <c r="MDI67" s="231"/>
      <c r="MDJ67" s="227"/>
      <c r="MDK67" s="227"/>
      <c r="MDL67" s="227"/>
      <c r="MDM67" s="246"/>
      <c r="MDN67" s="247"/>
      <c r="MDO67" s="248"/>
      <c r="MDP67" s="231"/>
      <c r="MDQ67" s="231"/>
      <c r="MDR67" s="231"/>
      <c r="MDS67" s="99"/>
      <c r="MDT67" s="231"/>
      <c r="MDU67" s="231"/>
      <c r="MDV67" s="231"/>
      <c r="MDW67" s="222"/>
      <c r="MDX67" s="249"/>
      <c r="MDY67" s="223"/>
      <c r="MDZ67" s="250"/>
      <c r="MEA67" s="231"/>
      <c r="MEB67" s="231"/>
      <c r="MEC67" s="231"/>
      <c r="MED67" s="231"/>
      <c r="MEE67" s="227"/>
      <c r="MEF67" s="227"/>
      <c r="MEG67" s="140"/>
      <c r="MEH67" s="231"/>
      <c r="MEI67" s="227"/>
      <c r="MEJ67" s="227"/>
      <c r="MEK67" s="227"/>
      <c r="MEL67" s="246"/>
      <c r="MEM67" s="247"/>
      <c r="MEN67" s="248"/>
      <c r="MEO67" s="231"/>
      <c r="MEP67" s="231"/>
      <c r="MEQ67" s="231"/>
      <c r="MER67" s="99"/>
      <c r="MES67" s="231"/>
      <c r="MET67" s="231"/>
      <c r="MEU67" s="231"/>
      <c r="MEV67" s="222"/>
      <c r="MEW67" s="249"/>
      <c r="MEX67" s="223"/>
      <c r="MEY67" s="250"/>
      <c r="MEZ67" s="231"/>
      <c r="MFA67" s="231"/>
      <c r="MFB67" s="231"/>
      <c r="MFC67" s="231"/>
      <c r="MFD67" s="227"/>
      <c r="MFE67" s="227"/>
      <c r="MFF67" s="140"/>
      <c r="MFG67" s="231"/>
      <c r="MFH67" s="227"/>
      <c r="MFI67" s="227"/>
      <c r="MFJ67" s="227"/>
      <c r="MFK67" s="246"/>
      <c r="MFL67" s="247"/>
      <c r="MFM67" s="248"/>
      <c r="MFN67" s="231"/>
      <c r="MFO67" s="231"/>
      <c r="MFP67" s="231"/>
      <c r="MFQ67" s="99"/>
      <c r="MFR67" s="231"/>
      <c r="MFS67" s="231"/>
      <c r="MFT67" s="231"/>
      <c r="MFU67" s="222"/>
      <c r="MFV67" s="249"/>
      <c r="MFW67" s="223"/>
      <c r="MFX67" s="250"/>
      <c r="MFY67" s="231"/>
      <c r="MFZ67" s="231"/>
      <c r="MGA67" s="231"/>
      <c r="MGB67" s="231"/>
      <c r="MGC67" s="227"/>
      <c r="MGD67" s="227"/>
      <c r="MGE67" s="140"/>
      <c r="MGF67" s="231"/>
      <c r="MGG67" s="227"/>
      <c r="MGH67" s="227"/>
      <c r="MGI67" s="227"/>
      <c r="MGJ67" s="246"/>
      <c r="MGK67" s="247"/>
      <c r="MGL67" s="248"/>
      <c r="MGM67" s="231"/>
      <c r="MGN67" s="231"/>
      <c r="MGO67" s="231"/>
      <c r="MGP67" s="99"/>
      <c r="MGQ67" s="231"/>
      <c r="MGR67" s="231"/>
      <c r="MGS67" s="231"/>
      <c r="MGT67" s="222"/>
      <c r="MGU67" s="249"/>
      <c r="MGV67" s="223"/>
      <c r="MGW67" s="250"/>
      <c r="MGX67" s="231"/>
      <c r="MGY67" s="231"/>
      <c r="MGZ67" s="231"/>
      <c r="MHA67" s="231"/>
      <c r="MHB67" s="227"/>
      <c r="MHC67" s="227"/>
      <c r="MHD67" s="140"/>
      <c r="MHE67" s="231"/>
      <c r="MHF67" s="227"/>
      <c r="MHG67" s="227"/>
      <c r="MHH67" s="227"/>
      <c r="MHI67" s="246"/>
      <c r="MHJ67" s="247"/>
      <c r="MHK67" s="248"/>
      <c r="MHL67" s="231"/>
      <c r="MHM67" s="231"/>
      <c r="MHN67" s="231"/>
      <c r="MHO67" s="99"/>
      <c r="MHP67" s="231"/>
      <c r="MHQ67" s="231"/>
      <c r="MHR67" s="231"/>
      <c r="MHS67" s="222"/>
      <c r="MHT67" s="249"/>
      <c r="MHU67" s="223"/>
      <c r="MHV67" s="250"/>
      <c r="MHW67" s="231"/>
      <c r="MHX67" s="231"/>
      <c r="MHY67" s="231"/>
      <c r="MHZ67" s="231"/>
      <c r="MIA67" s="227"/>
      <c r="MIB67" s="227"/>
      <c r="MIC67" s="140"/>
      <c r="MID67" s="231"/>
      <c r="MIE67" s="227"/>
      <c r="MIF67" s="227"/>
      <c r="MIG67" s="227"/>
      <c r="MIH67" s="246"/>
      <c r="MII67" s="247"/>
      <c r="MIJ67" s="248"/>
      <c r="MIK67" s="231"/>
      <c r="MIL67" s="231"/>
      <c r="MIM67" s="231"/>
      <c r="MIN67" s="99"/>
      <c r="MIO67" s="231"/>
      <c r="MIP67" s="231"/>
      <c r="MIQ67" s="231"/>
      <c r="MIR67" s="222"/>
      <c r="MIS67" s="249"/>
      <c r="MIT67" s="223"/>
      <c r="MIU67" s="250"/>
      <c r="MIV67" s="231"/>
      <c r="MIW67" s="231"/>
      <c r="MIX67" s="231"/>
      <c r="MIY67" s="231"/>
      <c r="MIZ67" s="227"/>
      <c r="MJA67" s="227"/>
      <c r="MJB67" s="140"/>
      <c r="MJC67" s="231"/>
      <c r="MJD67" s="227"/>
      <c r="MJE67" s="227"/>
      <c r="MJF67" s="227"/>
      <c r="MJG67" s="246"/>
      <c r="MJH67" s="247"/>
      <c r="MJI67" s="248"/>
      <c r="MJJ67" s="231"/>
      <c r="MJK67" s="231"/>
      <c r="MJL67" s="231"/>
      <c r="MJM67" s="99"/>
      <c r="MJN67" s="231"/>
      <c r="MJO67" s="231"/>
      <c r="MJP67" s="231"/>
      <c r="MJQ67" s="222"/>
      <c r="MJR67" s="249"/>
      <c r="MJS67" s="223"/>
      <c r="MJT67" s="250"/>
      <c r="MJU67" s="231"/>
      <c r="MJV67" s="231"/>
      <c r="MJW67" s="231"/>
      <c r="MJX67" s="231"/>
      <c r="MJY67" s="227"/>
      <c r="MJZ67" s="227"/>
      <c r="MKA67" s="140"/>
      <c r="MKB67" s="231"/>
      <c r="MKC67" s="227"/>
      <c r="MKD67" s="227"/>
      <c r="MKE67" s="227"/>
      <c r="MKF67" s="246"/>
      <c r="MKG67" s="247"/>
      <c r="MKH67" s="248"/>
      <c r="MKI67" s="231"/>
      <c r="MKJ67" s="231"/>
      <c r="MKK67" s="231"/>
      <c r="MKL67" s="99"/>
      <c r="MKM67" s="231"/>
      <c r="MKN67" s="231"/>
      <c r="MKO67" s="231"/>
      <c r="MKP67" s="222"/>
      <c r="MKQ67" s="249"/>
      <c r="MKR67" s="223"/>
      <c r="MKS67" s="250"/>
      <c r="MKT67" s="231"/>
      <c r="MKU67" s="231"/>
      <c r="MKV67" s="231"/>
      <c r="MKW67" s="231"/>
      <c r="MKX67" s="227"/>
      <c r="MKY67" s="227"/>
      <c r="MKZ67" s="140"/>
      <c r="MLA67" s="231"/>
      <c r="MLB67" s="227"/>
      <c r="MLC67" s="227"/>
      <c r="MLD67" s="227"/>
      <c r="MLE67" s="246"/>
      <c r="MLF67" s="247"/>
      <c r="MLG67" s="248"/>
      <c r="MLH67" s="231"/>
      <c r="MLI67" s="231"/>
      <c r="MLJ67" s="231"/>
      <c r="MLK67" s="99"/>
      <c r="MLL67" s="231"/>
      <c r="MLM67" s="231"/>
      <c r="MLN67" s="231"/>
      <c r="MLO67" s="222"/>
      <c r="MLP67" s="249"/>
      <c r="MLQ67" s="223"/>
      <c r="MLR67" s="250"/>
      <c r="MLS67" s="231"/>
      <c r="MLT67" s="231"/>
      <c r="MLU67" s="231"/>
      <c r="MLV67" s="231"/>
      <c r="MLW67" s="227"/>
      <c r="MLX67" s="227"/>
      <c r="MLY67" s="140"/>
      <c r="MLZ67" s="231"/>
      <c r="MMA67" s="227"/>
      <c r="MMB67" s="227"/>
      <c r="MMC67" s="227"/>
      <c r="MMD67" s="246"/>
      <c r="MME67" s="247"/>
      <c r="MMF67" s="248"/>
      <c r="MMG67" s="231"/>
      <c r="MMH67" s="231"/>
      <c r="MMI67" s="231"/>
      <c r="MMJ67" s="99"/>
      <c r="MMK67" s="231"/>
      <c r="MML67" s="231"/>
      <c r="MMM67" s="231"/>
      <c r="MMN67" s="222"/>
      <c r="MMO67" s="249"/>
      <c r="MMP67" s="223"/>
      <c r="MMQ67" s="250"/>
      <c r="MMR67" s="231"/>
      <c r="MMS67" s="231"/>
      <c r="MMT67" s="231"/>
      <c r="MMU67" s="231"/>
      <c r="MMV67" s="227"/>
      <c r="MMW67" s="227"/>
      <c r="MMX67" s="140"/>
      <c r="MMY67" s="231"/>
      <c r="MMZ67" s="227"/>
      <c r="MNA67" s="227"/>
      <c r="MNB67" s="227"/>
      <c r="MNC67" s="246"/>
      <c r="MND67" s="247"/>
      <c r="MNE67" s="248"/>
      <c r="MNF67" s="231"/>
      <c r="MNG67" s="231"/>
      <c r="MNH67" s="231"/>
      <c r="MNI67" s="99"/>
      <c r="MNJ67" s="231"/>
      <c r="MNK67" s="231"/>
      <c r="MNL67" s="231"/>
      <c r="MNM67" s="222"/>
      <c r="MNN67" s="249"/>
      <c r="MNO67" s="223"/>
      <c r="MNP67" s="250"/>
      <c r="MNQ67" s="231"/>
      <c r="MNR67" s="231"/>
      <c r="MNS67" s="231"/>
      <c r="MNT67" s="231"/>
      <c r="MNU67" s="227"/>
      <c r="MNV67" s="227"/>
      <c r="MNW67" s="140"/>
      <c r="MNX67" s="231"/>
      <c r="MNY67" s="227"/>
      <c r="MNZ67" s="227"/>
      <c r="MOA67" s="227"/>
      <c r="MOB67" s="246"/>
      <c r="MOC67" s="247"/>
      <c r="MOD67" s="248"/>
      <c r="MOE67" s="231"/>
      <c r="MOF67" s="231"/>
      <c r="MOG67" s="231"/>
      <c r="MOH67" s="99"/>
      <c r="MOI67" s="231"/>
      <c r="MOJ67" s="231"/>
      <c r="MOK67" s="231"/>
      <c r="MOL67" s="222"/>
      <c r="MOM67" s="249"/>
      <c r="MON67" s="223"/>
      <c r="MOO67" s="250"/>
      <c r="MOP67" s="231"/>
      <c r="MOQ67" s="231"/>
      <c r="MOR67" s="231"/>
      <c r="MOS67" s="231"/>
      <c r="MOT67" s="227"/>
      <c r="MOU67" s="227"/>
      <c r="MOV67" s="140"/>
      <c r="MOW67" s="231"/>
      <c r="MOX67" s="227"/>
      <c r="MOY67" s="227"/>
      <c r="MOZ67" s="227"/>
      <c r="MPA67" s="246"/>
      <c r="MPB67" s="247"/>
      <c r="MPC67" s="248"/>
      <c r="MPD67" s="231"/>
      <c r="MPE67" s="231"/>
      <c r="MPF67" s="231"/>
      <c r="MPG67" s="99"/>
      <c r="MPH67" s="231"/>
      <c r="MPI67" s="231"/>
      <c r="MPJ67" s="231"/>
      <c r="MPK67" s="222"/>
      <c r="MPL67" s="249"/>
      <c r="MPM67" s="223"/>
      <c r="MPN67" s="250"/>
      <c r="MPO67" s="231"/>
      <c r="MPP67" s="231"/>
      <c r="MPQ67" s="231"/>
      <c r="MPR67" s="231"/>
      <c r="MPS67" s="227"/>
      <c r="MPT67" s="227"/>
      <c r="MPU67" s="140"/>
      <c r="MPV67" s="231"/>
      <c r="MPW67" s="227"/>
      <c r="MPX67" s="227"/>
      <c r="MPY67" s="227"/>
      <c r="MPZ67" s="246"/>
      <c r="MQA67" s="247"/>
      <c r="MQB67" s="248"/>
      <c r="MQC67" s="231"/>
      <c r="MQD67" s="231"/>
      <c r="MQE67" s="231"/>
      <c r="MQF67" s="99"/>
      <c r="MQG67" s="231"/>
      <c r="MQH67" s="231"/>
      <c r="MQI67" s="231"/>
      <c r="MQJ67" s="222"/>
      <c r="MQK67" s="249"/>
      <c r="MQL67" s="223"/>
      <c r="MQM67" s="250"/>
      <c r="MQN67" s="231"/>
      <c r="MQO67" s="231"/>
      <c r="MQP67" s="231"/>
      <c r="MQQ67" s="231"/>
      <c r="MQR67" s="227"/>
      <c r="MQS67" s="227"/>
      <c r="MQT67" s="140"/>
      <c r="MQU67" s="231"/>
      <c r="MQV67" s="227"/>
      <c r="MQW67" s="227"/>
      <c r="MQX67" s="227"/>
      <c r="MQY67" s="246"/>
      <c r="MQZ67" s="247"/>
      <c r="MRA67" s="248"/>
      <c r="MRB67" s="231"/>
      <c r="MRC67" s="231"/>
      <c r="MRD67" s="231"/>
      <c r="MRE67" s="99"/>
      <c r="MRF67" s="231"/>
      <c r="MRG67" s="231"/>
      <c r="MRH67" s="231"/>
      <c r="MRI67" s="222"/>
      <c r="MRJ67" s="249"/>
      <c r="MRK67" s="223"/>
      <c r="MRL67" s="250"/>
      <c r="MRM67" s="231"/>
      <c r="MRN67" s="231"/>
      <c r="MRO67" s="231"/>
      <c r="MRP67" s="231"/>
      <c r="MRQ67" s="227"/>
      <c r="MRR67" s="227"/>
      <c r="MRS67" s="140"/>
      <c r="MRT67" s="231"/>
      <c r="MRU67" s="227"/>
      <c r="MRV67" s="227"/>
      <c r="MRW67" s="227"/>
      <c r="MRX67" s="246"/>
      <c r="MRY67" s="247"/>
      <c r="MRZ67" s="248"/>
      <c r="MSA67" s="231"/>
      <c r="MSB67" s="231"/>
      <c r="MSC67" s="231"/>
      <c r="MSD67" s="99"/>
      <c r="MSE67" s="231"/>
      <c r="MSF67" s="231"/>
      <c r="MSG67" s="231"/>
      <c r="MSH67" s="222"/>
      <c r="MSI67" s="249"/>
      <c r="MSJ67" s="223"/>
      <c r="MSK67" s="250"/>
      <c r="MSL67" s="231"/>
      <c r="MSM67" s="231"/>
      <c r="MSN67" s="231"/>
      <c r="MSO67" s="231"/>
      <c r="MSP67" s="227"/>
      <c r="MSQ67" s="227"/>
      <c r="MSR67" s="140"/>
      <c r="MSS67" s="231"/>
      <c r="MST67" s="227"/>
      <c r="MSU67" s="227"/>
      <c r="MSV67" s="227"/>
      <c r="MSW67" s="246"/>
      <c r="MSX67" s="247"/>
      <c r="MSY67" s="248"/>
      <c r="MSZ67" s="231"/>
      <c r="MTA67" s="231"/>
      <c r="MTB67" s="231"/>
      <c r="MTC67" s="99"/>
      <c r="MTD67" s="231"/>
      <c r="MTE67" s="231"/>
      <c r="MTF67" s="231"/>
      <c r="MTG67" s="222"/>
      <c r="MTH67" s="249"/>
      <c r="MTI67" s="223"/>
      <c r="MTJ67" s="250"/>
      <c r="MTK67" s="231"/>
      <c r="MTL67" s="231"/>
      <c r="MTM67" s="231"/>
      <c r="MTN67" s="231"/>
      <c r="MTO67" s="227"/>
      <c r="MTP67" s="227"/>
      <c r="MTQ67" s="140"/>
      <c r="MTR67" s="231"/>
      <c r="MTS67" s="227"/>
      <c r="MTT67" s="227"/>
      <c r="MTU67" s="227"/>
      <c r="MTV67" s="246"/>
      <c r="MTW67" s="247"/>
      <c r="MTX67" s="248"/>
      <c r="MTY67" s="231"/>
      <c r="MTZ67" s="231"/>
      <c r="MUA67" s="231"/>
      <c r="MUB67" s="99"/>
      <c r="MUC67" s="231"/>
      <c r="MUD67" s="231"/>
      <c r="MUE67" s="231"/>
      <c r="MUF67" s="222"/>
      <c r="MUG67" s="249"/>
      <c r="MUH67" s="223"/>
      <c r="MUI67" s="250"/>
      <c r="MUJ67" s="231"/>
      <c r="MUK67" s="231"/>
      <c r="MUL67" s="231"/>
      <c r="MUM67" s="231"/>
      <c r="MUN67" s="227"/>
      <c r="MUO67" s="227"/>
      <c r="MUP67" s="140"/>
      <c r="MUQ67" s="231"/>
      <c r="MUR67" s="227"/>
      <c r="MUS67" s="227"/>
      <c r="MUT67" s="227"/>
      <c r="MUU67" s="246"/>
      <c r="MUV67" s="247"/>
      <c r="MUW67" s="248"/>
      <c r="MUX67" s="231"/>
      <c r="MUY67" s="231"/>
      <c r="MUZ67" s="231"/>
      <c r="MVA67" s="99"/>
      <c r="MVB67" s="231"/>
      <c r="MVC67" s="231"/>
      <c r="MVD67" s="231"/>
      <c r="MVE67" s="222"/>
      <c r="MVF67" s="249"/>
      <c r="MVG67" s="223"/>
      <c r="MVH67" s="250"/>
      <c r="MVI67" s="231"/>
      <c r="MVJ67" s="231"/>
      <c r="MVK67" s="231"/>
      <c r="MVL67" s="231"/>
      <c r="MVM67" s="227"/>
      <c r="MVN67" s="227"/>
      <c r="MVO67" s="140"/>
      <c r="MVP67" s="231"/>
      <c r="MVQ67" s="227"/>
      <c r="MVR67" s="227"/>
      <c r="MVS67" s="227"/>
      <c r="MVT67" s="246"/>
      <c r="MVU67" s="247"/>
      <c r="MVV67" s="248"/>
      <c r="MVW67" s="231"/>
      <c r="MVX67" s="231"/>
      <c r="MVY67" s="231"/>
      <c r="MVZ67" s="99"/>
      <c r="MWA67" s="231"/>
      <c r="MWB67" s="231"/>
      <c r="MWC67" s="231"/>
      <c r="MWD67" s="222"/>
      <c r="MWE67" s="249"/>
      <c r="MWF67" s="223"/>
      <c r="MWG67" s="250"/>
      <c r="MWH67" s="231"/>
      <c r="MWI67" s="231"/>
      <c r="MWJ67" s="231"/>
      <c r="MWK67" s="231"/>
      <c r="MWL67" s="227"/>
      <c r="MWM67" s="227"/>
      <c r="MWN67" s="140"/>
      <c r="MWO67" s="231"/>
      <c r="MWP67" s="227"/>
      <c r="MWQ67" s="227"/>
      <c r="MWR67" s="227"/>
      <c r="MWS67" s="246"/>
      <c r="MWT67" s="247"/>
      <c r="MWU67" s="248"/>
      <c r="MWV67" s="231"/>
      <c r="MWW67" s="231"/>
      <c r="MWX67" s="231"/>
      <c r="MWY67" s="99"/>
      <c r="MWZ67" s="231"/>
      <c r="MXA67" s="231"/>
      <c r="MXB67" s="231"/>
      <c r="MXC67" s="222"/>
      <c r="MXD67" s="249"/>
      <c r="MXE67" s="223"/>
      <c r="MXF67" s="250"/>
      <c r="MXG67" s="231"/>
      <c r="MXH67" s="231"/>
      <c r="MXI67" s="231"/>
      <c r="MXJ67" s="231"/>
      <c r="MXK67" s="227"/>
      <c r="MXL67" s="227"/>
      <c r="MXM67" s="140"/>
      <c r="MXN67" s="231"/>
      <c r="MXO67" s="227"/>
      <c r="MXP67" s="227"/>
      <c r="MXQ67" s="227"/>
      <c r="MXR67" s="246"/>
      <c r="MXS67" s="247"/>
      <c r="MXT67" s="248"/>
      <c r="MXU67" s="231"/>
      <c r="MXV67" s="231"/>
      <c r="MXW67" s="231"/>
      <c r="MXX67" s="99"/>
      <c r="MXY67" s="231"/>
      <c r="MXZ67" s="231"/>
      <c r="MYA67" s="231"/>
      <c r="MYB67" s="222"/>
      <c r="MYC67" s="249"/>
      <c r="MYD67" s="223"/>
      <c r="MYE67" s="250"/>
      <c r="MYF67" s="231"/>
      <c r="MYG67" s="231"/>
      <c r="MYH67" s="231"/>
      <c r="MYI67" s="231"/>
      <c r="MYJ67" s="227"/>
      <c r="MYK67" s="227"/>
      <c r="MYL67" s="140"/>
      <c r="MYM67" s="231"/>
      <c r="MYN67" s="227"/>
      <c r="MYO67" s="227"/>
      <c r="MYP67" s="227"/>
      <c r="MYQ67" s="246"/>
      <c r="MYR67" s="247"/>
      <c r="MYS67" s="248"/>
      <c r="MYT67" s="231"/>
      <c r="MYU67" s="231"/>
      <c r="MYV67" s="231"/>
      <c r="MYW67" s="99"/>
      <c r="MYX67" s="231"/>
      <c r="MYY67" s="231"/>
      <c r="MYZ67" s="231"/>
      <c r="MZA67" s="222"/>
      <c r="MZB67" s="249"/>
      <c r="MZC67" s="223"/>
      <c r="MZD67" s="250"/>
      <c r="MZE67" s="231"/>
      <c r="MZF67" s="231"/>
      <c r="MZG67" s="231"/>
      <c r="MZH67" s="231"/>
      <c r="MZI67" s="227"/>
      <c r="MZJ67" s="227"/>
      <c r="MZK67" s="140"/>
      <c r="MZL67" s="231"/>
      <c r="MZM67" s="227"/>
      <c r="MZN67" s="227"/>
      <c r="MZO67" s="227"/>
      <c r="MZP67" s="246"/>
      <c r="MZQ67" s="247"/>
      <c r="MZR67" s="248"/>
      <c r="MZS67" s="231"/>
      <c r="MZT67" s="231"/>
      <c r="MZU67" s="231"/>
      <c r="MZV67" s="99"/>
      <c r="MZW67" s="231"/>
      <c r="MZX67" s="231"/>
      <c r="MZY67" s="231"/>
      <c r="MZZ67" s="222"/>
      <c r="NAA67" s="249"/>
      <c r="NAB67" s="223"/>
      <c r="NAC67" s="250"/>
      <c r="NAD67" s="231"/>
      <c r="NAE67" s="231"/>
      <c r="NAF67" s="231"/>
      <c r="NAG67" s="231"/>
      <c r="NAH67" s="227"/>
      <c r="NAI67" s="227"/>
      <c r="NAJ67" s="140"/>
      <c r="NAK67" s="231"/>
      <c r="NAL67" s="227"/>
      <c r="NAM67" s="227"/>
      <c r="NAN67" s="227"/>
      <c r="NAO67" s="246"/>
      <c r="NAP67" s="247"/>
      <c r="NAQ67" s="248"/>
      <c r="NAR67" s="231"/>
      <c r="NAS67" s="231"/>
      <c r="NAT67" s="231"/>
      <c r="NAU67" s="99"/>
      <c r="NAV67" s="231"/>
      <c r="NAW67" s="231"/>
      <c r="NAX67" s="231"/>
      <c r="NAY67" s="222"/>
      <c r="NAZ67" s="249"/>
      <c r="NBA67" s="223"/>
      <c r="NBB67" s="250"/>
      <c r="NBC67" s="231"/>
      <c r="NBD67" s="231"/>
      <c r="NBE67" s="231"/>
      <c r="NBF67" s="231"/>
      <c r="NBG67" s="227"/>
      <c r="NBH67" s="227"/>
      <c r="NBI67" s="140"/>
      <c r="NBJ67" s="231"/>
      <c r="NBK67" s="227"/>
      <c r="NBL67" s="227"/>
      <c r="NBM67" s="227"/>
      <c r="NBN67" s="246"/>
      <c r="NBO67" s="247"/>
      <c r="NBP67" s="248"/>
      <c r="NBQ67" s="231"/>
      <c r="NBR67" s="231"/>
      <c r="NBS67" s="231"/>
      <c r="NBT67" s="99"/>
      <c r="NBU67" s="231"/>
      <c r="NBV67" s="231"/>
      <c r="NBW67" s="231"/>
      <c r="NBX67" s="222"/>
      <c r="NBY67" s="249"/>
      <c r="NBZ67" s="223"/>
      <c r="NCA67" s="250"/>
      <c r="NCB67" s="231"/>
      <c r="NCC67" s="231"/>
      <c r="NCD67" s="231"/>
      <c r="NCE67" s="231"/>
      <c r="NCF67" s="227"/>
      <c r="NCG67" s="227"/>
      <c r="NCH67" s="140"/>
      <c r="NCI67" s="231"/>
      <c r="NCJ67" s="227"/>
      <c r="NCK67" s="227"/>
      <c r="NCL67" s="227"/>
      <c r="NCM67" s="246"/>
      <c r="NCN67" s="247"/>
      <c r="NCO67" s="248"/>
      <c r="NCP67" s="231"/>
      <c r="NCQ67" s="231"/>
      <c r="NCR67" s="231"/>
      <c r="NCS67" s="99"/>
      <c r="NCT67" s="231"/>
      <c r="NCU67" s="231"/>
      <c r="NCV67" s="231"/>
      <c r="NCW67" s="222"/>
      <c r="NCX67" s="249"/>
      <c r="NCY67" s="223"/>
      <c r="NCZ67" s="250"/>
      <c r="NDA67" s="231"/>
      <c r="NDB67" s="231"/>
      <c r="NDC67" s="231"/>
      <c r="NDD67" s="231"/>
      <c r="NDE67" s="227"/>
      <c r="NDF67" s="227"/>
      <c r="NDG67" s="140"/>
      <c r="NDH67" s="231"/>
      <c r="NDI67" s="227"/>
      <c r="NDJ67" s="227"/>
      <c r="NDK67" s="227"/>
      <c r="NDL67" s="246"/>
      <c r="NDM67" s="247"/>
      <c r="NDN67" s="248"/>
      <c r="NDO67" s="231"/>
      <c r="NDP67" s="231"/>
      <c r="NDQ67" s="231"/>
      <c r="NDR67" s="99"/>
      <c r="NDS67" s="231"/>
      <c r="NDT67" s="231"/>
      <c r="NDU67" s="231"/>
      <c r="NDV67" s="222"/>
      <c r="NDW67" s="249"/>
      <c r="NDX67" s="223"/>
      <c r="NDY67" s="250"/>
      <c r="NDZ67" s="231"/>
      <c r="NEA67" s="231"/>
      <c r="NEB67" s="231"/>
      <c r="NEC67" s="231"/>
      <c r="NED67" s="227"/>
      <c r="NEE67" s="227"/>
      <c r="NEF67" s="140"/>
      <c r="NEG67" s="231"/>
      <c r="NEH67" s="227"/>
      <c r="NEI67" s="227"/>
      <c r="NEJ67" s="227"/>
      <c r="NEK67" s="246"/>
      <c r="NEL67" s="247"/>
      <c r="NEM67" s="248"/>
      <c r="NEN67" s="231"/>
      <c r="NEO67" s="231"/>
      <c r="NEP67" s="231"/>
      <c r="NEQ67" s="99"/>
      <c r="NER67" s="231"/>
      <c r="NES67" s="231"/>
      <c r="NET67" s="231"/>
      <c r="NEU67" s="222"/>
      <c r="NEV67" s="249"/>
      <c r="NEW67" s="223"/>
      <c r="NEX67" s="250"/>
      <c r="NEY67" s="231"/>
      <c r="NEZ67" s="231"/>
      <c r="NFA67" s="231"/>
      <c r="NFB67" s="231"/>
      <c r="NFC67" s="227"/>
      <c r="NFD67" s="227"/>
      <c r="NFE67" s="140"/>
      <c r="NFF67" s="231"/>
      <c r="NFG67" s="227"/>
      <c r="NFH67" s="227"/>
      <c r="NFI67" s="227"/>
      <c r="NFJ67" s="246"/>
      <c r="NFK67" s="247"/>
      <c r="NFL67" s="248"/>
      <c r="NFM67" s="231"/>
      <c r="NFN67" s="231"/>
      <c r="NFO67" s="231"/>
      <c r="NFP67" s="99"/>
      <c r="NFQ67" s="231"/>
      <c r="NFR67" s="231"/>
      <c r="NFS67" s="231"/>
      <c r="NFT67" s="222"/>
      <c r="NFU67" s="249"/>
      <c r="NFV67" s="223"/>
      <c r="NFW67" s="250"/>
      <c r="NFX67" s="231"/>
      <c r="NFY67" s="231"/>
      <c r="NFZ67" s="231"/>
      <c r="NGA67" s="231"/>
      <c r="NGB67" s="227"/>
      <c r="NGC67" s="227"/>
      <c r="NGD67" s="140"/>
      <c r="NGE67" s="231"/>
      <c r="NGF67" s="227"/>
      <c r="NGG67" s="227"/>
      <c r="NGH67" s="227"/>
      <c r="NGI67" s="246"/>
      <c r="NGJ67" s="247"/>
      <c r="NGK67" s="248"/>
      <c r="NGL67" s="231"/>
      <c r="NGM67" s="231"/>
      <c r="NGN67" s="231"/>
      <c r="NGO67" s="99"/>
      <c r="NGP67" s="231"/>
      <c r="NGQ67" s="231"/>
      <c r="NGR67" s="231"/>
      <c r="NGS67" s="222"/>
      <c r="NGT67" s="249"/>
      <c r="NGU67" s="223"/>
      <c r="NGV67" s="250"/>
      <c r="NGW67" s="231"/>
      <c r="NGX67" s="231"/>
      <c r="NGY67" s="231"/>
      <c r="NGZ67" s="231"/>
      <c r="NHA67" s="227"/>
      <c r="NHB67" s="227"/>
      <c r="NHC67" s="140"/>
      <c r="NHD67" s="231"/>
      <c r="NHE67" s="227"/>
      <c r="NHF67" s="227"/>
      <c r="NHG67" s="227"/>
      <c r="NHH67" s="246"/>
      <c r="NHI67" s="247"/>
      <c r="NHJ67" s="248"/>
      <c r="NHK67" s="231"/>
      <c r="NHL67" s="231"/>
      <c r="NHM67" s="231"/>
      <c r="NHN67" s="99"/>
      <c r="NHO67" s="231"/>
      <c r="NHP67" s="231"/>
      <c r="NHQ67" s="231"/>
      <c r="NHR67" s="222"/>
      <c r="NHS67" s="249"/>
      <c r="NHT67" s="223"/>
      <c r="NHU67" s="250"/>
      <c r="NHV67" s="231"/>
      <c r="NHW67" s="231"/>
      <c r="NHX67" s="231"/>
      <c r="NHY67" s="231"/>
      <c r="NHZ67" s="227"/>
      <c r="NIA67" s="227"/>
      <c r="NIB67" s="140"/>
      <c r="NIC67" s="231"/>
      <c r="NID67" s="227"/>
      <c r="NIE67" s="227"/>
      <c r="NIF67" s="227"/>
      <c r="NIG67" s="246"/>
      <c r="NIH67" s="247"/>
      <c r="NII67" s="248"/>
      <c r="NIJ67" s="231"/>
      <c r="NIK67" s="231"/>
      <c r="NIL67" s="231"/>
      <c r="NIM67" s="99"/>
      <c r="NIN67" s="231"/>
      <c r="NIO67" s="231"/>
      <c r="NIP67" s="231"/>
      <c r="NIQ67" s="222"/>
      <c r="NIR67" s="249"/>
      <c r="NIS67" s="223"/>
      <c r="NIT67" s="250"/>
      <c r="NIU67" s="231"/>
      <c r="NIV67" s="231"/>
      <c r="NIW67" s="231"/>
      <c r="NIX67" s="231"/>
      <c r="NIY67" s="227"/>
      <c r="NIZ67" s="227"/>
      <c r="NJA67" s="140"/>
      <c r="NJB67" s="231"/>
      <c r="NJC67" s="227"/>
      <c r="NJD67" s="227"/>
      <c r="NJE67" s="227"/>
      <c r="NJF67" s="246"/>
      <c r="NJG67" s="247"/>
      <c r="NJH67" s="248"/>
      <c r="NJI67" s="231"/>
      <c r="NJJ67" s="231"/>
      <c r="NJK67" s="231"/>
      <c r="NJL67" s="99"/>
      <c r="NJM67" s="231"/>
      <c r="NJN67" s="231"/>
      <c r="NJO67" s="231"/>
      <c r="NJP67" s="222"/>
      <c r="NJQ67" s="249"/>
      <c r="NJR67" s="223"/>
      <c r="NJS67" s="250"/>
      <c r="NJT67" s="231"/>
      <c r="NJU67" s="231"/>
      <c r="NJV67" s="231"/>
      <c r="NJW67" s="231"/>
      <c r="NJX67" s="227"/>
      <c r="NJY67" s="227"/>
      <c r="NJZ67" s="140"/>
      <c r="NKA67" s="231"/>
      <c r="NKB67" s="227"/>
      <c r="NKC67" s="227"/>
      <c r="NKD67" s="227"/>
      <c r="NKE67" s="246"/>
      <c r="NKF67" s="247"/>
      <c r="NKG67" s="248"/>
      <c r="NKH67" s="231"/>
      <c r="NKI67" s="231"/>
      <c r="NKJ67" s="231"/>
      <c r="NKK67" s="99"/>
      <c r="NKL67" s="231"/>
      <c r="NKM67" s="231"/>
      <c r="NKN67" s="231"/>
      <c r="NKO67" s="222"/>
      <c r="NKP67" s="249"/>
      <c r="NKQ67" s="223"/>
      <c r="NKR67" s="250"/>
      <c r="NKS67" s="231"/>
      <c r="NKT67" s="231"/>
      <c r="NKU67" s="231"/>
      <c r="NKV67" s="231"/>
      <c r="NKW67" s="227"/>
      <c r="NKX67" s="227"/>
      <c r="NKY67" s="140"/>
      <c r="NKZ67" s="231"/>
      <c r="NLA67" s="227"/>
      <c r="NLB67" s="227"/>
      <c r="NLC67" s="227"/>
      <c r="NLD67" s="246"/>
      <c r="NLE67" s="247"/>
      <c r="NLF67" s="248"/>
      <c r="NLG67" s="231"/>
      <c r="NLH67" s="231"/>
      <c r="NLI67" s="231"/>
      <c r="NLJ67" s="99"/>
      <c r="NLK67" s="231"/>
      <c r="NLL67" s="231"/>
      <c r="NLM67" s="231"/>
      <c r="NLN67" s="222"/>
      <c r="NLO67" s="249"/>
      <c r="NLP67" s="223"/>
      <c r="NLQ67" s="250"/>
      <c r="NLR67" s="231"/>
      <c r="NLS67" s="231"/>
      <c r="NLT67" s="231"/>
      <c r="NLU67" s="231"/>
      <c r="NLV67" s="227"/>
      <c r="NLW67" s="227"/>
      <c r="NLX67" s="140"/>
      <c r="NLY67" s="231"/>
      <c r="NLZ67" s="227"/>
      <c r="NMA67" s="227"/>
      <c r="NMB67" s="227"/>
      <c r="NMC67" s="246"/>
      <c r="NMD67" s="247"/>
      <c r="NME67" s="248"/>
      <c r="NMF67" s="231"/>
      <c r="NMG67" s="231"/>
      <c r="NMH67" s="231"/>
      <c r="NMI67" s="99"/>
      <c r="NMJ67" s="231"/>
      <c r="NMK67" s="231"/>
      <c r="NML67" s="231"/>
      <c r="NMM67" s="222"/>
      <c r="NMN67" s="249"/>
      <c r="NMO67" s="223"/>
      <c r="NMP67" s="250"/>
      <c r="NMQ67" s="231"/>
      <c r="NMR67" s="231"/>
      <c r="NMS67" s="231"/>
      <c r="NMT67" s="231"/>
      <c r="NMU67" s="227"/>
      <c r="NMV67" s="227"/>
      <c r="NMW67" s="140"/>
      <c r="NMX67" s="231"/>
      <c r="NMY67" s="227"/>
      <c r="NMZ67" s="227"/>
      <c r="NNA67" s="227"/>
      <c r="NNB67" s="246"/>
      <c r="NNC67" s="247"/>
      <c r="NND67" s="248"/>
      <c r="NNE67" s="231"/>
      <c r="NNF67" s="231"/>
      <c r="NNG67" s="231"/>
      <c r="NNH67" s="99"/>
      <c r="NNI67" s="231"/>
      <c r="NNJ67" s="231"/>
      <c r="NNK67" s="231"/>
      <c r="NNL67" s="222"/>
      <c r="NNM67" s="249"/>
      <c r="NNN67" s="223"/>
      <c r="NNO67" s="250"/>
      <c r="NNP67" s="231"/>
      <c r="NNQ67" s="231"/>
      <c r="NNR67" s="231"/>
      <c r="NNS67" s="231"/>
      <c r="NNT67" s="227"/>
      <c r="NNU67" s="227"/>
      <c r="NNV67" s="140"/>
      <c r="NNW67" s="231"/>
      <c r="NNX67" s="227"/>
      <c r="NNY67" s="227"/>
      <c r="NNZ67" s="227"/>
      <c r="NOA67" s="246"/>
      <c r="NOB67" s="247"/>
      <c r="NOC67" s="248"/>
      <c r="NOD67" s="231"/>
      <c r="NOE67" s="231"/>
      <c r="NOF67" s="231"/>
      <c r="NOG67" s="99"/>
      <c r="NOH67" s="231"/>
      <c r="NOI67" s="231"/>
      <c r="NOJ67" s="231"/>
      <c r="NOK67" s="222"/>
      <c r="NOL67" s="249"/>
      <c r="NOM67" s="223"/>
      <c r="NON67" s="250"/>
      <c r="NOO67" s="231"/>
      <c r="NOP67" s="231"/>
      <c r="NOQ67" s="231"/>
      <c r="NOR67" s="231"/>
      <c r="NOS67" s="227"/>
      <c r="NOT67" s="227"/>
      <c r="NOU67" s="140"/>
      <c r="NOV67" s="231"/>
      <c r="NOW67" s="227"/>
      <c r="NOX67" s="227"/>
      <c r="NOY67" s="227"/>
      <c r="NOZ67" s="246"/>
      <c r="NPA67" s="247"/>
      <c r="NPB67" s="248"/>
      <c r="NPC67" s="231"/>
      <c r="NPD67" s="231"/>
      <c r="NPE67" s="231"/>
      <c r="NPF67" s="99"/>
      <c r="NPG67" s="231"/>
      <c r="NPH67" s="231"/>
      <c r="NPI67" s="231"/>
      <c r="NPJ67" s="222"/>
      <c r="NPK67" s="249"/>
      <c r="NPL67" s="223"/>
      <c r="NPM67" s="250"/>
      <c r="NPN67" s="231"/>
      <c r="NPO67" s="231"/>
      <c r="NPP67" s="231"/>
      <c r="NPQ67" s="231"/>
      <c r="NPR67" s="227"/>
      <c r="NPS67" s="227"/>
      <c r="NPT67" s="140"/>
      <c r="NPU67" s="231"/>
      <c r="NPV67" s="227"/>
      <c r="NPW67" s="227"/>
      <c r="NPX67" s="227"/>
      <c r="NPY67" s="246"/>
      <c r="NPZ67" s="247"/>
      <c r="NQA67" s="248"/>
      <c r="NQB67" s="231"/>
      <c r="NQC67" s="231"/>
      <c r="NQD67" s="231"/>
      <c r="NQE67" s="99"/>
      <c r="NQF67" s="231"/>
      <c r="NQG67" s="231"/>
      <c r="NQH67" s="231"/>
      <c r="NQI67" s="222"/>
      <c r="NQJ67" s="249"/>
      <c r="NQK67" s="223"/>
      <c r="NQL67" s="250"/>
      <c r="NQM67" s="231"/>
      <c r="NQN67" s="231"/>
      <c r="NQO67" s="231"/>
      <c r="NQP67" s="231"/>
      <c r="NQQ67" s="227"/>
      <c r="NQR67" s="227"/>
      <c r="NQS67" s="140"/>
      <c r="NQT67" s="231"/>
      <c r="NQU67" s="227"/>
      <c r="NQV67" s="227"/>
      <c r="NQW67" s="227"/>
      <c r="NQX67" s="246"/>
      <c r="NQY67" s="247"/>
      <c r="NQZ67" s="248"/>
      <c r="NRA67" s="231"/>
      <c r="NRB67" s="231"/>
      <c r="NRC67" s="231"/>
      <c r="NRD67" s="99"/>
      <c r="NRE67" s="231"/>
      <c r="NRF67" s="231"/>
      <c r="NRG67" s="231"/>
      <c r="NRH67" s="222"/>
      <c r="NRI67" s="249"/>
      <c r="NRJ67" s="223"/>
      <c r="NRK67" s="250"/>
      <c r="NRL67" s="231"/>
      <c r="NRM67" s="231"/>
      <c r="NRN67" s="231"/>
      <c r="NRO67" s="231"/>
      <c r="NRP67" s="227"/>
      <c r="NRQ67" s="227"/>
      <c r="NRR67" s="140"/>
      <c r="NRS67" s="231"/>
      <c r="NRT67" s="227"/>
      <c r="NRU67" s="227"/>
      <c r="NRV67" s="227"/>
      <c r="NRW67" s="246"/>
      <c r="NRX67" s="247"/>
      <c r="NRY67" s="248"/>
      <c r="NRZ67" s="231"/>
      <c r="NSA67" s="231"/>
      <c r="NSB67" s="231"/>
      <c r="NSC67" s="99"/>
      <c r="NSD67" s="231"/>
      <c r="NSE67" s="231"/>
      <c r="NSF67" s="231"/>
      <c r="NSG67" s="222"/>
      <c r="NSH67" s="249"/>
      <c r="NSI67" s="223"/>
      <c r="NSJ67" s="250"/>
      <c r="NSK67" s="231"/>
      <c r="NSL67" s="231"/>
      <c r="NSM67" s="231"/>
      <c r="NSN67" s="231"/>
      <c r="NSO67" s="227"/>
      <c r="NSP67" s="227"/>
      <c r="NSQ67" s="140"/>
      <c r="NSR67" s="231"/>
      <c r="NSS67" s="227"/>
      <c r="NST67" s="227"/>
      <c r="NSU67" s="227"/>
      <c r="NSV67" s="246"/>
      <c r="NSW67" s="247"/>
      <c r="NSX67" s="248"/>
      <c r="NSY67" s="231"/>
      <c r="NSZ67" s="231"/>
      <c r="NTA67" s="231"/>
      <c r="NTB67" s="99"/>
      <c r="NTC67" s="231"/>
      <c r="NTD67" s="231"/>
      <c r="NTE67" s="231"/>
      <c r="NTF67" s="222"/>
      <c r="NTG67" s="249"/>
      <c r="NTH67" s="223"/>
      <c r="NTI67" s="250"/>
      <c r="NTJ67" s="231"/>
      <c r="NTK67" s="231"/>
      <c r="NTL67" s="231"/>
      <c r="NTM67" s="231"/>
      <c r="NTN67" s="227"/>
      <c r="NTO67" s="227"/>
      <c r="NTP67" s="140"/>
      <c r="NTQ67" s="231"/>
      <c r="NTR67" s="227"/>
      <c r="NTS67" s="227"/>
      <c r="NTT67" s="227"/>
      <c r="NTU67" s="246"/>
      <c r="NTV67" s="247"/>
      <c r="NTW67" s="248"/>
      <c r="NTX67" s="231"/>
      <c r="NTY67" s="231"/>
      <c r="NTZ67" s="231"/>
      <c r="NUA67" s="99"/>
      <c r="NUB67" s="231"/>
      <c r="NUC67" s="231"/>
      <c r="NUD67" s="231"/>
      <c r="NUE67" s="222"/>
      <c r="NUF67" s="249"/>
      <c r="NUG67" s="223"/>
      <c r="NUH67" s="250"/>
      <c r="NUI67" s="231"/>
      <c r="NUJ67" s="231"/>
      <c r="NUK67" s="231"/>
      <c r="NUL67" s="231"/>
      <c r="NUM67" s="227"/>
      <c r="NUN67" s="227"/>
      <c r="NUO67" s="140"/>
      <c r="NUP67" s="231"/>
      <c r="NUQ67" s="227"/>
      <c r="NUR67" s="227"/>
      <c r="NUS67" s="227"/>
      <c r="NUT67" s="246"/>
      <c r="NUU67" s="247"/>
      <c r="NUV67" s="248"/>
      <c r="NUW67" s="231"/>
      <c r="NUX67" s="231"/>
      <c r="NUY67" s="231"/>
      <c r="NUZ67" s="99"/>
      <c r="NVA67" s="231"/>
      <c r="NVB67" s="231"/>
      <c r="NVC67" s="231"/>
      <c r="NVD67" s="222"/>
      <c r="NVE67" s="249"/>
      <c r="NVF67" s="223"/>
      <c r="NVG67" s="250"/>
      <c r="NVH67" s="231"/>
      <c r="NVI67" s="231"/>
      <c r="NVJ67" s="231"/>
      <c r="NVK67" s="231"/>
      <c r="NVL67" s="227"/>
      <c r="NVM67" s="227"/>
      <c r="NVN67" s="140"/>
      <c r="NVO67" s="231"/>
      <c r="NVP67" s="227"/>
      <c r="NVQ67" s="227"/>
      <c r="NVR67" s="227"/>
      <c r="NVS67" s="246"/>
      <c r="NVT67" s="247"/>
      <c r="NVU67" s="248"/>
      <c r="NVV67" s="231"/>
      <c r="NVW67" s="231"/>
      <c r="NVX67" s="231"/>
      <c r="NVY67" s="99"/>
      <c r="NVZ67" s="231"/>
      <c r="NWA67" s="231"/>
      <c r="NWB67" s="231"/>
      <c r="NWC67" s="222"/>
      <c r="NWD67" s="249"/>
      <c r="NWE67" s="223"/>
      <c r="NWF67" s="250"/>
      <c r="NWG67" s="231"/>
      <c r="NWH67" s="231"/>
      <c r="NWI67" s="231"/>
      <c r="NWJ67" s="231"/>
      <c r="NWK67" s="227"/>
      <c r="NWL67" s="227"/>
      <c r="NWM67" s="140"/>
      <c r="NWN67" s="231"/>
      <c r="NWO67" s="227"/>
      <c r="NWP67" s="227"/>
      <c r="NWQ67" s="227"/>
      <c r="NWR67" s="246"/>
      <c r="NWS67" s="247"/>
      <c r="NWT67" s="248"/>
      <c r="NWU67" s="231"/>
      <c r="NWV67" s="231"/>
      <c r="NWW67" s="231"/>
      <c r="NWX67" s="99"/>
      <c r="NWY67" s="231"/>
      <c r="NWZ67" s="231"/>
      <c r="NXA67" s="231"/>
      <c r="NXB67" s="222"/>
      <c r="NXC67" s="249"/>
      <c r="NXD67" s="223"/>
      <c r="NXE67" s="250"/>
      <c r="NXF67" s="231"/>
      <c r="NXG67" s="231"/>
      <c r="NXH67" s="231"/>
      <c r="NXI67" s="231"/>
      <c r="NXJ67" s="227"/>
      <c r="NXK67" s="227"/>
      <c r="NXL67" s="140"/>
      <c r="NXM67" s="231"/>
      <c r="NXN67" s="227"/>
      <c r="NXO67" s="227"/>
      <c r="NXP67" s="227"/>
      <c r="NXQ67" s="246"/>
      <c r="NXR67" s="247"/>
      <c r="NXS67" s="248"/>
      <c r="NXT67" s="231"/>
      <c r="NXU67" s="231"/>
      <c r="NXV67" s="231"/>
      <c r="NXW67" s="99"/>
      <c r="NXX67" s="231"/>
      <c r="NXY67" s="231"/>
      <c r="NXZ67" s="231"/>
      <c r="NYA67" s="222"/>
      <c r="NYB67" s="249"/>
      <c r="NYC67" s="223"/>
      <c r="NYD67" s="250"/>
      <c r="NYE67" s="231"/>
      <c r="NYF67" s="231"/>
      <c r="NYG67" s="231"/>
      <c r="NYH67" s="231"/>
      <c r="NYI67" s="227"/>
      <c r="NYJ67" s="227"/>
      <c r="NYK67" s="140"/>
      <c r="NYL67" s="231"/>
      <c r="NYM67" s="227"/>
      <c r="NYN67" s="227"/>
      <c r="NYO67" s="227"/>
      <c r="NYP67" s="246"/>
      <c r="NYQ67" s="247"/>
      <c r="NYR67" s="248"/>
      <c r="NYS67" s="231"/>
      <c r="NYT67" s="231"/>
      <c r="NYU67" s="231"/>
      <c r="NYV67" s="99"/>
      <c r="NYW67" s="231"/>
      <c r="NYX67" s="231"/>
      <c r="NYY67" s="231"/>
      <c r="NYZ67" s="222"/>
      <c r="NZA67" s="249"/>
      <c r="NZB67" s="223"/>
      <c r="NZC67" s="250"/>
      <c r="NZD67" s="231"/>
      <c r="NZE67" s="231"/>
      <c r="NZF67" s="231"/>
      <c r="NZG67" s="231"/>
      <c r="NZH67" s="227"/>
      <c r="NZI67" s="227"/>
      <c r="NZJ67" s="140"/>
      <c r="NZK67" s="231"/>
      <c r="NZL67" s="227"/>
      <c r="NZM67" s="227"/>
      <c r="NZN67" s="227"/>
      <c r="NZO67" s="246"/>
      <c r="NZP67" s="247"/>
      <c r="NZQ67" s="248"/>
      <c r="NZR67" s="231"/>
      <c r="NZS67" s="231"/>
      <c r="NZT67" s="231"/>
      <c r="NZU67" s="99"/>
      <c r="NZV67" s="231"/>
      <c r="NZW67" s="231"/>
      <c r="NZX67" s="231"/>
      <c r="NZY67" s="222"/>
      <c r="NZZ67" s="249"/>
      <c r="OAA67" s="223"/>
      <c r="OAB67" s="250"/>
      <c r="OAC67" s="231"/>
      <c r="OAD67" s="231"/>
      <c r="OAE67" s="231"/>
      <c r="OAF67" s="231"/>
      <c r="OAG67" s="227"/>
      <c r="OAH67" s="227"/>
      <c r="OAI67" s="140"/>
      <c r="OAJ67" s="231"/>
      <c r="OAK67" s="227"/>
      <c r="OAL67" s="227"/>
      <c r="OAM67" s="227"/>
      <c r="OAN67" s="246"/>
      <c r="OAO67" s="247"/>
      <c r="OAP67" s="248"/>
      <c r="OAQ67" s="231"/>
      <c r="OAR67" s="231"/>
      <c r="OAS67" s="231"/>
      <c r="OAT67" s="99"/>
      <c r="OAU67" s="231"/>
      <c r="OAV67" s="231"/>
      <c r="OAW67" s="231"/>
      <c r="OAX67" s="222"/>
      <c r="OAY67" s="249"/>
      <c r="OAZ67" s="223"/>
      <c r="OBA67" s="250"/>
      <c r="OBB67" s="231"/>
      <c r="OBC67" s="231"/>
      <c r="OBD67" s="231"/>
      <c r="OBE67" s="231"/>
      <c r="OBF67" s="227"/>
      <c r="OBG67" s="227"/>
      <c r="OBH67" s="140"/>
      <c r="OBI67" s="231"/>
      <c r="OBJ67" s="227"/>
      <c r="OBK67" s="227"/>
      <c r="OBL67" s="227"/>
      <c r="OBM67" s="246"/>
      <c r="OBN67" s="247"/>
      <c r="OBO67" s="248"/>
      <c r="OBP67" s="231"/>
      <c r="OBQ67" s="231"/>
      <c r="OBR67" s="231"/>
      <c r="OBS67" s="99"/>
      <c r="OBT67" s="231"/>
      <c r="OBU67" s="231"/>
      <c r="OBV67" s="231"/>
      <c r="OBW67" s="222"/>
      <c r="OBX67" s="249"/>
      <c r="OBY67" s="223"/>
      <c r="OBZ67" s="250"/>
      <c r="OCA67" s="231"/>
      <c r="OCB67" s="231"/>
      <c r="OCC67" s="231"/>
      <c r="OCD67" s="231"/>
      <c r="OCE67" s="227"/>
      <c r="OCF67" s="227"/>
      <c r="OCG67" s="140"/>
      <c r="OCH67" s="231"/>
      <c r="OCI67" s="227"/>
      <c r="OCJ67" s="227"/>
      <c r="OCK67" s="227"/>
      <c r="OCL67" s="246"/>
      <c r="OCM67" s="247"/>
      <c r="OCN67" s="248"/>
      <c r="OCO67" s="231"/>
      <c r="OCP67" s="231"/>
      <c r="OCQ67" s="231"/>
      <c r="OCR67" s="99"/>
      <c r="OCS67" s="231"/>
      <c r="OCT67" s="231"/>
      <c r="OCU67" s="231"/>
      <c r="OCV67" s="222"/>
      <c r="OCW67" s="249"/>
      <c r="OCX67" s="223"/>
      <c r="OCY67" s="250"/>
      <c r="OCZ67" s="231"/>
      <c r="ODA67" s="231"/>
      <c r="ODB67" s="231"/>
      <c r="ODC67" s="231"/>
      <c r="ODD67" s="227"/>
      <c r="ODE67" s="227"/>
      <c r="ODF67" s="140"/>
      <c r="ODG67" s="231"/>
      <c r="ODH67" s="227"/>
      <c r="ODI67" s="227"/>
      <c r="ODJ67" s="227"/>
      <c r="ODK67" s="246"/>
      <c r="ODL67" s="247"/>
      <c r="ODM67" s="248"/>
      <c r="ODN67" s="231"/>
      <c r="ODO67" s="231"/>
      <c r="ODP67" s="231"/>
      <c r="ODQ67" s="99"/>
      <c r="ODR67" s="231"/>
      <c r="ODS67" s="231"/>
      <c r="ODT67" s="231"/>
      <c r="ODU67" s="222"/>
      <c r="ODV67" s="249"/>
      <c r="ODW67" s="223"/>
      <c r="ODX67" s="250"/>
      <c r="ODY67" s="231"/>
      <c r="ODZ67" s="231"/>
      <c r="OEA67" s="231"/>
      <c r="OEB67" s="231"/>
      <c r="OEC67" s="227"/>
      <c r="OED67" s="227"/>
      <c r="OEE67" s="140"/>
      <c r="OEF67" s="231"/>
      <c r="OEG67" s="227"/>
      <c r="OEH67" s="227"/>
      <c r="OEI67" s="227"/>
      <c r="OEJ67" s="246"/>
      <c r="OEK67" s="247"/>
      <c r="OEL67" s="248"/>
      <c r="OEM67" s="231"/>
      <c r="OEN67" s="231"/>
      <c r="OEO67" s="231"/>
      <c r="OEP67" s="99"/>
      <c r="OEQ67" s="231"/>
      <c r="OER67" s="231"/>
      <c r="OES67" s="231"/>
      <c r="OET67" s="222"/>
      <c r="OEU67" s="249"/>
      <c r="OEV67" s="223"/>
      <c r="OEW67" s="250"/>
      <c r="OEX67" s="231"/>
      <c r="OEY67" s="231"/>
      <c r="OEZ67" s="231"/>
      <c r="OFA67" s="231"/>
      <c r="OFB67" s="227"/>
      <c r="OFC67" s="227"/>
      <c r="OFD67" s="140"/>
      <c r="OFE67" s="231"/>
      <c r="OFF67" s="227"/>
      <c r="OFG67" s="227"/>
      <c r="OFH67" s="227"/>
      <c r="OFI67" s="246"/>
      <c r="OFJ67" s="247"/>
      <c r="OFK67" s="248"/>
      <c r="OFL67" s="231"/>
      <c r="OFM67" s="231"/>
      <c r="OFN67" s="231"/>
      <c r="OFO67" s="99"/>
      <c r="OFP67" s="231"/>
      <c r="OFQ67" s="231"/>
      <c r="OFR67" s="231"/>
      <c r="OFS67" s="222"/>
      <c r="OFT67" s="249"/>
      <c r="OFU67" s="223"/>
      <c r="OFV67" s="250"/>
      <c r="OFW67" s="231"/>
      <c r="OFX67" s="231"/>
      <c r="OFY67" s="231"/>
      <c r="OFZ67" s="231"/>
      <c r="OGA67" s="227"/>
      <c r="OGB67" s="227"/>
      <c r="OGC67" s="140"/>
      <c r="OGD67" s="231"/>
      <c r="OGE67" s="227"/>
      <c r="OGF67" s="227"/>
      <c r="OGG67" s="227"/>
      <c r="OGH67" s="246"/>
      <c r="OGI67" s="247"/>
      <c r="OGJ67" s="248"/>
      <c r="OGK67" s="231"/>
      <c r="OGL67" s="231"/>
      <c r="OGM67" s="231"/>
      <c r="OGN67" s="99"/>
      <c r="OGO67" s="231"/>
      <c r="OGP67" s="231"/>
      <c r="OGQ67" s="231"/>
      <c r="OGR67" s="222"/>
      <c r="OGS67" s="249"/>
      <c r="OGT67" s="223"/>
      <c r="OGU67" s="250"/>
      <c r="OGV67" s="231"/>
      <c r="OGW67" s="231"/>
      <c r="OGX67" s="231"/>
      <c r="OGY67" s="231"/>
      <c r="OGZ67" s="227"/>
      <c r="OHA67" s="227"/>
      <c r="OHB67" s="140"/>
      <c r="OHC67" s="231"/>
      <c r="OHD67" s="227"/>
      <c r="OHE67" s="227"/>
      <c r="OHF67" s="227"/>
      <c r="OHG67" s="246"/>
      <c r="OHH67" s="247"/>
      <c r="OHI67" s="248"/>
      <c r="OHJ67" s="231"/>
      <c r="OHK67" s="231"/>
      <c r="OHL67" s="231"/>
      <c r="OHM67" s="99"/>
      <c r="OHN67" s="231"/>
      <c r="OHO67" s="231"/>
      <c r="OHP67" s="231"/>
      <c r="OHQ67" s="222"/>
      <c r="OHR67" s="249"/>
      <c r="OHS67" s="223"/>
      <c r="OHT67" s="250"/>
      <c r="OHU67" s="231"/>
      <c r="OHV67" s="231"/>
      <c r="OHW67" s="231"/>
      <c r="OHX67" s="231"/>
      <c r="OHY67" s="227"/>
      <c r="OHZ67" s="227"/>
      <c r="OIA67" s="140"/>
      <c r="OIB67" s="231"/>
      <c r="OIC67" s="227"/>
      <c r="OID67" s="227"/>
      <c r="OIE67" s="227"/>
      <c r="OIF67" s="246"/>
      <c r="OIG67" s="247"/>
      <c r="OIH67" s="248"/>
      <c r="OII67" s="231"/>
      <c r="OIJ67" s="231"/>
      <c r="OIK67" s="231"/>
      <c r="OIL67" s="99"/>
      <c r="OIM67" s="231"/>
      <c r="OIN67" s="231"/>
      <c r="OIO67" s="231"/>
      <c r="OIP67" s="222"/>
      <c r="OIQ67" s="249"/>
      <c r="OIR67" s="223"/>
      <c r="OIS67" s="250"/>
      <c r="OIT67" s="231"/>
      <c r="OIU67" s="231"/>
      <c r="OIV67" s="231"/>
      <c r="OIW67" s="231"/>
      <c r="OIX67" s="227"/>
      <c r="OIY67" s="227"/>
      <c r="OIZ67" s="140"/>
      <c r="OJA67" s="231"/>
      <c r="OJB67" s="227"/>
      <c r="OJC67" s="227"/>
      <c r="OJD67" s="227"/>
      <c r="OJE67" s="246"/>
      <c r="OJF67" s="247"/>
      <c r="OJG67" s="248"/>
      <c r="OJH67" s="231"/>
      <c r="OJI67" s="231"/>
      <c r="OJJ67" s="231"/>
      <c r="OJK67" s="99"/>
      <c r="OJL67" s="231"/>
      <c r="OJM67" s="231"/>
      <c r="OJN67" s="231"/>
      <c r="OJO67" s="222"/>
      <c r="OJP67" s="249"/>
      <c r="OJQ67" s="223"/>
      <c r="OJR67" s="250"/>
      <c r="OJS67" s="231"/>
      <c r="OJT67" s="231"/>
      <c r="OJU67" s="231"/>
      <c r="OJV67" s="231"/>
      <c r="OJW67" s="227"/>
      <c r="OJX67" s="227"/>
      <c r="OJY67" s="140"/>
      <c r="OJZ67" s="231"/>
      <c r="OKA67" s="227"/>
      <c r="OKB67" s="227"/>
      <c r="OKC67" s="227"/>
      <c r="OKD67" s="246"/>
      <c r="OKE67" s="247"/>
      <c r="OKF67" s="248"/>
      <c r="OKG67" s="231"/>
      <c r="OKH67" s="231"/>
      <c r="OKI67" s="231"/>
      <c r="OKJ67" s="99"/>
      <c r="OKK67" s="231"/>
      <c r="OKL67" s="231"/>
      <c r="OKM67" s="231"/>
      <c r="OKN67" s="222"/>
      <c r="OKO67" s="249"/>
      <c r="OKP67" s="223"/>
      <c r="OKQ67" s="250"/>
      <c r="OKR67" s="231"/>
      <c r="OKS67" s="231"/>
      <c r="OKT67" s="231"/>
      <c r="OKU67" s="231"/>
      <c r="OKV67" s="227"/>
      <c r="OKW67" s="227"/>
      <c r="OKX67" s="140"/>
      <c r="OKY67" s="231"/>
      <c r="OKZ67" s="227"/>
      <c r="OLA67" s="227"/>
      <c r="OLB67" s="227"/>
      <c r="OLC67" s="246"/>
      <c r="OLD67" s="247"/>
      <c r="OLE67" s="248"/>
      <c r="OLF67" s="231"/>
      <c r="OLG67" s="231"/>
      <c r="OLH67" s="231"/>
      <c r="OLI67" s="99"/>
      <c r="OLJ67" s="231"/>
      <c r="OLK67" s="231"/>
      <c r="OLL67" s="231"/>
      <c r="OLM67" s="222"/>
      <c r="OLN67" s="249"/>
      <c r="OLO67" s="223"/>
      <c r="OLP67" s="250"/>
      <c r="OLQ67" s="231"/>
      <c r="OLR67" s="231"/>
      <c r="OLS67" s="231"/>
      <c r="OLT67" s="231"/>
      <c r="OLU67" s="227"/>
      <c r="OLV67" s="227"/>
      <c r="OLW67" s="140"/>
      <c r="OLX67" s="231"/>
      <c r="OLY67" s="227"/>
      <c r="OLZ67" s="227"/>
      <c r="OMA67" s="227"/>
      <c r="OMB67" s="246"/>
      <c r="OMC67" s="247"/>
      <c r="OMD67" s="248"/>
      <c r="OME67" s="231"/>
      <c r="OMF67" s="231"/>
      <c r="OMG67" s="231"/>
      <c r="OMH67" s="99"/>
      <c r="OMI67" s="231"/>
      <c r="OMJ67" s="231"/>
      <c r="OMK67" s="231"/>
      <c r="OML67" s="222"/>
      <c r="OMM67" s="249"/>
      <c r="OMN67" s="223"/>
      <c r="OMO67" s="250"/>
      <c r="OMP67" s="231"/>
      <c r="OMQ67" s="231"/>
      <c r="OMR67" s="231"/>
      <c r="OMS67" s="231"/>
      <c r="OMT67" s="227"/>
      <c r="OMU67" s="227"/>
      <c r="OMV67" s="140"/>
      <c r="OMW67" s="231"/>
      <c r="OMX67" s="227"/>
      <c r="OMY67" s="227"/>
      <c r="OMZ67" s="227"/>
      <c r="ONA67" s="246"/>
      <c r="ONB67" s="247"/>
      <c r="ONC67" s="248"/>
      <c r="OND67" s="231"/>
      <c r="ONE67" s="231"/>
      <c r="ONF67" s="231"/>
      <c r="ONG67" s="99"/>
      <c r="ONH67" s="231"/>
      <c r="ONI67" s="231"/>
      <c r="ONJ67" s="231"/>
      <c r="ONK67" s="222"/>
      <c r="ONL67" s="249"/>
      <c r="ONM67" s="223"/>
      <c r="ONN67" s="250"/>
      <c r="ONO67" s="231"/>
      <c r="ONP67" s="231"/>
      <c r="ONQ67" s="231"/>
      <c r="ONR67" s="231"/>
      <c r="ONS67" s="227"/>
      <c r="ONT67" s="227"/>
      <c r="ONU67" s="140"/>
      <c r="ONV67" s="231"/>
      <c r="ONW67" s="227"/>
      <c r="ONX67" s="227"/>
      <c r="ONY67" s="227"/>
      <c r="ONZ67" s="246"/>
      <c r="OOA67" s="247"/>
      <c r="OOB67" s="248"/>
      <c r="OOC67" s="231"/>
      <c r="OOD67" s="231"/>
      <c r="OOE67" s="231"/>
      <c r="OOF67" s="99"/>
      <c r="OOG67" s="231"/>
      <c r="OOH67" s="231"/>
      <c r="OOI67" s="231"/>
      <c r="OOJ67" s="222"/>
      <c r="OOK67" s="249"/>
      <c r="OOL67" s="223"/>
      <c r="OOM67" s="250"/>
      <c r="OON67" s="231"/>
      <c r="OOO67" s="231"/>
      <c r="OOP67" s="231"/>
      <c r="OOQ67" s="231"/>
      <c r="OOR67" s="227"/>
      <c r="OOS67" s="227"/>
      <c r="OOT67" s="140"/>
      <c r="OOU67" s="231"/>
      <c r="OOV67" s="227"/>
      <c r="OOW67" s="227"/>
      <c r="OOX67" s="227"/>
      <c r="OOY67" s="246"/>
      <c r="OOZ67" s="247"/>
      <c r="OPA67" s="248"/>
      <c r="OPB67" s="231"/>
      <c r="OPC67" s="231"/>
      <c r="OPD67" s="231"/>
      <c r="OPE67" s="99"/>
      <c r="OPF67" s="231"/>
      <c r="OPG67" s="231"/>
      <c r="OPH67" s="231"/>
      <c r="OPI67" s="222"/>
      <c r="OPJ67" s="249"/>
      <c r="OPK67" s="223"/>
      <c r="OPL67" s="250"/>
      <c r="OPM67" s="231"/>
      <c r="OPN67" s="231"/>
      <c r="OPO67" s="231"/>
      <c r="OPP67" s="231"/>
      <c r="OPQ67" s="227"/>
      <c r="OPR67" s="227"/>
      <c r="OPS67" s="140"/>
      <c r="OPT67" s="231"/>
      <c r="OPU67" s="227"/>
      <c r="OPV67" s="227"/>
      <c r="OPW67" s="227"/>
      <c r="OPX67" s="246"/>
      <c r="OPY67" s="247"/>
      <c r="OPZ67" s="248"/>
      <c r="OQA67" s="231"/>
      <c r="OQB67" s="231"/>
      <c r="OQC67" s="231"/>
      <c r="OQD67" s="99"/>
      <c r="OQE67" s="231"/>
      <c r="OQF67" s="231"/>
      <c r="OQG67" s="231"/>
      <c r="OQH67" s="222"/>
      <c r="OQI67" s="249"/>
      <c r="OQJ67" s="223"/>
      <c r="OQK67" s="250"/>
      <c r="OQL67" s="231"/>
      <c r="OQM67" s="231"/>
      <c r="OQN67" s="231"/>
      <c r="OQO67" s="231"/>
      <c r="OQP67" s="227"/>
      <c r="OQQ67" s="227"/>
      <c r="OQR67" s="140"/>
      <c r="OQS67" s="231"/>
      <c r="OQT67" s="227"/>
      <c r="OQU67" s="227"/>
      <c r="OQV67" s="227"/>
      <c r="OQW67" s="246"/>
      <c r="OQX67" s="247"/>
      <c r="OQY67" s="248"/>
      <c r="OQZ67" s="231"/>
      <c r="ORA67" s="231"/>
      <c r="ORB67" s="231"/>
      <c r="ORC67" s="99"/>
      <c r="ORD67" s="231"/>
      <c r="ORE67" s="231"/>
      <c r="ORF67" s="231"/>
      <c r="ORG67" s="222"/>
      <c r="ORH67" s="249"/>
      <c r="ORI67" s="223"/>
      <c r="ORJ67" s="250"/>
      <c r="ORK67" s="231"/>
      <c r="ORL67" s="231"/>
      <c r="ORM67" s="231"/>
      <c r="ORN67" s="231"/>
      <c r="ORO67" s="227"/>
      <c r="ORP67" s="227"/>
      <c r="ORQ67" s="140"/>
      <c r="ORR67" s="231"/>
      <c r="ORS67" s="227"/>
      <c r="ORT67" s="227"/>
      <c r="ORU67" s="227"/>
      <c r="ORV67" s="246"/>
      <c r="ORW67" s="247"/>
      <c r="ORX67" s="248"/>
      <c r="ORY67" s="231"/>
      <c r="ORZ67" s="231"/>
      <c r="OSA67" s="231"/>
      <c r="OSB67" s="99"/>
      <c r="OSC67" s="231"/>
      <c r="OSD67" s="231"/>
      <c r="OSE67" s="231"/>
      <c r="OSF67" s="222"/>
      <c r="OSG67" s="249"/>
      <c r="OSH67" s="223"/>
      <c r="OSI67" s="250"/>
      <c r="OSJ67" s="231"/>
      <c r="OSK67" s="231"/>
      <c r="OSL67" s="231"/>
      <c r="OSM67" s="231"/>
      <c r="OSN67" s="227"/>
      <c r="OSO67" s="227"/>
      <c r="OSP67" s="140"/>
      <c r="OSQ67" s="231"/>
      <c r="OSR67" s="227"/>
      <c r="OSS67" s="227"/>
      <c r="OST67" s="227"/>
      <c r="OSU67" s="246"/>
      <c r="OSV67" s="247"/>
      <c r="OSW67" s="248"/>
      <c r="OSX67" s="231"/>
      <c r="OSY67" s="231"/>
      <c r="OSZ67" s="231"/>
      <c r="OTA67" s="99"/>
      <c r="OTB67" s="231"/>
      <c r="OTC67" s="231"/>
      <c r="OTD67" s="231"/>
      <c r="OTE67" s="222"/>
      <c r="OTF67" s="249"/>
      <c r="OTG67" s="223"/>
      <c r="OTH67" s="250"/>
      <c r="OTI67" s="231"/>
      <c r="OTJ67" s="231"/>
      <c r="OTK67" s="231"/>
      <c r="OTL67" s="231"/>
      <c r="OTM67" s="227"/>
      <c r="OTN67" s="227"/>
      <c r="OTO67" s="140"/>
      <c r="OTP67" s="231"/>
      <c r="OTQ67" s="227"/>
      <c r="OTR67" s="227"/>
      <c r="OTS67" s="227"/>
      <c r="OTT67" s="246"/>
      <c r="OTU67" s="247"/>
      <c r="OTV67" s="248"/>
      <c r="OTW67" s="231"/>
      <c r="OTX67" s="231"/>
      <c r="OTY67" s="231"/>
      <c r="OTZ67" s="99"/>
      <c r="OUA67" s="231"/>
      <c r="OUB67" s="231"/>
      <c r="OUC67" s="231"/>
      <c r="OUD67" s="222"/>
      <c r="OUE67" s="249"/>
      <c r="OUF67" s="223"/>
      <c r="OUG67" s="250"/>
      <c r="OUH67" s="231"/>
      <c r="OUI67" s="231"/>
      <c r="OUJ67" s="231"/>
      <c r="OUK67" s="231"/>
      <c r="OUL67" s="227"/>
      <c r="OUM67" s="227"/>
      <c r="OUN67" s="140"/>
      <c r="OUO67" s="231"/>
      <c r="OUP67" s="227"/>
      <c r="OUQ67" s="227"/>
      <c r="OUR67" s="227"/>
      <c r="OUS67" s="246"/>
      <c r="OUT67" s="247"/>
      <c r="OUU67" s="248"/>
      <c r="OUV67" s="231"/>
      <c r="OUW67" s="231"/>
      <c r="OUX67" s="231"/>
      <c r="OUY67" s="99"/>
      <c r="OUZ67" s="231"/>
      <c r="OVA67" s="231"/>
      <c r="OVB67" s="231"/>
      <c r="OVC67" s="222"/>
      <c r="OVD67" s="249"/>
      <c r="OVE67" s="223"/>
      <c r="OVF67" s="250"/>
      <c r="OVG67" s="231"/>
      <c r="OVH67" s="231"/>
      <c r="OVI67" s="231"/>
      <c r="OVJ67" s="231"/>
      <c r="OVK67" s="227"/>
      <c r="OVL67" s="227"/>
      <c r="OVM67" s="140"/>
      <c r="OVN67" s="231"/>
      <c r="OVO67" s="227"/>
      <c r="OVP67" s="227"/>
      <c r="OVQ67" s="227"/>
      <c r="OVR67" s="246"/>
      <c r="OVS67" s="247"/>
      <c r="OVT67" s="248"/>
      <c r="OVU67" s="231"/>
      <c r="OVV67" s="231"/>
      <c r="OVW67" s="231"/>
      <c r="OVX67" s="99"/>
      <c r="OVY67" s="231"/>
      <c r="OVZ67" s="231"/>
      <c r="OWA67" s="231"/>
      <c r="OWB67" s="222"/>
      <c r="OWC67" s="249"/>
      <c r="OWD67" s="223"/>
      <c r="OWE67" s="250"/>
      <c r="OWF67" s="231"/>
      <c r="OWG67" s="231"/>
      <c r="OWH67" s="231"/>
      <c r="OWI67" s="231"/>
      <c r="OWJ67" s="227"/>
      <c r="OWK67" s="227"/>
      <c r="OWL67" s="140"/>
      <c r="OWM67" s="231"/>
      <c r="OWN67" s="227"/>
      <c r="OWO67" s="227"/>
      <c r="OWP67" s="227"/>
      <c r="OWQ67" s="246"/>
      <c r="OWR67" s="247"/>
      <c r="OWS67" s="248"/>
      <c r="OWT67" s="231"/>
      <c r="OWU67" s="231"/>
      <c r="OWV67" s="231"/>
      <c r="OWW67" s="99"/>
      <c r="OWX67" s="231"/>
      <c r="OWY67" s="231"/>
      <c r="OWZ67" s="231"/>
      <c r="OXA67" s="222"/>
      <c r="OXB67" s="249"/>
      <c r="OXC67" s="223"/>
      <c r="OXD67" s="250"/>
      <c r="OXE67" s="231"/>
      <c r="OXF67" s="231"/>
      <c r="OXG67" s="231"/>
      <c r="OXH67" s="231"/>
      <c r="OXI67" s="227"/>
      <c r="OXJ67" s="227"/>
      <c r="OXK67" s="140"/>
      <c r="OXL67" s="231"/>
      <c r="OXM67" s="227"/>
      <c r="OXN67" s="227"/>
      <c r="OXO67" s="227"/>
      <c r="OXP67" s="246"/>
      <c r="OXQ67" s="247"/>
      <c r="OXR67" s="248"/>
      <c r="OXS67" s="231"/>
      <c r="OXT67" s="231"/>
      <c r="OXU67" s="231"/>
      <c r="OXV67" s="99"/>
      <c r="OXW67" s="231"/>
      <c r="OXX67" s="231"/>
      <c r="OXY67" s="231"/>
      <c r="OXZ67" s="222"/>
      <c r="OYA67" s="249"/>
      <c r="OYB67" s="223"/>
      <c r="OYC67" s="250"/>
      <c r="OYD67" s="231"/>
      <c r="OYE67" s="231"/>
      <c r="OYF67" s="231"/>
      <c r="OYG67" s="231"/>
      <c r="OYH67" s="227"/>
      <c r="OYI67" s="227"/>
      <c r="OYJ67" s="140"/>
      <c r="OYK67" s="231"/>
      <c r="OYL67" s="227"/>
      <c r="OYM67" s="227"/>
      <c r="OYN67" s="227"/>
      <c r="OYO67" s="246"/>
      <c r="OYP67" s="247"/>
      <c r="OYQ67" s="248"/>
      <c r="OYR67" s="231"/>
      <c r="OYS67" s="231"/>
      <c r="OYT67" s="231"/>
      <c r="OYU67" s="99"/>
      <c r="OYV67" s="231"/>
      <c r="OYW67" s="231"/>
      <c r="OYX67" s="231"/>
      <c r="OYY67" s="222"/>
      <c r="OYZ67" s="249"/>
      <c r="OZA67" s="223"/>
      <c r="OZB67" s="250"/>
      <c r="OZC67" s="231"/>
      <c r="OZD67" s="231"/>
      <c r="OZE67" s="231"/>
      <c r="OZF67" s="231"/>
      <c r="OZG67" s="227"/>
      <c r="OZH67" s="227"/>
      <c r="OZI67" s="140"/>
      <c r="OZJ67" s="231"/>
      <c r="OZK67" s="227"/>
      <c r="OZL67" s="227"/>
      <c r="OZM67" s="227"/>
      <c r="OZN67" s="246"/>
      <c r="OZO67" s="247"/>
      <c r="OZP67" s="248"/>
      <c r="OZQ67" s="231"/>
      <c r="OZR67" s="231"/>
      <c r="OZS67" s="231"/>
      <c r="OZT67" s="99"/>
      <c r="OZU67" s="231"/>
      <c r="OZV67" s="231"/>
      <c r="OZW67" s="231"/>
      <c r="OZX67" s="222"/>
      <c r="OZY67" s="249"/>
      <c r="OZZ67" s="223"/>
      <c r="PAA67" s="250"/>
      <c r="PAB67" s="231"/>
      <c r="PAC67" s="231"/>
      <c r="PAD67" s="231"/>
      <c r="PAE67" s="231"/>
      <c r="PAF67" s="227"/>
      <c r="PAG67" s="227"/>
      <c r="PAH67" s="140"/>
      <c r="PAI67" s="231"/>
      <c r="PAJ67" s="227"/>
      <c r="PAK67" s="227"/>
      <c r="PAL67" s="227"/>
      <c r="PAM67" s="246"/>
      <c r="PAN67" s="247"/>
      <c r="PAO67" s="248"/>
      <c r="PAP67" s="231"/>
      <c r="PAQ67" s="231"/>
      <c r="PAR67" s="231"/>
      <c r="PAS67" s="99"/>
      <c r="PAT67" s="231"/>
      <c r="PAU67" s="231"/>
      <c r="PAV67" s="231"/>
      <c r="PAW67" s="222"/>
      <c r="PAX67" s="249"/>
      <c r="PAY67" s="223"/>
      <c r="PAZ67" s="250"/>
      <c r="PBA67" s="231"/>
      <c r="PBB67" s="231"/>
      <c r="PBC67" s="231"/>
      <c r="PBD67" s="231"/>
      <c r="PBE67" s="227"/>
      <c r="PBF67" s="227"/>
      <c r="PBG67" s="140"/>
      <c r="PBH67" s="231"/>
      <c r="PBI67" s="227"/>
      <c r="PBJ67" s="227"/>
      <c r="PBK67" s="227"/>
      <c r="PBL67" s="246"/>
      <c r="PBM67" s="247"/>
      <c r="PBN67" s="248"/>
      <c r="PBO67" s="231"/>
      <c r="PBP67" s="231"/>
      <c r="PBQ67" s="231"/>
      <c r="PBR67" s="99"/>
      <c r="PBS67" s="231"/>
      <c r="PBT67" s="231"/>
      <c r="PBU67" s="231"/>
      <c r="PBV67" s="222"/>
      <c r="PBW67" s="249"/>
      <c r="PBX67" s="223"/>
      <c r="PBY67" s="250"/>
      <c r="PBZ67" s="231"/>
      <c r="PCA67" s="231"/>
      <c r="PCB67" s="231"/>
      <c r="PCC67" s="231"/>
      <c r="PCD67" s="227"/>
      <c r="PCE67" s="227"/>
      <c r="PCF67" s="140"/>
      <c r="PCG67" s="231"/>
      <c r="PCH67" s="227"/>
      <c r="PCI67" s="227"/>
      <c r="PCJ67" s="227"/>
      <c r="PCK67" s="246"/>
      <c r="PCL67" s="247"/>
      <c r="PCM67" s="248"/>
      <c r="PCN67" s="231"/>
      <c r="PCO67" s="231"/>
      <c r="PCP67" s="231"/>
      <c r="PCQ67" s="99"/>
      <c r="PCR67" s="231"/>
      <c r="PCS67" s="231"/>
      <c r="PCT67" s="231"/>
      <c r="PCU67" s="222"/>
      <c r="PCV67" s="249"/>
      <c r="PCW67" s="223"/>
      <c r="PCX67" s="250"/>
      <c r="PCY67" s="231"/>
      <c r="PCZ67" s="231"/>
      <c r="PDA67" s="231"/>
      <c r="PDB67" s="231"/>
      <c r="PDC67" s="227"/>
      <c r="PDD67" s="227"/>
      <c r="PDE67" s="140"/>
      <c r="PDF67" s="231"/>
      <c r="PDG67" s="227"/>
      <c r="PDH67" s="227"/>
      <c r="PDI67" s="227"/>
      <c r="PDJ67" s="246"/>
      <c r="PDK67" s="247"/>
      <c r="PDL67" s="248"/>
      <c r="PDM67" s="231"/>
      <c r="PDN67" s="231"/>
      <c r="PDO67" s="231"/>
      <c r="PDP67" s="99"/>
      <c r="PDQ67" s="231"/>
      <c r="PDR67" s="231"/>
      <c r="PDS67" s="231"/>
      <c r="PDT67" s="222"/>
      <c r="PDU67" s="249"/>
      <c r="PDV67" s="223"/>
      <c r="PDW67" s="250"/>
      <c r="PDX67" s="231"/>
      <c r="PDY67" s="231"/>
      <c r="PDZ67" s="231"/>
      <c r="PEA67" s="231"/>
      <c r="PEB67" s="227"/>
      <c r="PEC67" s="227"/>
      <c r="PED67" s="140"/>
      <c r="PEE67" s="231"/>
      <c r="PEF67" s="227"/>
      <c r="PEG67" s="227"/>
      <c r="PEH67" s="227"/>
      <c r="PEI67" s="246"/>
      <c r="PEJ67" s="247"/>
      <c r="PEK67" s="248"/>
      <c r="PEL67" s="231"/>
      <c r="PEM67" s="231"/>
      <c r="PEN67" s="231"/>
      <c r="PEO67" s="99"/>
      <c r="PEP67" s="231"/>
      <c r="PEQ67" s="231"/>
      <c r="PER67" s="231"/>
      <c r="PES67" s="222"/>
      <c r="PET67" s="249"/>
      <c r="PEU67" s="223"/>
      <c r="PEV67" s="250"/>
      <c r="PEW67" s="231"/>
      <c r="PEX67" s="231"/>
      <c r="PEY67" s="231"/>
      <c r="PEZ67" s="231"/>
      <c r="PFA67" s="227"/>
      <c r="PFB67" s="227"/>
      <c r="PFC67" s="140"/>
      <c r="PFD67" s="231"/>
      <c r="PFE67" s="227"/>
      <c r="PFF67" s="227"/>
      <c r="PFG67" s="227"/>
      <c r="PFH67" s="246"/>
      <c r="PFI67" s="247"/>
      <c r="PFJ67" s="248"/>
      <c r="PFK67" s="231"/>
      <c r="PFL67" s="231"/>
      <c r="PFM67" s="231"/>
      <c r="PFN67" s="99"/>
      <c r="PFO67" s="231"/>
      <c r="PFP67" s="231"/>
      <c r="PFQ67" s="231"/>
      <c r="PFR67" s="222"/>
      <c r="PFS67" s="249"/>
      <c r="PFT67" s="223"/>
      <c r="PFU67" s="250"/>
      <c r="PFV67" s="231"/>
      <c r="PFW67" s="231"/>
      <c r="PFX67" s="231"/>
      <c r="PFY67" s="231"/>
      <c r="PFZ67" s="227"/>
      <c r="PGA67" s="227"/>
      <c r="PGB67" s="140"/>
      <c r="PGC67" s="231"/>
      <c r="PGD67" s="227"/>
      <c r="PGE67" s="227"/>
      <c r="PGF67" s="227"/>
      <c r="PGG67" s="246"/>
      <c r="PGH67" s="247"/>
      <c r="PGI67" s="248"/>
      <c r="PGJ67" s="231"/>
      <c r="PGK67" s="231"/>
      <c r="PGL67" s="231"/>
      <c r="PGM67" s="99"/>
      <c r="PGN67" s="231"/>
      <c r="PGO67" s="231"/>
      <c r="PGP67" s="231"/>
      <c r="PGQ67" s="222"/>
      <c r="PGR67" s="249"/>
      <c r="PGS67" s="223"/>
      <c r="PGT67" s="250"/>
      <c r="PGU67" s="231"/>
      <c r="PGV67" s="231"/>
      <c r="PGW67" s="231"/>
      <c r="PGX67" s="231"/>
      <c r="PGY67" s="227"/>
      <c r="PGZ67" s="227"/>
      <c r="PHA67" s="140"/>
      <c r="PHB67" s="231"/>
      <c r="PHC67" s="227"/>
      <c r="PHD67" s="227"/>
      <c r="PHE67" s="227"/>
      <c r="PHF67" s="246"/>
      <c r="PHG67" s="247"/>
      <c r="PHH67" s="248"/>
      <c r="PHI67" s="231"/>
      <c r="PHJ67" s="231"/>
      <c r="PHK67" s="231"/>
      <c r="PHL67" s="99"/>
      <c r="PHM67" s="231"/>
      <c r="PHN67" s="231"/>
      <c r="PHO67" s="231"/>
      <c r="PHP67" s="222"/>
      <c r="PHQ67" s="249"/>
      <c r="PHR67" s="223"/>
      <c r="PHS67" s="250"/>
      <c r="PHT67" s="231"/>
      <c r="PHU67" s="231"/>
      <c r="PHV67" s="231"/>
      <c r="PHW67" s="231"/>
      <c r="PHX67" s="227"/>
      <c r="PHY67" s="227"/>
      <c r="PHZ67" s="140"/>
      <c r="PIA67" s="231"/>
      <c r="PIB67" s="227"/>
      <c r="PIC67" s="227"/>
      <c r="PID67" s="227"/>
      <c r="PIE67" s="246"/>
      <c r="PIF67" s="247"/>
      <c r="PIG67" s="248"/>
      <c r="PIH67" s="231"/>
      <c r="PII67" s="231"/>
      <c r="PIJ67" s="231"/>
      <c r="PIK67" s="99"/>
      <c r="PIL67" s="231"/>
      <c r="PIM67" s="231"/>
      <c r="PIN67" s="231"/>
      <c r="PIO67" s="222"/>
      <c r="PIP67" s="249"/>
      <c r="PIQ67" s="223"/>
      <c r="PIR67" s="250"/>
      <c r="PIS67" s="231"/>
      <c r="PIT67" s="231"/>
      <c r="PIU67" s="231"/>
      <c r="PIV67" s="231"/>
      <c r="PIW67" s="227"/>
      <c r="PIX67" s="227"/>
      <c r="PIY67" s="140"/>
      <c r="PIZ67" s="231"/>
      <c r="PJA67" s="227"/>
      <c r="PJB67" s="227"/>
      <c r="PJC67" s="227"/>
      <c r="PJD67" s="246"/>
      <c r="PJE67" s="247"/>
      <c r="PJF67" s="248"/>
      <c r="PJG67" s="231"/>
      <c r="PJH67" s="231"/>
      <c r="PJI67" s="231"/>
      <c r="PJJ67" s="99"/>
      <c r="PJK67" s="231"/>
      <c r="PJL67" s="231"/>
      <c r="PJM67" s="231"/>
      <c r="PJN67" s="222"/>
      <c r="PJO67" s="249"/>
      <c r="PJP67" s="223"/>
      <c r="PJQ67" s="250"/>
      <c r="PJR67" s="231"/>
      <c r="PJS67" s="231"/>
      <c r="PJT67" s="231"/>
      <c r="PJU67" s="231"/>
      <c r="PJV67" s="227"/>
      <c r="PJW67" s="227"/>
      <c r="PJX67" s="140"/>
      <c r="PJY67" s="231"/>
      <c r="PJZ67" s="227"/>
      <c r="PKA67" s="227"/>
      <c r="PKB67" s="227"/>
      <c r="PKC67" s="246"/>
      <c r="PKD67" s="247"/>
      <c r="PKE67" s="248"/>
      <c r="PKF67" s="231"/>
      <c r="PKG67" s="231"/>
      <c r="PKH67" s="231"/>
      <c r="PKI67" s="99"/>
      <c r="PKJ67" s="231"/>
      <c r="PKK67" s="231"/>
      <c r="PKL67" s="231"/>
      <c r="PKM67" s="222"/>
      <c r="PKN67" s="249"/>
      <c r="PKO67" s="223"/>
      <c r="PKP67" s="250"/>
      <c r="PKQ67" s="231"/>
      <c r="PKR67" s="231"/>
      <c r="PKS67" s="231"/>
      <c r="PKT67" s="231"/>
      <c r="PKU67" s="227"/>
      <c r="PKV67" s="227"/>
      <c r="PKW67" s="140"/>
      <c r="PKX67" s="231"/>
      <c r="PKY67" s="227"/>
      <c r="PKZ67" s="227"/>
      <c r="PLA67" s="227"/>
      <c r="PLB67" s="246"/>
      <c r="PLC67" s="247"/>
      <c r="PLD67" s="248"/>
      <c r="PLE67" s="231"/>
      <c r="PLF67" s="231"/>
      <c r="PLG67" s="231"/>
      <c r="PLH67" s="99"/>
      <c r="PLI67" s="231"/>
      <c r="PLJ67" s="231"/>
      <c r="PLK67" s="231"/>
      <c r="PLL67" s="222"/>
      <c r="PLM67" s="249"/>
      <c r="PLN67" s="223"/>
      <c r="PLO67" s="250"/>
      <c r="PLP67" s="231"/>
      <c r="PLQ67" s="231"/>
      <c r="PLR67" s="231"/>
      <c r="PLS67" s="231"/>
      <c r="PLT67" s="227"/>
      <c r="PLU67" s="227"/>
      <c r="PLV67" s="140"/>
      <c r="PLW67" s="231"/>
      <c r="PLX67" s="227"/>
      <c r="PLY67" s="227"/>
      <c r="PLZ67" s="227"/>
      <c r="PMA67" s="246"/>
      <c r="PMB67" s="247"/>
      <c r="PMC67" s="248"/>
      <c r="PMD67" s="231"/>
      <c r="PME67" s="231"/>
      <c r="PMF67" s="231"/>
      <c r="PMG67" s="99"/>
      <c r="PMH67" s="231"/>
      <c r="PMI67" s="231"/>
      <c r="PMJ67" s="231"/>
      <c r="PMK67" s="222"/>
      <c r="PML67" s="249"/>
      <c r="PMM67" s="223"/>
      <c r="PMN67" s="250"/>
      <c r="PMO67" s="231"/>
      <c r="PMP67" s="231"/>
      <c r="PMQ67" s="231"/>
      <c r="PMR67" s="231"/>
      <c r="PMS67" s="227"/>
      <c r="PMT67" s="227"/>
      <c r="PMU67" s="140"/>
      <c r="PMV67" s="231"/>
      <c r="PMW67" s="227"/>
      <c r="PMX67" s="227"/>
      <c r="PMY67" s="227"/>
      <c r="PMZ67" s="246"/>
      <c r="PNA67" s="247"/>
      <c r="PNB67" s="248"/>
      <c r="PNC67" s="231"/>
      <c r="PND67" s="231"/>
      <c r="PNE67" s="231"/>
      <c r="PNF67" s="99"/>
      <c r="PNG67" s="231"/>
      <c r="PNH67" s="231"/>
      <c r="PNI67" s="231"/>
      <c r="PNJ67" s="222"/>
      <c r="PNK67" s="249"/>
      <c r="PNL67" s="223"/>
      <c r="PNM67" s="250"/>
      <c r="PNN67" s="231"/>
      <c r="PNO67" s="231"/>
      <c r="PNP67" s="231"/>
      <c r="PNQ67" s="231"/>
      <c r="PNR67" s="227"/>
      <c r="PNS67" s="227"/>
      <c r="PNT67" s="140"/>
      <c r="PNU67" s="231"/>
      <c r="PNV67" s="227"/>
      <c r="PNW67" s="227"/>
      <c r="PNX67" s="227"/>
      <c r="PNY67" s="246"/>
      <c r="PNZ67" s="247"/>
      <c r="POA67" s="248"/>
      <c r="POB67" s="231"/>
      <c r="POC67" s="231"/>
      <c r="POD67" s="231"/>
      <c r="POE67" s="99"/>
      <c r="POF67" s="231"/>
      <c r="POG67" s="231"/>
      <c r="POH67" s="231"/>
      <c r="POI67" s="222"/>
      <c r="POJ67" s="249"/>
      <c r="POK67" s="223"/>
      <c r="POL67" s="250"/>
      <c r="POM67" s="231"/>
      <c r="PON67" s="231"/>
      <c r="POO67" s="231"/>
      <c r="POP67" s="231"/>
      <c r="POQ67" s="227"/>
      <c r="POR67" s="227"/>
      <c r="POS67" s="140"/>
      <c r="POT67" s="231"/>
      <c r="POU67" s="227"/>
      <c r="POV67" s="227"/>
      <c r="POW67" s="227"/>
      <c r="POX67" s="246"/>
      <c r="POY67" s="247"/>
      <c r="POZ67" s="248"/>
      <c r="PPA67" s="231"/>
      <c r="PPB67" s="231"/>
      <c r="PPC67" s="231"/>
      <c r="PPD67" s="99"/>
      <c r="PPE67" s="231"/>
      <c r="PPF67" s="231"/>
      <c r="PPG67" s="231"/>
      <c r="PPH67" s="222"/>
      <c r="PPI67" s="249"/>
      <c r="PPJ67" s="223"/>
      <c r="PPK67" s="250"/>
      <c r="PPL67" s="231"/>
      <c r="PPM67" s="231"/>
      <c r="PPN67" s="231"/>
      <c r="PPO67" s="231"/>
      <c r="PPP67" s="227"/>
      <c r="PPQ67" s="227"/>
      <c r="PPR67" s="140"/>
      <c r="PPS67" s="231"/>
      <c r="PPT67" s="227"/>
      <c r="PPU67" s="227"/>
      <c r="PPV67" s="227"/>
      <c r="PPW67" s="246"/>
      <c r="PPX67" s="247"/>
      <c r="PPY67" s="248"/>
      <c r="PPZ67" s="231"/>
      <c r="PQA67" s="231"/>
      <c r="PQB67" s="231"/>
      <c r="PQC67" s="99"/>
      <c r="PQD67" s="231"/>
      <c r="PQE67" s="231"/>
      <c r="PQF67" s="231"/>
      <c r="PQG67" s="222"/>
      <c r="PQH67" s="249"/>
      <c r="PQI67" s="223"/>
      <c r="PQJ67" s="250"/>
      <c r="PQK67" s="231"/>
      <c r="PQL67" s="231"/>
      <c r="PQM67" s="231"/>
      <c r="PQN67" s="231"/>
      <c r="PQO67" s="227"/>
      <c r="PQP67" s="227"/>
      <c r="PQQ67" s="140"/>
      <c r="PQR67" s="231"/>
      <c r="PQS67" s="227"/>
      <c r="PQT67" s="227"/>
      <c r="PQU67" s="227"/>
      <c r="PQV67" s="246"/>
      <c r="PQW67" s="247"/>
      <c r="PQX67" s="248"/>
      <c r="PQY67" s="231"/>
      <c r="PQZ67" s="231"/>
      <c r="PRA67" s="231"/>
      <c r="PRB67" s="99"/>
      <c r="PRC67" s="231"/>
      <c r="PRD67" s="231"/>
      <c r="PRE67" s="231"/>
      <c r="PRF67" s="222"/>
      <c r="PRG67" s="249"/>
      <c r="PRH67" s="223"/>
      <c r="PRI67" s="250"/>
      <c r="PRJ67" s="231"/>
      <c r="PRK67" s="231"/>
      <c r="PRL67" s="231"/>
      <c r="PRM67" s="231"/>
      <c r="PRN67" s="227"/>
      <c r="PRO67" s="227"/>
      <c r="PRP67" s="140"/>
      <c r="PRQ67" s="231"/>
      <c r="PRR67" s="227"/>
      <c r="PRS67" s="227"/>
      <c r="PRT67" s="227"/>
      <c r="PRU67" s="246"/>
      <c r="PRV67" s="247"/>
      <c r="PRW67" s="248"/>
      <c r="PRX67" s="231"/>
      <c r="PRY67" s="231"/>
      <c r="PRZ67" s="231"/>
      <c r="PSA67" s="99"/>
      <c r="PSB67" s="231"/>
      <c r="PSC67" s="231"/>
      <c r="PSD67" s="231"/>
      <c r="PSE67" s="222"/>
      <c r="PSF67" s="249"/>
      <c r="PSG67" s="223"/>
      <c r="PSH67" s="250"/>
      <c r="PSI67" s="231"/>
      <c r="PSJ67" s="231"/>
      <c r="PSK67" s="231"/>
      <c r="PSL67" s="231"/>
      <c r="PSM67" s="227"/>
      <c r="PSN67" s="227"/>
      <c r="PSO67" s="140"/>
      <c r="PSP67" s="231"/>
      <c r="PSQ67" s="227"/>
      <c r="PSR67" s="227"/>
      <c r="PSS67" s="227"/>
      <c r="PST67" s="246"/>
      <c r="PSU67" s="247"/>
      <c r="PSV67" s="248"/>
      <c r="PSW67" s="231"/>
      <c r="PSX67" s="231"/>
      <c r="PSY67" s="231"/>
      <c r="PSZ67" s="99"/>
      <c r="PTA67" s="231"/>
      <c r="PTB67" s="231"/>
      <c r="PTC67" s="231"/>
      <c r="PTD67" s="222"/>
      <c r="PTE67" s="249"/>
      <c r="PTF67" s="223"/>
      <c r="PTG67" s="250"/>
      <c r="PTH67" s="231"/>
      <c r="PTI67" s="231"/>
      <c r="PTJ67" s="231"/>
      <c r="PTK67" s="231"/>
      <c r="PTL67" s="227"/>
      <c r="PTM67" s="227"/>
      <c r="PTN67" s="140"/>
      <c r="PTO67" s="231"/>
      <c r="PTP67" s="227"/>
      <c r="PTQ67" s="227"/>
      <c r="PTR67" s="227"/>
      <c r="PTS67" s="246"/>
      <c r="PTT67" s="247"/>
      <c r="PTU67" s="248"/>
      <c r="PTV67" s="231"/>
      <c r="PTW67" s="231"/>
      <c r="PTX67" s="231"/>
      <c r="PTY67" s="99"/>
      <c r="PTZ67" s="231"/>
      <c r="PUA67" s="231"/>
      <c r="PUB67" s="231"/>
      <c r="PUC67" s="222"/>
      <c r="PUD67" s="249"/>
      <c r="PUE67" s="223"/>
      <c r="PUF67" s="250"/>
      <c r="PUG67" s="231"/>
      <c r="PUH67" s="231"/>
      <c r="PUI67" s="231"/>
      <c r="PUJ67" s="231"/>
      <c r="PUK67" s="227"/>
      <c r="PUL67" s="227"/>
      <c r="PUM67" s="140"/>
      <c r="PUN67" s="231"/>
      <c r="PUO67" s="227"/>
      <c r="PUP67" s="227"/>
      <c r="PUQ67" s="227"/>
      <c r="PUR67" s="246"/>
      <c r="PUS67" s="247"/>
      <c r="PUT67" s="248"/>
      <c r="PUU67" s="231"/>
      <c r="PUV67" s="231"/>
      <c r="PUW67" s="231"/>
      <c r="PUX67" s="99"/>
      <c r="PUY67" s="231"/>
      <c r="PUZ67" s="231"/>
      <c r="PVA67" s="231"/>
      <c r="PVB67" s="222"/>
      <c r="PVC67" s="249"/>
      <c r="PVD67" s="223"/>
      <c r="PVE67" s="250"/>
      <c r="PVF67" s="231"/>
      <c r="PVG67" s="231"/>
      <c r="PVH67" s="231"/>
      <c r="PVI67" s="231"/>
      <c r="PVJ67" s="227"/>
      <c r="PVK67" s="227"/>
      <c r="PVL67" s="140"/>
      <c r="PVM67" s="231"/>
      <c r="PVN67" s="227"/>
      <c r="PVO67" s="227"/>
      <c r="PVP67" s="227"/>
      <c r="PVQ67" s="246"/>
      <c r="PVR67" s="247"/>
      <c r="PVS67" s="248"/>
      <c r="PVT67" s="231"/>
      <c r="PVU67" s="231"/>
      <c r="PVV67" s="231"/>
      <c r="PVW67" s="99"/>
      <c r="PVX67" s="231"/>
      <c r="PVY67" s="231"/>
      <c r="PVZ67" s="231"/>
      <c r="PWA67" s="222"/>
      <c r="PWB67" s="249"/>
      <c r="PWC67" s="223"/>
      <c r="PWD67" s="250"/>
      <c r="PWE67" s="231"/>
      <c r="PWF67" s="231"/>
      <c r="PWG67" s="231"/>
      <c r="PWH67" s="231"/>
      <c r="PWI67" s="227"/>
      <c r="PWJ67" s="227"/>
      <c r="PWK67" s="140"/>
      <c r="PWL67" s="231"/>
      <c r="PWM67" s="227"/>
      <c r="PWN67" s="227"/>
      <c r="PWO67" s="227"/>
      <c r="PWP67" s="246"/>
      <c r="PWQ67" s="247"/>
      <c r="PWR67" s="248"/>
      <c r="PWS67" s="231"/>
      <c r="PWT67" s="231"/>
      <c r="PWU67" s="231"/>
      <c r="PWV67" s="99"/>
      <c r="PWW67" s="231"/>
      <c r="PWX67" s="231"/>
      <c r="PWY67" s="231"/>
      <c r="PWZ67" s="222"/>
      <c r="PXA67" s="249"/>
      <c r="PXB67" s="223"/>
      <c r="PXC67" s="250"/>
      <c r="PXD67" s="231"/>
      <c r="PXE67" s="231"/>
      <c r="PXF67" s="231"/>
      <c r="PXG67" s="231"/>
      <c r="PXH67" s="227"/>
      <c r="PXI67" s="227"/>
      <c r="PXJ67" s="140"/>
      <c r="PXK67" s="231"/>
      <c r="PXL67" s="227"/>
      <c r="PXM67" s="227"/>
      <c r="PXN67" s="227"/>
      <c r="PXO67" s="246"/>
      <c r="PXP67" s="247"/>
      <c r="PXQ67" s="248"/>
      <c r="PXR67" s="231"/>
      <c r="PXS67" s="231"/>
      <c r="PXT67" s="231"/>
      <c r="PXU67" s="99"/>
      <c r="PXV67" s="231"/>
      <c r="PXW67" s="231"/>
      <c r="PXX67" s="231"/>
      <c r="PXY67" s="222"/>
      <c r="PXZ67" s="249"/>
      <c r="PYA67" s="223"/>
      <c r="PYB67" s="250"/>
      <c r="PYC67" s="231"/>
      <c r="PYD67" s="231"/>
      <c r="PYE67" s="231"/>
      <c r="PYF67" s="231"/>
      <c r="PYG67" s="227"/>
      <c r="PYH67" s="227"/>
      <c r="PYI67" s="140"/>
      <c r="PYJ67" s="231"/>
      <c r="PYK67" s="227"/>
      <c r="PYL67" s="227"/>
      <c r="PYM67" s="227"/>
      <c r="PYN67" s="246"/>
      <c r="PYO67" s="247"/>
      <c r="PYP67" s="248"/>
      <c r="PYQ67" s="231"/>
      <c r="PYR67" s="231"/>
      <c r="PYS67" s="231"/>
      <c r="PYT67" s="99"/>
      <c r="PYU67" s="231"/>
      <c r="PYV67" s="231"/>
      <c r="PYW67" s="231"/>
      <c r="PYX67" s="222"/>
      <c r="PYY67" s="249"/>
      <c r="PYZ67" s="223"/>
      <c r="PZA67" s="250"/>
      <c r="PZB67" s="231"/>
      <c r="PZC67" s="231"/>
      <c r="PZD67" s="231"/>
      <c r="PZE67" s="231"/>
      <c r="PZF67" s="227"/>
      <c r="PZG67" s="227"/>
      <c r="PZH67" s="140"/>
      <c r="PZI67" s="231"/>
      <c r="PZJ67" s="227"/>
      <c r="PZK67" s="227"/>
      <c r="PZL67" s="227"/>
      <c r="PZM67" s="246"/>
      <c r="PZN67" s="247"/>
      <c r="PZO67" s="248"/>
      <c r="PZP67" s="231"/>
      <c r="PZQ67" s="231"/>
      <c r="PZR67" s="231"/>
      <c r="PZS67" s="99"/>
      <c r="PZT67" s="231"/>
      <c r="PZU67" s="231"/>
      <c r="PZV67" s="231"/>
      <c r="PZW67" s="222"/>
      <c r="PZX67" s="249"/>
      <c r="PZY67" s="223"/>
      <c r="PZZ67" s="250"/>
      <c r="QAA67" s="231"/>
      <c r="QAB67" s="231"/>
      <c r="QAC67" s="231"/>
      <c r="QAD67" s="231"/>
      <c r="QAE67" s="227"/>
      <c r="QAF67" s="227"/>
      <c r="QAG67" s="140"/>
      <c r="QAH67" s="231"/>
      <c r="QAI67" s="227"/>
      <c r="QAJ67" s="227"/>
      <c r="QAK67" s="227"/>
      <c r="QAL67" s="246"/>
      <c r="QAM67" s="247"/>
      <c r="QAN67" s="248"/>
      <c r="QAO67" s="231"/>
      <c r="QAP67" s="231"/>
      <c r="QAQ67" s="231"/>
      <c r="QAR67" s="99"/>
      <c r="QAS67" s="231"/>
      <c r="QAT67" s="231"/>
      <c r="QAU67" s="231"/>
      <c r="QAV67" s="222"/>
      <c r="QAW67" s="249"/>
      <c r="QAX67" s="223"/>
      <c r="QAY67" s="250"/>
      <c r="QAZ67" s="231"/>
      <c r="QBA67" s="231"/>
      <c r="QBB67" s="231"/>
      <c r="QBC67" s="231"/>
      <c r="QBD67" s="227"/>
      <c r="QBE67" s="227"/>
      <c r="QBF67" s="140"/>
      <c r="QBG67" s="231"/>
      <c r="QBH67" s="227"/>
      <c r="QBI67" s="227"/>
      <c r="QBJ67" s="227"/>
      <c r="QBK67" s="246"/>
      <c r="QBL67" s="247"/>
      <c r="QBM67" s="248"/>
      <c r="QBN67" s="231"/>
      <c r="QBO67" s="231"/>
      <c r="QBP67" s="231"/>
      <c r="QBQ67" s="99"/>
      <c r="QBR67" s="231"/>
      <c r="QBS67" s="231"/>
      <c r="QBT67" s="231"/>
      <c r="QBU67" s="222"/>
      <c r="QBV67" s="249"/>
      <c r="QBW67" s="223"/>
      <c r="QBX67" s="250"/>
      <c r="QBY67" s="231"/>
      <c r="QBZ67" s="231"/>
      <c r="QCA67" s="231"/>
      <c r="QCB67" s="231"/>
      <c r="QCC67" s="227"/>
      <c r="QCD67" s="227"/>
      <c r="QCE67" s="140"/>
      <c r="QCF67" s="231"/>
      <c r="QCG67" s="227"/>
      <c r="QCH67" s="227"/>
      <c r="QCI67" s="227"/>
      <c r="QCJ67" s="246"/>
      <c r="QCK67" s="247"/>
      <c r="QCL67" s="248"/>
      <c r="QCM67" s="231"/>
      <c r="QCN67" s="231"/>
      <c r="QCO67" s="231"/>
      <c r="QCP67" s="99"/>
      <c r="QCQ67" s="231"/>
      <c r="QCR67" s="231"/>
      <c r="QCS67" s="231"/>
      <c r="QCT67" s="222"/>
      <c r="QCU67" s="249"/>
      <c r="QCV67" s="223"/>
      <c r="QCW67" s="250"/>
      <c r="QCX67" s="231"/>
      <c r="QCY67" s="231"/>
      <c r="QCZ67" s="231"/>
      <c r="QDA67" s="231"/>
      <c r="QDB67" s="227"/>
      <c r="QDC67" s="227"/>
      <c r="QDD67" s="140"/>
      <c r="QDE67" s="231"/>
      <c r="QDF67" s="227"/>
      <c r="QDG67" s="227"/>
      <c r="QDH67" s="227"/>
      <c r="QDI67" s="246"/>
      <c r="QDJ67" s="247"/>
      <c r="QDK67" s="248"/>
      <c r="QDL67" s="231"/>
      <c r="QDM67" s="231"/>
      <c r="QDN67" s="231"/>
      <c r="QDO67" s="99"/>
      <c r="QDP67" s="231"/>
      <c r="QDQ67" s="231"/>
      <c r="QDR67" s="231"/>
      <c r="QDS67" s="222"/>
      <c r="QDT67" s="249"/>
      <c r="QDU67" s="223"/>
      <c r="QDV67" s="250"/>
      <c r="QDW67" s="231"/>
      <c r="QDX67" s="231"/>
      <c r="QDY67" s="231"/>
      <c r="QDZ67" s="231"/>
      <c r="QEA67" s="227"/>
      <c r="QEB67" s="227"/>
      <c r="QEC67" s="140"/>
      <c r="QED67" s="231"/>
      <c r="QEE67" s="227"/>
      <c r="QEF67" s="227"/>
      <c r="QEG67" s="227"/>
      <c r="QEH67" s="246"/>
      <c r="QEI67" s="247"/>
      <c r="QEJ67" s="248"/>
      <c r="QEK67" s="231"/>
      <c r="QEL67" s="231"/>
      <c r="QEM67" s="231"/>
      <c r="QEN67" s="99"/>
      <c r="QEO67" s="231"/>
      <c r="QEP67" s="231"/>
      <c r="QEQ67" s="231"/>
      <c r="QER67" s="222"/>
      <c r="QES67" s="249"/>
      <c r="QET67" s="223"/>
      <c r="QEU67" s="250"/>
      <c r="QEV67" s="231"/>
      <c r="QEW67" s="231"/>
      <c r="QEX67" s="231"/>
      <c r="QEY67" s="231"/>
      <c r="QEZ67" s="227"/>
      <c r="QFA67" s="227"/>
      <c r="QFB67" s="140"/>
      <c r="QFC67" s="231"/>
      <c r="QFD67" s="227"/>
      <c r="QFE67" s="227"/>
      <c r="QFF67" s="227"/>
      <c r="QFG67" s="246"/>
      <c r="QFH67" s="247"/>
      <c r="QFI67" s="248"/>
      <c r="QFJ67" s="231"/>
      <c r="QFK67" s="231"/>
      <c r="QFL67" s="231"/>
      <c r="QFM67" s="99"/>
      <c r="QFN67" s="231"/>
      <c r="QFO67" s="231"/>
      <c r="QFP67" s="231"/>
      <c r="QFQ67" s="222"/>
      <c r="QFR67" s="249"/>
      <c r="QFS67" s="223"/>
      <c r="QFT67" s="250"/>
      <c r="QFU67" s="231"/>
      <c r="QFV67" s="231"/>
      <c r="QFW67" s="231"/>
      <c r="QFX67" s="231"/>
      <c r="QFY67" s="227"/>
      <c r="QFZ67" s="227"/>
      <c r="QGA67" s="140"/>
      <c r="QGB67" s="231"/>
      <c r="QGC67" s="227"/>
      <c r="QGD67" s="227"/>
      <c r="QGE67" s="227"/>
      <c r="QGF67" s="246"/>
      <c r="QGG67" s="247"/>
      <c r="QGH67" s="248"/>
      <c r="QGI67" s="231"/>
      <c r="QGJ67" s="231"/>
      <c r="QGK67" s="231"/>
      <c r="QGL67" s="99"/>
      <c r="QGM67" s="231"/>
      <c r="QGN67" s="231"/>
      <c r="QGO67" s="231"/>
      <c r="QGP67" s="222"/>
      <c r="QGQ67" s="249"/>
      <c r="QGR67" s="223"/>
      <c r="QGS67" s="250"/>
      <c r="QGT67" s="231"/>
      <c r="QGU67" s="231"/>
      <c r="QGV67" s="231"/>
      <c r="QGW67" s="231"/>
      <c r="QGX67" s="227"/>
      <c r="QGY67" s="227"/>
      <c r="QGZ67" s="140"/>
      <c r="QHA67" s="231"/>
      <c r="QHB67" s="227"/>
      <c r="QHC67" s="227"/>
      <c r="QHD67" s="227"/>
      <c r="QHE67" s="246"/>
      <c r="QHF67" s="247"/>
      <c r="QHG67" s="248"/>
      <c r="QHH67" s="231"/>
      <c r="QHI67" s="231"/>
      <c r="QHJ67" s="231"/>
      <c r="QHK67" s="99"/>
      <c r="QHL67" s="231"/>
      <c r="QHM67" s="231"/>
      <c r="QHN67" s="231"/>
      <c r="QHO67" s="222"/>
      <c r="QHP67" s="249"/>
      <c r="QHQ67" s="223"/>
      <c r="QHR67" s="250"/>
      <c r="QHS67" s="231"/>
      <c r="QHT67" s="231"/>
      <c r="QHU67" s="231"/>
      <c r="QHV67" s="231"/>
      <c r="QHW67" s="227"/>
      <c r="QHX67" s="227"/>
      <c r="QHY67" s="140"/>
      <c r="QHZ67" s="231"/>
      <c r="QIA67" s="227"/>
      <c r="QIB67" s="227"/>
      <c r="QIC67" s="227"/>
      <c r="QID67" s="246"/>
      <c r="QIE67" s="247"/>
      <c r="QIF67" s="248"/>
      <c r="QIG67" s="231"/>
      <c r="QIH67" s="231"/>
      <c r="QII67" s="231"/>
      <c r="QIJ67" s="99"/>
      <c r="QIK67" s="231"/>
      <c r="QIL67" s="231"/>
      <c r="QIM67" s="231"/>
      <c r="QIN67" s="222"/>
      <c r="QIO67" s="249"/>
      <c r="QIP67" s="223"/>
      <c r="QIQ67" s="250"/>
      <c r="QIR67" s="231"/>
      <c r="QIS67" s="231"/>
      <c r="QIT67" s="231"/>
      <c r="QIU67" s="231"/>
      <c r="QIV67" s="227"/>
      <c r="QIW67" s="227"/>
      <c r="QIX67" s="140"/>
      <c r="QIY67" s="231"/>
      <c r="QIZ67" s="227"/>
      <c r="QJA67" s="227"/>
      <c r="QJB67" s="227"/>
      <c r="QJC67" s="246"/>
      <c r="QJD67" s="247"/>
      <c r="QJE67" s="248"/>
      <c r="QJF67" s="231"/>
      <c r="QJG67" s="231"/>
      <c r="QJH67" s="231"/>
      <c r="QJI67" s="99"/>
      <c r="QJJ67" s="231"/>
      <c r="QJK67" s="231"/>
      <c r="QJL67" s="231"/>
      <c r="QJM67" s="222"/>
      <c r="QJN67" s="249"/>
      <c r="QJO67" s="223"/>
      <c r="QJP67" s="250"/>
      <c r="QJQ67" s="231"/>
      <c r="QJR67" s="231"/>
      <c r="QJS67" s="231"/>
      <c r="QJT67" s="231"/>
      <c r="QJU67" s="227"/>
      <c r="QJV67" s="227"/>
      <c r="QJW67" s="140"/>
      <c r="QJX67" s="231"/>
      <c r="QJY67" s="227"/>
      <c r="QJZ67" s="227"/>
      <c r="QKA67" s="227"/>
      <c r="QKB67" s="246"/>
      <c r="QKC67" s="247"/>
      <c r="QKD67" s="248"/>
      <c r="QKE67" s="231"/>
      <c r="QKF67" s="231"/>
      <c r="QKG67" s="231"/>
      <c r="QKH67" s="99"/>
      <c r="QKI67" s="231"/>
      <c r="QKJ67" s="231"/>
      <c r="QKK67" s="231"/>
      <c r="QKL67" s="222"/>
      <c r="QKM67" s="249"/>
      <c r="QKN67" s="223"/>
      <c r="QKO67" s="250"/>
      <c r="QKP67" s="231"/>
      <c r="QKQ67" s="231"/>
      <c r="QKR67" s="231"/>
      <c r="QKS67" s="231"/>
      <c r="QKT67" s="227"/>
      <c r="QKU67" s="227"/>
      <c r="QKV67" s="140"/>
      <c r="QKW67" s="231"/>
      <c r="QKX67" s="227"/>
      <c r="QKY67" s="227"/>
      <c r="QKZ67" s="227"/>
      <c r="QLA67" s="246"/>
      <c r="QLB67" s="247"/>
      <c r="QLC67" s="248"/>
      <c r="QLD67" s="231"/>
      <c r="QLE67" s="231"/>
      <c r="QLF67" s="231"/>
      <c r="QLG67" s="99"/>
      <c r="QLH67" s="231"/>
      <c r="QLI67" s="231"/>
      <c r="QLJ67" s="231"/>
      <c r="QLK67" s="222"/>
      <c r="QLL67" s="249"/>
      <c r="QLM67" s="223"/>
      <c r="QLN67" s="250"/>
      <c r="QLO67" s="231"/>
      <c r="QLP67" s="231"/>
      <c r="QLQ67" s="231"/>
      <c r="QLR67" s="231"/>
      <c r="QLS67" s="227"/>
      <c r="QLT67" s="227"/>
      <c r="QLU67" s="140"/>
      <c r="QLV67" s="231"/>
      <c r="QLW67" s="227"/>
      <c r="QLX67" s="227"/>
      <c r="QLY67" s="227"/>
      <c r="QLZ67" s="246"/>
      <c r="QMA67" s="247"/>
      <c r="QMB67" s="248"/>
      <c r="QMC67" s="231"/>
      <c r="QMD67" s="231"/>
      <c r="QME67" s="231"/>
      <c r="QMF67" s="99"/>
      <c r="QMG67" s="231"/>
      <c r="QMH67" s="231"/>
      <c r="QMI67" s="231"/>
      <c r="QMJ67" s="222"/>
      <c r="QMK67" s="249"/>
      <c r="QML67" s="223"/>
      <c r="QMM67" s="250"/>
      <c r="QMN67" s="231"/>
      <c r="QMO67" s="231"/>
      <c r="QMP67" s="231"/>
      <c r="QMQ67" s="231"/>
      <c r="QMR67" s="227"/>
      <c r="QMS67" s="227"/>
      <c r="QMT67" s="140"/>
      <c r="QMU67" s="231"/>
      <c r="QMV67" s="227"/>
      <c r="QMW67" s="227"/>
      <c r="QMX67" s="227"/>
      <c r="QMY67" s="246"/>
      <c r="QMZ67" s="247"/>
      <c r="QNA67" s="248"/>
      <c r="QNB67" s="231"/>
      <c r="QNC67" s="231"/>
      <c r="QND67" s="231"/>
      <c r="QNE67" s="99"/>
      <c r="QNF67" s="231"/>
      <c r="QNG67" s="231"/>
      <c r="QNH67" s="231"/>
      <c r="QNI67" s="222"/>
      <c r="QNJ67" s="249"/>
      <c r="QNK67" s="223"/>
      <c r="QNL67" s="250"/>
      <c r="QNM67" s="231"/>
      <c r="QNN67" s="231"/>
      <c r="QNO67" s="231"/>
      <c r="QNP67" s="231"/>
      <c r="QNQ67" s="227"/>
      <c r="QNR67" s="227"/>
      <c r="QNS67" s="140"/>
      <c r="QNT67" s="231"/>
      <c r="QNU67" s="227"/>
      <c r="QNV67" s="227"/>
      <c r="QNW67" s="227"/>
      <c r="QNX67" s="246"/>
      <c r="QNY67" s="247"/>
      <c r="QNZ67" s="248"/>
      <c r="QOA67" s="231"/>
      <c r="QOB67" s="231"/>
      <c r="QOC67" s="231"/>
      <c r="QOD67" s="99"/>
      <c r="QOE67" s="231"/>
      <c r="QOF67" s="231"/>
      <c r="QOG67" s="231"/>
      <c r="QOH67" s="222"/>
      <c r="QOI67" s="249"/>
      <c r="QOJ67" s="223"/>
      <c r="QOK67" s="250"/>
      <c r="QOL67" s="231"/>
      <c r="QOM67" s="231"/>
      <c r="QON67" s="231"/>
      <c r="QOO67" s="231"/>
      <c r="QOP67" s="227"/>
      <c r="QOQ67" s="227"/>
      <c r="QOR67" s="140"/>
      <c r="QOS67" s="231"/>
      <c r="QOT67" s="227"/>
      <c r="QOU67" s="227"/>
      <c r="QOV67" s="227"/>
      <c r="QOW67" s="246"/>
      <c r="QOX67" s="247"/>
      <c r="QOY67" s="248"/>
      <c r="QOZ67" s="231"/>
      <c r="QPA67" s="231"/>
      <c r="QPB67" s="231"/>
      <c r="QPC67" s="99"/>
      <c r="QPD67" s="231"/>
      <c r="QPE67" s="231"/>
      <c r="QPF67" s="231"/>
      <c r="QPG67" s="222"/>
      <c r="QPH67" s="249"/>
      <c r="QPI67" s="223"/>
      <c r="QPJ67" s="250"/>
      <c r="QPK67" s="231"/>
      <c r="QPL67" s="231"/>
      <c r="QPM67" s="231"/>
      <c r="QPN67" s="231"/>
      <c r="QPO67" s="227"/>
      <c r="QPP67" s="227"/>
      <c r="QPQ67" s="140"/>
      <c r="QPR67" s="231"/>
      <c r="QPS67" s="227"/>
      <c r="QPT67" s="227"/>
      <c r="QPU67" s="227"/>
      <c r="QPV67" s="246"/>
      <c r="QPW67" s="247"/>
      <c r="QPX67" s="248"/>
      <c r="QPY67" s="231"/>
      <c r="QPZ67" s="231"/>
      <c r="QQA67" s="231"/>
      <c r="QQB67" s="99"/>
      <c r="QQC67" s="231"/>
      <c r="QQD67" s="231"/>
      <c r="QQE67" s="231"/>
      <c r="QQF67" s="222"/>
      <c r="QQG67" s="249"/>
      <c r="QQH67" s="223"/>
      <c r="QQI67" s="250"/>
      <c r="QQJ67" s="231"/>
      <c r="QQK67" s="231"/>
      <c r="QQL67" s="231"/>
      <c r="QQM67" s="231"/>
      <c r="QQN67" s="227"/>
      <c r="QQO67" s="227"/>
      <c r="QQP67" s="140"/>
      <c r="QQQ67" s="231"/>
      <c r="QQR67" s="227"/>
      <c r="QQS67" s="227"/>
      <c r="QQT67" s="227"/>
      <c r="QQU67" s="246"/>
      <c r="QQV67" s="247"/>
      <c r="QQW67" s="248"/>
      <c r="QQX67" s="231"/>
      <c r="QQY67" s="231"/>
      <c r="QQZ67" s="231"/>
      <c r="QRA67" s="99"/>
      <c r="QRB67" s="231"/>
      <c r="QRC67" s="231"/>
      <c r="QRD67" s="231"/>
      <c r="QRE67" s="222"/>
      <c r="QRF67" s="249"/>
      <c r="QRG67" s="223"/>
      <c r="QRH67" s="250"/>
      <c r="QRI67" s="231"/>
      <c r="QRJ67" s="231"/>
      <c r="QRK67" s="231"/>
      <c r="QRL67" s="231"/>
      <c r="QRM67" s="227"/>
      <c r="QRN67" s="227"/>
      <c r="QRO67" s="140"/>
      <c r="QRP67" s="231"/>
      <c r="QRQ67" s="227"/>
      <c r="QRR67" s="227"/>
      <c r="QRS67" s="227"/>
      <c r="QRT67" s="246"/>
      <c r="QRU67" s="247"/>
      <c r="QRV67" s="248"/>
      <c r="QRW67" s="231"/>
      <c r="QRX67" s="231"/>
      <c r="QRY67" s="231"/>
      <c r="QRZ67" s="99"/>
      <c r="QSA67" s="231"/>
      <c r="QSB67" s="231"/>
      <c r="QSC67" s="231"/>
      <c r="QSD67" s="222"/>
      <c r="QSE67" s="249"/>
      <c r="QSF67" s="223"/>
      <c r="QSG67" s="250"/>
      <c r="QSH67" s="231"/>
      <c r="QSI67" s="231"/>
      <c r="QSJ67" s="231"/>
      <c r="QSK67" s="231"/>
      <c r="QSL67" s="227"/>
      <c r="QSM67" s="227"/>
      <c r="QSN67" s="140"/>
      <c r="QSO67" s="231"/>
      <c r="QSP67" s="227"/>
      <c r="QSQ67" s="227"/>
      <c r="QSR67" s="227"/>
      <c r="QSS67" s="246"/>
      <c r="QST67" s="247"/>
      <c r="QSU67" s="248"/>
      <c r="QSV67" s="231"/>
      <c r="QSW67" s="231"/>
      <c r="QSX67" s="231"/>
      <c r="QSY67" s="99"/>
      <c r="QSZ67" s="231"/>
      <c r="QTA67" s="231"/>
      <c r="QTB67" s="231"/>
      <c r="QTC67" s="222"/>
      <c r="QTD67" s="249"/>
      <c r="QTE67" s="223"/>
      <c r="QTF67" s="250"/>
      <c r="QTG67" s="231"/>
      <c r="QTH67" s="231"/>
      <c r="QTI67" s="231"/>
      <c r="QTJ67" s="231"/>
      <c r="QTK67" s="227"/>
      <c r="QTL67" s="227"/>
      <c r="QTM67" s="140"/>
      <c r="QTN67" s="231"/>
      <c r="QTO67" s="227"/>
      <c r="QTP67" s="227"/>
      <c r="QTQ67" s="227"/>
      <c r="QTR67" s="246"/>
      <c r="QTS67" s="247"/>
      <c r="QTT67" s="248"/>
      <c r="QTU67" s="231"/>
      <c r="QTV67" s="231"/>
      <c r="QTW67" s="231"/>
      <c r="QTX67" s="99"/>
      <c r="QTY67" s="231"/>
      <c r="QTZ67" s="231"/>
      <c r="QUA67" s="231"/>
      <c r="QUB67" s="222"/>
      <c r="QUC67" s="249"/>
      <c r="QUD67" s="223"/>
      <c r="QUE67" s="250"/>
      <c r="QUF67" s="231"/>
      <c r="QUG67" s="231"/>
      <c r="QUH67" s="231"/>
      <c r="QUI67" s="231"/>
      <c r="QUJ67" s="227"/>
      <c r="QUK67" s="227"/>
      <c r="QUL67" s="140"/>
      <c r="QUM67" s="231"/>
      <c r="QUN67" s="227"/>
      <c r="QUO67" s="227"/>
      <c r="QUP67" s="227"/>
      <c r="QUQ67" s="246"/>
      <c r="QUR67" s="247"/>
      <c r="QUS67" s="248"/>
      <c r="QUT67" s="231"/>
      <c r="QUU67" s="231"/>
      <c r="QUV67" s="231"/>
      <c r="QUW67" s="99"/>
      <c r="QUX67" s="231"/>
      <c r="QUY67" s="231"/>
      <c r="QUZ67" s="231"/>
      <c r="QVA67" s="222"/>
      <c r="QVB67" s="249"/>
      <c r="QVC67" s="223"/>
      <c r="QVD67" s="250"/>
      <c r="QVE67" s="231"/>
      <c r="QVF67" s="231"/>
      <c r="QVG67" s="231"/>
      <c r="QVH67" s="231"/>
      <c r="QVI67" s="227"/>
      <c r="QVJ67" s="227"/>
      <c r="QVK67" s="140"/>
      <c r="QVL67" s="231"/>
      <c r="QVM67" s="227"/>
      <c r="QVN67" s="227"/>
      <c r="QVO67" s="227"/>
      <c r="QVP67" s="246"/>
      <c r="QVQ67" s="247"/>
      <c r="QVR67" s="248"/>
      <c r="QVS67" s="231"/>
      <c r="QVT67" s="231"/>
      <c r="QVU67" s="231"/>
      <c r="QVV67" s="99"/>
      <c r="QVW67" s="231"/>
      <c r="QVX67" s="231"/>
      <c r="QVY67" s="231"/>
      <c r="QVZ67" s="222"/>
      <c r="QWA67" s="249"/>
      <c r="QWB67" s="223"/>
      <c r="QWC67" s="250"/>
      <c r="QWD67" s="231"/>
      <c r="QWE67" s="231"/>
      <c r="QWF67" s="231"/>
      <c r="QWG67" s="231"/>
      <c r="QWH67" s="227"/>
      <c r="QWI67" s="227"/>
      <c r="QWJ67" s="140"/>
      <c r="QWK67" s="231"/>
      <c r="QWL67" s="227"/>
      <c r="QWM67" s="227"/>
      <c r="QWN67" s="227"/>
      <c r="QWO67" s="246"/>
      <c r="QWP67" s="247"/>
      <c r="QWQ67" s="248"/>
      <c r="QWR67" s="231"/>
      <c r="QWS67" s="231"/>
      <c r="QWT67" s="231"/>
      <c r="QWU67" s="99"/>
      <c r="QWV67" s="231"/>
      <c r="QWW67" s="231"/>
      <c r="QWX67" s="231"/>
      <c r="QWY67" s="222"/>
      <c r="QWZ67" s="249"/>
      <c r="QXA67" s="223"/>
      <c r="QXB67" s="250"/>
      <c r="QXC67" s="231"/>
      <c r="QXD67" s="231"/>
      <c r="QXE67" s="231"/>
      <c r="QXF67" s="231"/>
      <c r="QXG67" s="227"/>
      <c r="QXH67" s="227"/>
      <c r="QXI67" s="140"/>
      <c r="QXJ67" s="231"/>
      <c r="QXK67" s="227"/>
      <c r="QXL67" s="227"/>
      <c r="QXM67" s="227"/>
      <c r="QXN67" s="246"/>
      <c r="QXO67" s="247"/>
      <c r="QXP67" s="248"/>
      <c r="QXQ67" s="231"/>
      <c r="QXR67" s="231"/>
      <c r="QXS67" s="231"/>
      <c r="QXT67" s="99"/>
      <c r="QXU67" s="231"/>
      <c r="QXV67" s="231"/>
      <c r="QXW67" s="231"/>
      <c r="QXX67" s="222"/>
      <c r="QXY67" s="249"/>
      <c r="QXZ67" s="223"/>
      <c r="QYA67" s="250"/>
      <c r="QYB67" s="231"/>
      <c r="QYC67" s="231"/>
      <c r="QYD67" s="231"/>
      <c r="QYE67" s="231"/>
      <c r="QYF67" s="227"/>
      <c r="QYG67" s="227"/>
      <c r="QYH67" s="140"/>
      <c r="QYI67" s="231"/>
      <c r="QYJ67" s="227"/>
      <c r="QYK67" s="227"/>
      <c r="QYL67" s="227"/>
      <c r="QYM67" s="246"/>
      <c r="QYN67" s="247"/>
      <c r="QYO67" s="248"/>
      <c r="QYP67" s="231"/>
      <c r="QYQ67" s="231"/>
      <c r="QYR67" s="231"/>
      <c r="QYS67" s="99"/>
      <c r="QYT67" s="231"/>
      <c r="QYU67" s="231"/>
      <c r="QYV67" s="231"/>
      <c r="QYW67" s="222"/>
      <c r="QYX67" s="249"/>
      <c r="QYY67" s="223"/>
      <c r="QYZ67" s="250"/>
      <c r="QZA67" s="231"/>
      <c r="QZB67" s="231"/>
      <c r="QZC67" s="231"/>
      <c r="QZD67" s="231"/>
      <c r="QZE67" s="227"/>
      <c r="QZF67" s="227"/>
      <c r="QZG67" s="140"/>
      <c r="QZH67" s="231"/>
      <c r="QZI67" s="227"/>
      <c r="QZJ67" s="227"/>
      <c r="QZK67" s="227"/>
      <c r="QZL67" s="246"/>
      <c r="QZM67" s="247"/>
      <c r="QZN67" s="248"/>
      <c r="QZO67" s="231"/>
      <c r="QZP67" s="231"/>
      <c r="QZQ67" s="231"/>
      <c r="QZR67" s="99"/>
      <c r="QZS67" s="231"/>
      <c r="QZT67" s="231"/>
      <c r="QZU67" s="231"/>
      <c r="QZV67" s="222"/>
      <c r="QZW67" s="249"/>
      <c r="QZX67" s="223"/>
      <c r="QZY67" s="250"/>
      <c r="QZZ67" s="231"/>
      <c r="RAA67" s="231"/>
      <c r="RAB67" s="231"/>
      <c r="RAC67" s="231"/>
      <c r="RAD67" s="227"/>
      <c r="RAE67" s="227"/>
      <c r="RAF67" s="140"/>
      <c r="RAG67" s="231"/>
      <c r="RAH67" s="227"/>
      <c r="RAI67" s="227"/>
      <c r="RAJ67" s="227"/>
      <c r="RAK67" s="246"/>
      <c r="RAL67" s="247"/>
      <c r="RAM67" s="248"/>
      <c r="RAN67" s="231"/>
      <c r="RAO67" s="231"/>
      <c r="RAP67" s="231"/>
      <c r="RAQ67" s="99"/>
      <c r="RAR67" s="231"/>
      <c r="RAS67" s="231"/>
      <c r="RAT67" s="231"/>
      <c r="RAU67" s="222"/>
      <c r="RAV67" s="249"/>
      <c r="RAW67" s="223"/>
      <c r="RAX67" s="250"/>
      <c r="RAY67" s="231"/>
      <c r="RAZ67" s="231"/>
      <c r="RBA67" s="231"/>
      <c r="RBB67" s="231"/>
      <c r="RBC67" s="227"/>
      <c r="RBD67" s="227"/>
      <c r="RBE67" s="140"/>
      <c r="RBF67" s="231"/>
      <c r="RBG67" s="227"/>
      <c r="RBH67" s="227"/>
      <c r="RBI67" s="227"/>
      <c r="RBJ67" s="246"/>
      <c r="RBK67" s="247"/>
      <c r="RBL67" s="248"/>
      <c r="RBM67" s="231"/>
      <c r="RBN67" s="231"/>
      <c r="RBO67" s="231"/>
      <c r="RBP67" s="99"/>
      <c r="RBQ67" s="231"/>
      <c r="RBR67" s="231"/>
      <c r="RBS67" s="231"/>
      <c r="RBT67" s="222"/>
      <c r="RBU67" s="249"/>
      <c r="RBV67" s="223"/>
      <c r="RBW67" s="250"/>
      <c r="RBX67" s="231"/>
      <c r="RBY67" s="231"/>
      <c r="RBZ67" s="231"/>
      <c r="RCA67" s="231"/>
      <c r="RCB67" s="227"/>
      <c r="RCC67" s="227"/>
      <c r="RCD67" s="140"/>
      <c r="RCE67" s="231"/>
      <c r="RCF67" s="227"/>
      <c r="RCG67" s="227"/>
      <c r="RCH67" s="227"/>
      <c r="RCI67" s="246"/>
      <c r="RCJ67" s="247"/>
      <c r="RCK67" s="248"/>
      <c r="RCL67" s="231"/>
      <c r="RCM67" s="231"/>
      <c r="RCN67" s="231"/>
      <c r="RCO67" s="99"/>
      <c r="RCP67" s="231"/>
      <c r="RCQ67" s="231"/>
      <c r="RCR67" s="231"/>
      <c r="RCS67" s="222"/>
      <c r="RCT67" s="249"/>
      <c r="RCU67" s="223"/>
      <c r="RCV67" s="250"/>
      <c r="RCW67" s="231"/>
      <c r="RCX67" s="231"/>
      <c r="RCY67" s="231"/>
      <c r="RCZ67" s="231"/>
      <c r="RDA67" s="227"/>
      <c r="RDB67" s="227"/>
      <c r="RDC67" s="140"/>
      <c r="RDD67" s="231"/>
      <c r="RDE67" s="227"/>
      <c r="RDF67" s="227"/>
      <c r="RDG67" s="227"/>
      <c r="RDH67" s="246"/>
      <c r="RDI67" s="247"/>
      <c r="RDJ67" s="248"/>
      <c r="RDK67" s="231"/>
      <c r="RDL67" s="231"/>
      <c r="RDM67" s="231"/>
      <c r="RDN67" s="99"/>
      <c r="RDO67" s="231"/>
      <c r="RDP67" s="231"/>
      <c r="RDQ67" s="231"/>
      <c r="RDR67" s="222"/>
      <c r="RDS67" s="249"/>
      <c r="RDT67" s="223"/>
      <c r="RDU67" s="250"/>
      <c r="RDV67" s="231"/>
      <c r="RDW67" s="231"/>
      <c r="RDX67" s="231"/>
      <c r="RDY67" s="231"/>
      <c r="RDZ67" s="227"/>
      <c r="REA67" s="227"/>
      <c r="REB67" s="140"/>
      <c r="REC67" s="231"/>
      <c r="RED67" s="227"/>
      <c r="REE67" s="227"/>
      <c r="REF67" s="227"/>
      <c r="REG67" s="246"/>
      <c r="REH67" s="247"/>
      <c r="REI67" s="248"/>
      <c r="REJ67" s="231"/>
      <c r="REK67" s="231"/>
      <c r="REL67" s="231"/>
      <c r="REM67" s="99"/>
      <c r="REN67" s="231"/>
      <c r="REO67" s="231"/>
      <c r="REP67" s="231"/>
      <c r="REQ67" s="222"/>
      <c r="RER67" s="249"/>
      <c r="RES67" s="223"/>
      <c r="RET67" s="250"/>
      <c r="REU67" s="231"/>
      <c r="REV67" s="231"/>
      <c r="REW67" s="231"/>
      <c r="REX67" s="231"/>
      <c r="REY67" s="227"/>
      <c r="REZ67" s="227"/>
      <c r="RFA67" s="140"/>
      <c r="RFB67" s="231"/>
      <c r="RFC67" s="227"/>
      <c r="RFD67" s="227"/>
      <c r="RFE67" s="227"/>
      <c r="RFF67" s="246"/>
      <c r="RFG67" s="247"/>
      <c r="RFH67" s="248"/>
      <c r="RFI67" s="231"/>
      <c r="RFJ67" s="231"/>
      <c r="RFK67" s="231"/>
      <c r="RFL67" s="99"/>
      <c r="RFM67" s="231"/>
      <c r="RFN67" s="231"/>
      <c r="RFO67" s="231"/>
      <c r="RFP67" s="222"/>
      <c r="RFQ67" s="249"/>
      <c r="RFR67" s="223"/>
      <c r="RFS67" s="250"/>
      <c r="RFT67" s="231"/>
      <c r="RFU67" s="231"/>
      <c r="RFV67" s="231"/>
      <c r="RFW67" s="231"/>
      <c r="RFX67" s="227"/>
      <c r="RFY67" s="227"/>
      <c r="RFZ67" s="140"/>
      <c r="RGA67" s="231"/>
      <c r="RGB67" s="227"/>
      <c r="RGC67" s="227"/>
      <c r="RGD67" s="227"/>
      <c r="RGE67" s="246"/>
      <c r="RGF67" s="247"/>
      <c r="RGG67" s="248"/>
      <c r="RGH67" s="231"/>
      <c r="RGI67" s="231"/>
      <c r="RGJ67" s="231"/>
      <c r="RGK67" s="99"/>
      <c r="RGL67" s="231"/>
      <c r="RGM67" s="231"/>
      <c r="RGN67" s="231"/>
      <c r="RGO67" s="222"/>
      <c r="RGP67" s="249"/>
      <c r="RGQ67" s="223"/>
      <c r="RGR67" s="250"/>
      <c r="RGS67" s="231"/>
      <c r="RGT67" s="231"/>
      <c r="RGU67" s="231"/>
      <c r="RGV67" s="231"/>
      <c r="RGW67" s="227"/>
      <c r="RGX67" s="227"/>
      <c r="RGY67" s="140"/>
      <c r="RGZ67" s="231"/>
      <c r="RHA67" s="227"/>
      <c r="RHB67" s="227"/>
      <c r="RHC67" s="227"/>
      <c r="RHD67" s="246"/>
      <c r="RHE67" s="247"/>
      <c r="RHF67" s="248"/>
      <c r="RHG67" s="231"/>
      <c r="RHH67" s="231"/>
      <c r="RHI67" s="231"/>
      <c r="RHJ67" s="99"/>
      <c r="RHK67" s="231"/>
      <c r="RHL67" s="231"/>
      <c r="RHM67" s="231"/>
      <c r="RHN67" s="222"/>
      <c r="RHO67" s="249"/>
      <c r="RHP67" s="223"/>
      <c r="RHQ67" s="250"/>
      <c r="RHR67" s="231"/>
      <c r="RHS67" s="231"/>
      <c r="RHT67" s="231"/>
      <c r="RHU67" s="231"/>
      <c r="RHV67" s="227"/>
      <c r="RHW67" s="227"/>
      <c r="RHX67" s="140"/>
      <c r="RHY67" s="231"/>
      <c r="RHZ67" s="227"/>
      <c r="RIA67" s="227"/>
      <c r="RIB67" s="227"/>
      <c r="RIC67" s="246"/>
      <c r="RID67" s="247"/>
      <c r="RIE67" s="248"/>
      <c r="RIF67" s="231"/>
      <c r="RIG67" s="231"/>
      <c r="RIH67" s="231"/>
      <c r="RII67" s="99"/>
      <c r="RIJ67" s="231"/>
      <c r="RIK67" s="231"/>
      <c r="RIL67" s="231"/>
      <c r="RIM67" s="222"/>
      <c r="RIN67" s="249"/>
      <c r="RIO67" s="223"/>
      <c r="RIP67" s="250"/>
      <c r="RIQ67" s="231"/>
      <c r="RIR67" s="231"/>
      <c r="RIS67" s="231"/>
      <c r="RIT67" s="231"/>
      <c r="RIU67" s="227"/>
      <c r="RIV67" s="227"/>
      <c r="RIW67" s="140"/>
      <c r="RIX67" s="231"/>
      <c r="RIY67" s="227"/>
      <c r="RIZ67" s="227"/>
      <c r="RJA67" s="227"/>
      <c r="RJB67" s="246"/>
      <c r="RJC67" s="247"/>
      <c r="RJD67" s="248"/>
      <c r="RJE67" s="231"/>
      <c r="RJF67" s="231"/>
      <c r="RJG67" s="231"/>
      <c r="RJH67" s="99"/>
      <c r="RJI67" s="231"/>
      <c r="RJJ67" s="231"/>
      <c r="RJK67" s="231"/>
      <c r="RJL67" s="222"/>
      <c r="RJM67" s="249"/>
      <c r="RJN67" s="223"/>
      <c r="RJO67" s="250"/>
      <c r="RJP67" s="231"/>
      <c r="RJQ67" s="231"/>
      <c r="RJR67" s="231"/>
      <c r="RJS67" s="231"/>
      <c r="RJT67" s="227"/>
      <c r="RJU67" s="227"/>
      <c r="RJV67" s="140"/>
      <c r="RJW67" s="231"/>
      <c r="RJX67" s="227"/>
      <c r="RJY67" s="227"/>
      <c r="RJZ67" s="227"/>
      <c r="RKA67" s="246"/>
      <c r="RKB67" s="247"/>
      <c r="RKC67" s="248"/>
      <c r="RKD67" s="231"/>
      <c r="RKE67" s="231"/>
      <c r="RKF67" s="231"/>
      <c r="RKG67" s="99"/>
      <c r="RKH67" s="231"/>
      <c r="RKI67" s="231"/>
      <c r="RKJ67" s="231"/>
      <c r="RKK67" s="222"/>
      <c r="RKL67" s="249"/>
      <c r="RKM67" s="223"/>
      <c r="RKN67" s="250"/>
      <c r="RKO67" s="231"/>
      <c r="RKP67" s="231"/>
      <c r="RKQ67" s="231"/>
      <c r="RKR67" s="231"/>
      <c r="RKS67" s="227"/>
      <c r="RKT67" s="227"/>
      <c r="RKU67" s="140"/>
      <c r="RKV67" s="231"/>
      <c r="RKW67" s="227"/>
      <c r="RKX67" s="227"/>
      <c r="RKY67" s="227"/>
      <c r="RKZ67" s="246"/>
      <c r="RLA67" s="247"/>
      <c r="RLB67" s="248"/>
      <c r="RLC67" s="231"/>
      <c r="RLD67" s="231"/>
      <c r="RLE67" s="231"/>
      <c r="RLF67" s="99"/>
      <c r="RLG67" s="231"/>
      <c r="RLH67" s="231"/>
      <c r="RLI67" s="231"/>
      <c r="RLJ67" s="222"/>
      <c r="RLK67" s="249"/>
      <c r="RLL67" s="223"/>
      <c r="RLM67" s="250"/>
      <c r="RLN67" s="231"/>
      <c r="RLO67" s="231"/>
      <c r="RLP67" s="231"/>
      <c r="RLQ67" s="231"/>
      <c r="RLR67" s="227"/>
      <c r="RLS67" s="227"/>
      <c r="RLT67" s="140"/>
      <c r="RLU67" s="231"/>
      <c r="RLV67" s="227"/>
      <c r="RLW67" s="227"/>
      <c r="RLX67" s="227"/>
      <c r="RLY67" s="246"/>
      <c r="RLZ67" s="247"/>
      <c r="RMA67" s="248"/>
      <c r="RMB67" s="231"/>
      <c r="RMC67" s="231"/>
      <c r="RMD67" s="231"/>
      <c r="RME67" s="99"/>
      <c r="RMF67" s="231"/>
      <c r="RMG67" s="231"/>
      <c r="RMH67" s="231"/>
      <c r="RMI67" s="222"/>
      <c r="RMJ67" s="249"/>
      <c r="RMK67" s="223"/>
      <c r="RML67" s="250"/>
      <c r="RMM67" s="231"/>
      <c r="RMN67" s="231"/>
      <c r="RMO67" s="231"/>
      <c r="RMP67" s="231"/>
      <c r="RMQ67" s="227"/>
      <c r="RMR67" s="227"/>
      <c r="RMS67" s="140"/>
      <c r="RMT67" s="231"/>
      <c r="RMU67" s="227"/>
      <c r="RMV67" s="227"/>
      <c r="RMW67" s="227"/>
      <c r="RMX67" s="246"/>
      <c r="RMY67" s="247"/>
      <c r="RMZ67" s="248"/>
      <c r="RNA67" s="231"/>
      <c r="RNB67" s="231"/>
      <c r="RNC67" s="231"/>
      <c r="RND67" s="99"/>
      <c r="RNE67" s="231"/>
      <c r="RNF67" s="231"/>
      <c r="RNG67" s="231"/>
      <c r="RNH67" s="222"/>
      <c r="RNI67" s="249"/>
      <c r="RNJ67" s="223"/>
      <c r="RNK67" s="250"/>
      <c r="RNL67" s="231"/>
      <c r="RNM67" s="231"/>
      <c r="RNN67" s="231"/>
      <c r="RNO67" s="231"/>
      <c r="RNP67" s="227"/>
      <c r="RNQ67" s="227"/>
      <c r="RNR67" s="140"/>
      <c r="RNS67" s="231"/>
      <c r="RNT67" s="227"/>
      <c r="RNU67" s="227"/>
      <c r="RNV67" s="227"/>
      <c r="RNW67" s="246"/>
      <c r="RNX67" s="247"/>
      <c r="RNY67" s="248"/>
      <c r="RNZ67" s="231"/>
      <c r="ROA67" s="231"/>
      <c r="ROB67" s="231"/>
      <c r="ROC67" s="99"/>
      <c r="ROD67" s="231"/>
      <c r="ROE67" s="231"/>
      <c r="ROF67" s="231"/>
      <c r="ROG67" s="222"/>
      <c r="ROH67" s="249"/>
      <c r="ROI67" s="223"/>
      <c r="ROJ67" s="250"/>
      <c r="ROK67" s="231"/>
      <c r="ROL67" s="231"/>
      <c r="ROM67" s="231"/>
      <c r="RON67" s="231"/>
      <c r="ROO67" s="227"/>
      <c r="ROP67" s="227"/>
      <c r="ROQ67" s="140"/>
      <c r="ROR67" s="231"/>
      <c r="ROS67" s="227"/>
      <c r="ROT67" s="227"/>
      <c r="ROU67" s="227"/>
      <c r="ROV67" s="246"/>
      <c r="ROW67" s="247"/>
      <c r="ROX67" s="248"/>
      <c r="ROY67" s="231"/>
      <c r="ROZ67" s="231"/>
      <c r="RPA67" s="231"/>
      <c r="RPB67" s="99"/>
      <c r="RPC67" s="231"/>
      <c r="RPD67" s="231"/>
      <c r="RPE67" s="231"/>
      <c r="RPF67" s="222"/>
      <c r="RPG67" s="249"/>
      <c r="RPH67" s="223"/>
      <c r="RPI67" s="250"/>
      <c r="RPJ67" s="231"/>
      <c r="RPK67" s="231"/>
      <c r="RPL67" s="231"/>
      <c r="RPM67" s="231"/>
      <c r="RPN67" s="227"/>
      <c r="RPO67" s="227"/>
      <c r="RPP67" s="140"/>
      <c r="RPQ67" s="231"/>
      <c r="RPR67" s="227"/>
      <c r="RPS67" s="227"/>
      <c r="RPT67" s="227"/>
      <c r="RPU67" s="246"/>
      <c r="RPV67" s="247"/>
      <c r="RPW67" s="248"/>
      <c r="RPX67" s="231"/>
      <c r="RPY67" s="231"/>
      <c r="RPZ67" s="231"/>
      <c r="RQA67" s="99"/>
      <c r="RQB67" s="231"/>
      <c r="RQC67" s="231"/>
      <c r="RQD67" s="231"/>
      <c r="RQE67" s="222"/>
      <c r="RQF67" s="249"/>
      <c r="RQG67" s="223"/>
      <c r="RQH67" s="250"/>
      <c r="RQI67" s="231"/>
      <c r="RQJ67" s="231"/>
      <c r="RQK67" s="231"/>
      <c r="RQL67" s="231"/>
      <c r="RQM67" s="227"/>
      <c r="RQN67" s="227"/>
      <c r="RQO67" s="140"/>
      <c r="RQP67" s="231"/>
      <c r="RQQ67" s="227"/>
      <c r="RQR67" s="227"/>
      <c r="RQS67" s="227"/>
      <c r="RQT67" s="246"/>
      <c r="RQU67" s="247"/>
      <c r="RQV67" s="248"/>
      <c r="RQW67" s="231"/>
      <c r="RQX67" s="231"/>
      <c r="RQY67" s="231"/>
      <c r="RQZ67" s="99"/>
      <c r="RRA67" s="231"/>
      <c r="RRB67" s="231"/>
      <c r="RRC67" s="231"/>
      <c r="RRD67" s="222"/>
      <c r="RRE67" s="249"/>
      <c r="RRF67" s="223"/>
      <c r="RRG67" s="250"/>
      <c r="RRH67" s="231"/>
      <c r="RRI67" s="231"/>
      <c r="RRJ67" s="231"/>
      <c r="RRK67" s="231"/>
      <c r="RRL67" s="227"/>
      <c r="RRM67" s="227"/>
      <c r="RRN67" s="140"/>
      <c r="RRO67" s="231"/>
      <c r="RRP67" s="227"/>
      <c r="RRQ67" s="227"/>
      <c r="RRR67" s="227"/>
      <c r="RRS67" s="246"/>
      <c r="RRT67" s="247"/>
      <c r="RRU67" s="248"/>
      <c r="RRV67" s="231"/>
      <c r="RRW67" s="231"/>
      <c r="RRX67" s="231"/>
      <c r="RRY67" s="99"/>
      <c r="RRZ67" s="231"/>
      <c r="RSA67" s="231"/>
      <c r="RSB67" s="231"/>
      <c r="RSC67" s="222"/>
      <c r="RSD67" s="249"/>
      <c r="RSE67" s="223"/>
      <c r="RSF67" s="250"/>
      <c r="RSG67" s="231"/>
      <c r="RSH67" s="231"/>
      <c r="RSI67" s="231"/>
      <c r="RSJ67" s="231"/>
      <c r="RSK67" s="227"/>
      <c r="RSL67" s="227"/>
      <c r="RSM67" s="140"/>
      <c r="RSN67" s="231"/>
      <c r="RSO67" s="227"/>
      <c r="RSP67" s="227"/>
      <c r="RSQ67" s="227"/>
      <c r="RSR67" s="246"/>
      <c r="RSS67" s="247"/>
      <c r="RST67" s="248"/>
      <c r="RSU67" s="231"/>
      <c r="RSV67" s="231"/>
      <c r="RSW67" s="231"/>
      <c r="RSX67" s="99"/>
      <c r="RSY67" s="231"/>
      <c r="RSZ67" s="231"/>
      <c r="RTA67" s="231"/>
      <c r="RTB67" s="222"/>
      <c r="RTC67" s="249"/>
      <c r="RTD67" s="223"/>
      <c r="RTE67" s="250"/>
      <c r="RTF67" s="231"/>
      <c r="RTG67" s="231"/>
      <c r="RTH67" s="231"/>
      <c r="RTI67" s="231"/>
      <c r="RTJ67" s="227"/>
      <c r="RTK67" s="227"/>
      <c r="RTL67" s="140"/>
      <c r="RTM67" s="231"/>
      <c r="RTN67" s="227"/>
      <c r="RTO67" s="227"/>
      <c r="RTP67" s="227"/>
      <c r="RTQ67" s="246"/>
      <c r="RTR67" s="247"/>
      <c r="RTS67" s="248"/>
      <c r="RTT67" s="231"/>
      <c r="RTU67" s="231"/>
      <c r="RTV67" s="231"/>
      <c r="RTW67" s="99"/>
      <c r="RTX67" s="231"/>
      <c r="RTY67" s="231"/>
      <c r="RTZ67" s="231"/>
      <c r="RUA67" s="222"/>
      <c r="RUB67" s="249"/>
      <c r="RUC67" s="223"/>
      <c r="RUD67" s="250"/>
      <c r="RUE67" s="231"/>
      <c r="RUF67" s="231"/>
      <c r="RUG67" s="231"/>
      <c r="RUH67" s="231"/>
      <c r="RUI67" s="227"/>
      <c r="RUJ67" s="227"/>
      <c r="RUK67" s="140"/>
      <c r="RUL67" s="231"/>
      <c r="RUM67" s="227"/>
      <c r="RUN67" s="227"/>
      <c r="RUO67" s="227"/>
      <c r="RUP67" s="246"/>
      <c r="RUQ67" s="247"/>
      <c r="RUR67" s="248"/>
      <c r="RUS67" s="231"/>
      <c r="RUT67" s="231"/>
      <c r="RUU67" s="231"/>
      <c r="RUV67" s="99"/>
      <c r="RUW67" s="231"/>
      <c r="RUX67" s="231"/>
      <c r="RUY67" s="231"/>
      <c r="RUZ67" s="222"/>
      <c r="RVA67" s="249"/>
      <c r="RVB67" s="223"/>
      <c r="RVC67" s="250"/>
      <c r="RVD67" s="231"/>
      <c r="RVE67" s="231"/>
      <c r="RVF67" s="231"/>
      <c r="RVG67" s="231"/>
      <c r="RVH67" s="227"/>
      <c r="RVI67" s="227"/>
      <c r="RVJ67" s="140"/>
      <c r="RVK67" s="231"/>
      <c r="RVL67" s="227"/>
      <c r="RVM67" s="227"/>
      <c r="RVN67" s="227"/>
      <c r="RVO67" s="246"/>
      <c r="RVP67" s="247"/>
      <c r="RVQ67" s="248"/>
      <c r="RVR67" s="231"/>
      <c r="RVS67" s="231"/>
      <c r="RVT67" s="231"/>
      <c r="RVU67" s="99"/>
      <c r="RVV67" s="231"/>
      <c r="RVW67" s="231"/>
      <c r="RVX67" s="231"/>
      <c r="RVY67" s="222"/>
      <c r="RVZ67" s="249"/>
      <c r="RWA67" s="223"/>
      <c r="RWB67" s="250"/>
      <c r="RWC67" s="231"/>
      <c r="RWD67" s="231"/>
      <c r="RWE67" s="231"/>
      <c r="RWF67" s="231"/>
      <c r="RWG67" s="227"/>
      <c r="RWH67" s="227"/>
      <c r="RWI67" s="140"/>
      <c r="RWJ67" s="231"/>
      <c r="RWK67" s="227"/>
      <c r="RWL67" s="227"/>
      <c r="RWM67" s="227"/>
      <c r="RWN67" s="246"/>
      <c r="RWO67" s="247"/>
      <c r="RWP67" s="248"/>
      <c r="RWQ67" s="231"/>
      <c r="RWR67" s="231"/>
      <c r="RWS67" s="231"/>
      <c r="RWT67" s="99"/>
      <c r="RWU67" s="231"/>
      <c r="RWV67" s="231"/>
      <c r="RWW67" s="231"/>
      <c r="RWX67" s="222"/>
      <c r="RWY67" s="249"/>
      <c r="RWZ67" s="223"/>
      <c r="RXA67" s="250"/>
      <c r="RXB67" s="231"/>
      <c r="RXC67" s="231"/>
      <c r="RXD67" s="231"/>
      <c r="RXE67" s="231"/>
      <c r="RXF67" s="227"/>
      <c r="RXG67" s="227"/>
      <c r="RXH67" s="140"/>
      <c r="RXI67" s="231"/>
      <c r="RXJ67" s="227"/>
      <c r="RXK67" s="227"/>
      <c r="RXL67" s="227"/>
      <c r="RXM67" s="246"/>
      <c r="RXN67" s="247"/>
      <c r="RXO67" s="248"/>
      <c r="RXP67" s="231"/>
      <c r="RXQ67" s="231"/>
      <c r="RXR67" s="231"/>
      <c r="RXS67" s="99"/>
      <c r="RXT67" s="231"/>
      <c r="RXU67" s="231"/>
      <c r="RXV67" s="231"/>
      <c r="RXW67" s="222"/>
      <c r="RXX67" s="249"/>
      <c r="RXY67" s="223"/>
      <c r="RXZ67" s="250"/>
      <c r="RYA67" s="231"/>
      <c r="RYB67" s="231"/>
      <c r="RYC67" s="231"/>
      <c r="RYD67" s="231"/>
      <c r="RYE67" s="227"/>
      <c r="RYF67" s="227"/>
      <c r="RYG67" s="140"/>
      <c r="RYH67" s="231"/>
      <c r="RYI67" s="227"/>
      <c r="RYJ67" s="227"/>
      <c r="RYK67" s="227"/>
      <c r="RYL67" s="246"/>
      <c r="RYM67" s="247"/>
      <c r="RYN67" s="248"/>
      <c r="RYO67" s="231"/>
      <c r="RYP67" s="231"/>
      <c r="RYQ67" s="231"/>
      <c r="RYR67" s="99"/>
      <c r="RYS67" s="231"/>
      <c r="RYT67" s="231"/>
      <c r="RYU67" s="231"/>
      <c r="RYV67" s="222"/>
      <c r="RYW67" s="249"/>
      <c r="RYX67" s="223"/>
      <c r="RYY67" s="250"/>
      <c r="RYZ67" s="231"/>
      <c r="RZA67" s="231"/>
      <c r="RZB67" s="231"/>
      <c r="RZC67" s="231"/>
      <c r="RZD67" s="227"/>
      <c r="RZE67" s="227"/>
      <c r="RZF67" s="140"/>
      <c r="RZG67" s="231"/>
      <c r="RZH67" s="227"/>
      <c r="RZI67" s="227"/>
      <c r="RZJ67" s="227"/>
      <c r="RZK67" s="246"/>
      <c r="RZL67" s="247"/>
      <c r="RZM67" s="248"/>
      <c r="RZN67" s="231"/>
      <c r="RZO67" s="231"/>
      <c r="RZP67" s="231"/>
      <c r="RZQ67" s="99"/>
      <c r="RZR67" s="231"/>
      <c r="RZS67" s="231"/>
      <c r="RZT67" s="231"/>
      <c r="RZU67" s="222"/>
      <c r="RZV67" s="249"/>
      <c r="RZW67" s="223"/>
      <c r="RZX67" s="250"/>
      <c r="RZY67" s="231"/>
      <c r="RZZ67" s="231"/>
      <c r="SAA67" s="231"/>
      <c r="SAB67" s="231"/>
      <c r="SAC67" s="227"/>
      <c r="SAD67" s="227"/>
      <c r="SAE67" s="140"/>
      <c r="SAF67" s="231"/>
      <c r="SAG67" s="227"/>
      <c r="SAH67" s="227"/>
      <c r="SAI67" s="227"/>
      <c r="SAJ67" s="246"/>
      <c r="SAK67" s="247"/>
      <c r="SAL67" s="248"/>
      <c r="SAM67" s="231"/>
      <c r="SAN67" s="231"/>
      <c r="SAO67" s="231"/>
      <c r="SAP67" s="99"/>
      <c r="SAQ67" s="231"/>
      <c r="SAR67" s="231"/>
      <c r="SAS67" s="231"/>
      <c r="SAT67" s="222"/>
      <c r="SAU67" s="249"/>
      <c r="SAV67" s="223"/>
      <c r="SAW67" s="250"/>
      <c r="SAX67" s="231"/>
      <c r="SAY67" s="231"/>
      <c r="SAZ67" s="231"/>
      <c r="SBA67" s="231"/>
      <c r="SBB67" s="227"/>
      <c r="SBC67" s="227"/>
      <c r="SBD67" s="140"/>
      <c r="SBE67" s="231"/>
      <c r="SBF67" s="227"/>
      <c r="SBG67" s="227"/>
      <c r="SBH67" s="227"/>
      <c r="SBI67" s="246"/>
      <c r="SBJ67" s="247"/>
      <c r="SBK67" s="248"/>
      <c r="SBL67" s="231"/>
      <c r="SBM67" s="231"/>
      <c r="SBN67" s="231"/>
      <c r="SBO67" s="99"/>
      <c r="SBP67" s="231"/>
      <c r="SBQ67" s="231"/>
      <c r="SBR67" s="231"/>
      <c r="SBS67" s="222"/>
      <c r="SBT67" s="249"/>
      <c r="SBU67" s="223"/>
      <c r="SBV67" s="250"/>
      <c r="SBW67" s="231"/>
      <c r="SBX67" s="231"/>
      <c r="SBY67" s="231"/>
      <c r="SBZ67" s="231"/>
      <c r="SCA67" s="227"/>
      <c r="SCB67" s="227"/>
      <c r="SCC67" s="140"/>
      <c r="SCD67" s="231"/>
      <c r="SCE67" s="227"/>
      <c r="SCF67" s="227"/>
      <c r="SCG67" s="227"/>
      <c r="SCH67" s="246"/>
      <c r="SCI67" s="247"/>
      <c r="SCJ67" s="248"/>
      <c r="SCK67" s="231"/>
      <c r="SCL67" s="231"/>
      <c r="SCM67" s="231"/>
      <c r="SCN67" s="99"/>
      <c r="SCO67" s="231"/>
      <c r="SCP67" s="231"/>
      <c r="SCQ67" s="231"/>
      <c r="SCR67" s="222"/>
      <c r="SCS67" s="249"/>
      <c r="SCT67" s="223"/>
      <c r="SCU67" s="250"/>
      <c r="SCV67" s="231"/>
      <c r="SCW67" s="231"/>
      <c r="SCX67" s="231"/>
      <c r="SCY67" s="231"/>
      <c r="SCZ67" s="227"/>
      <c r="SDA67" s="227"/>
      <c r="SDB67" s="140"/>
      <c r="SDC67" s="231"/>
      <c r="SDD67" s="227"/>
      <c r="SDE67" s="227"/>
      <c r="SDF67" s="227"/>
      <c r="SDG67" s="246"/>
      <c r="SDH67" s="247"/>
      <c r="SDI67" s="248"/>
      <c r="SDJ67" s="231"/>
      <c r="SDK67" s="231"/>
      <c r="SDL67" s="231"/>
      <c r="SDM67" s="99"/>
      <c r="SDN67" s="231"/>
      <c r="SDO67" s="231"/>
      <c r="SDP67" s="231"/>
      <c r="SDQ67" s="222"/>
      <c r="SDR67" s="249"/>
      <c r="SDS67" s="223"/>
      <c r="SDT67" s="250"/>
      <c r="SDU67" s="231"/>
      <c r="SDV67" s="231"/>
      <c r="SDW67" s="231"/>
      <c r="SDX67" s="231"/>
      <c r="SDY67" s="227"/>
      <c r="SDZ67" s="227"/>
      <c r="SEA67" s="140"/>
      <c r="SEB67" s="231"/>
      <c r="SEC67" s="227"/>
      <c r="SED67" s="227"/>
      <c r="SEE67" s="227"/>
      <c r="SEF67" s="246"/>
      <c r="SEG67" s="247"/>
      <c r="SEH67" s="248"/>
      <c r="SEI67" s="231"/>
      <c r="SEJ67" s="231"/>
      <c r="SEK67" s="231"/>
      <c r="SEL67" s="99"/>
      <c r="SEM67" s="231"/>
      <c r="SEN67" s="231"/>
      <c r="SEO67" s="231"/>
      <c r="SEP67" s="222"/>
      <c r="SEQ67" s="249"/>
      <c r="SER67" s="223"/>
      <c r="SES67" s="250"/>
      <c r="SET67" s="231"/>
      <c r="SEU67" s="231"/>
      <c r="SEV67" s="231"/>
      <c r="SEW67" s="231"/>
      <c r="SEX67" s="227"/>
      <c r="SEY67" s="227"/>
      <c r="SEZ67" s="140"/>
      <c r="SFA67" s="231"/>
      <c r="SFB67" s="227"/>
      <c r="SFC67" s="227"/>
      <c r="SFD67" s="227"/>
      <c r="SFE67" s="246"/>
      <c r="SFF67" s="247"/>
      <c r="SFG67" s="248"/>
      <c r="SFH67" s="231"/>
      <c r="SFI67" s="231"/>
      <c r="SFJ67" s="231"/>
      <c r="SFK67" s="99"/>
      <c r="SFL67" s="231"/>
      <c r="SFM67" s="231"/>
      <c r="SFN67" s="231"/>
      <c r="SFO67" s="222"/>
      <c r="SFP67" s="249"/>
      <c r="SFQ67" s="223"/>
      <c r="SFR67" s="250"/>
      <c r="SFS67" s="231"/>
      <c r="SFT67" s="231"/>
      <c r="SFU67" s="231"/>
      <c r="SFV67" s="231"/>
      <c r="SFW67" s="227"/>
      <c r="SFX67" s="227"/>
      <c r="SFY67" s="140"/>
      <c r="SFZ67" s="231"/>
      <c r="SGA67" s="227"/>
      <c r="SGB67" s="227"/>
      <c r="SGC67" s="227"/>
      <c r="SGD67" s="246"/>
      <c r="SGE67" s="247"/>
      <c r="SGF67" s="248"/>
      <c r="SGG67" s="231"/>
      <c r="SGH67" s="231"/>
      <c r="SGI67" s="231"/>
      <c r="SGJ67" s="99"/>
      <c r="SGK67" s="231"/>
      <c r="SGL67" s="231"/>
      <c r="SGM67" s="231"/>
      <c r="SGN67" s="222"/>
      <c r="SGO67" s="249"/>
      <c r="SGP67" s="223"/>
      <c r="SGQ67" s="250"/>
      <c r="SGR67" s="231"/>
      <c r="SGS67" s="231"/>
      <c r="SGT67" s="231"/>
      <c r="SGU67" s="231"/>
      <c r="SGV67" s="227"/>
      <c r="SGW67" s="227"/>
      <c r="SGX67" s="140"/>
      <c r="SGY67" s="231"/>
      <c r="SGZ67" s="227"/>
      <c r="SHA67" s="227"/>
      <c r="SHB67" s="227"/>
      <c r="SHC67" s="246"/>
      <c r="SHD67" s="247"/>
      <c r="SHE67" s="248"/>
      <c r="SHF67" s="231"/>
      <c r="SHG67" s="231"/>
      <c r="SHH67" s="231"/>
      <c r="SHI67" s="99"/>
      <c r="SHJ67" s="231"/>
      <c r="SHK67" s="231"/>
      <c r="SHL67" s="231"/>
      <c r="SHM67" s="222"/>
      <c r="SHN67" s="249"/>
      <c r="SHO67" s="223"/>
      <c r="SHP67" s="250"/>
      <c r="SHQ67" s="231"/>
      <c r="SHR67" s="231"/>
      <c r="SHS67" s="231"/>
      <c r="SHT67" s="231"/>
      <c r="SHU67" s="227"/>
      <c r="SHV67" s="227"/>
      <c r="SHW67" s="140"/>
      <c r="SHX67" s="231"/>
      <c r="SHY67" s="227"/>
      <c r="SHZ67" s="227"/>
      <c r="SIA67" s="227"/>
      <c r="SIB67" s="246"/>
      <c r="SIC67" s="247"/>
      <c r="SID67" s="248"/>
      <c r="SIE67" s="231"/>
      <c r="SIF67" s="231"/>
      <c r="SIG67" s="231"/>
      <c r="SIH67" s="99"/>
      <c r="SII67" s="231"/>
      <c r="SIJ67" s="231"/>
      <c r="SIK67" s="231"/>
      <c r="SIL67" s="222"/>
      <c r="SIM67" s="249"/>
      <c r="SIN67" s="223"/>
      <c r="SIO67" s="250"/>
      <c r="SIP67" s="231"/>
      <c r="SIQ67" s="231"/>
      <c r="SIR67" s="231"/>
      <c r="SIS67" s="231"/>
      <c r="SIT67" s="227"/>
      <c r="SIU67" s="227"/>
      <c r="SIV67" s="140"/>
      <c r="SIW67" s="231"/>
      <c r="SIX67" s="227"/>
      <c r="SIY67" s="227"/>
      <c r="SIZ67" s="227"/>
      <c r="SJA67" s="246"/>
      <c r="SJB67" s="247"/>
      <c r="SJC67" s="248"/>
      <c r="SJD67" s="231"/>
      <c r="SJE67" s="231"/>
      <c r="SJF67" s="231"/>
      <c r="SJG67" s="99"/>
      <c r="SJH67" s="231"/>
      <c r="SJI67" s="231"/>
      <c r="SJJ67" s="231"/>
      <c r="SJK67" s="222"/>
      <c r="SJL67" s="249"/>
      <c r="SJM67" s="223"/>
      <c r="SJN67" s="250"/>
      <c r="SJO67" s="231"/>
      <c r="SJP67" s="231"/>
      <c r="SJQ67" s="231"/>
      <c r="SJR67" s="231"/>
      <c r="SJS67" s="227"/>
      <c r="SJT67" s="227"/>
      <c r="SJU67" s="140"/>
      <c r="SJV67" s="231"/>
      <c r="SJW67" s="227"/>
      <c r="SJX67" s="227"/>
      <c r="SJY67" s="227"/>
      <c r="SJZ67" s="246"/>
      <c r="SKA67" s="247"/>
      <c r="SKB67" s="248"/>
      <c r="SKC67" s="231"/>
      <c r="SKD67" s="231"/>
      <c r="SKE67" s="231"/>
      <c r="SKF67" s="99"/>
      <c r="SKG67" s="231"/>
      <c r="SKH67" s="231"/>
      <c r="SKI67" s="231"/>
      <c r="SKJ67" s="222"/>
      <c r="SKK67" s="249"/>
      <c r="SKL67" s="223"/>
      <c r="SKM67" s="250"/>
      <c r="SKN67" s="231"/>
      <c r="SKO67" s="231"/>
      <c r="SKP67" s="231"/>
      <c r="SKQ67" s="231"/>
      <c r="SKR67" s="227"/>
      <c r="SKS67" s="227"/>
      <c r="SKT67" s="140"/>
      <c r="SKU67" s="231"/>
      <c r="SKV67" s="227"/>
      <c r="SKW67" s="227"/>
      <c r="SKX67" s="227"/>
      <c r="SKY67" s="246"/>
      <c r="SKZ67" s="247"/>
      <c r="SLA67" s="248"/>
      <c r="SLB67" s="231"/>
      <c r="SLC67" s="231"/>
      <c r="SLD67" s="231"/>
      <c r="SLE67" s="99"/>
      <c r="SLF67" s="231"/>
      <c r="SLG67" s="231"/>
      <c r="SLH67" s="231"/>
      <c r="SLI67" s="222"/>
      <c r="SLJ67" s="249"/>
      <c r="SLK67" s="223"/>
      <c r="SLL67" s="250"/>
      <c r="SLM67" s="231"/>
      <c r="SLN67" s="231"/>
      <c r="SLO67" s="231"/>
      <c r="SLP67" s="231"/>
      <c r="SLQ67" s="227"/>
      <c r="SLR67" s="227"/>
      <c r="SLS67" s="140"/>
      <c r="SLT67" s="231"/>
      <c r="SLU67" s="227"/>
      <c r="SLV67" s="227"/>
      <c r="SLW67" s="227"/>
      <c r="SLX67" s="246"/>
      <c r="SLY67" s="247"/>
      <c r="SLZ67" s="248"/>
      <c r="SMA67" s="231"/>
      <c r="SMB67" s="231"/>
      <c r="SMC67" s="231"/>
      <c r="SMD67" s="99"/>
      <c r="SME67" s="231"/>
      <c r="SMF67" s="231"/>
      <c r="SMG67" s="231"/>
      <c r="SMH67" s="222"/>
      <c r="SMI67" s="249"/>
      <c r="SMJ67" s="223"/>
      <c r="SMK67" s="250"/>
      <c r="SML67" s="231"/>
      <c r="SMM67" s="231"/>
      <c r="SMN67" s="231"/>
      <c r="SMO67" s="231"/>
      <c r="SMP67" s="227"/>
      <c r="SMQ67" s="227"/>
      <c r="SMR67" s="140"/>
      <c r="SMS67" s="231"/>
      <c r="SMT67" s="227"/>
      <c r="SMU67" s="227"/>
      <c r="SMV67" s="227"/>
      <c r="SMW67" s="246"/>
      <c r="SMX67" s="247"/>
      <c r="SMY67" s="248"/>
      <c r="SMZ67" s="231"/>
      <c r="SNA67" s="231"/>
      <c r="SNB67" s="231"/>
      <c r="SNC67" s="99"/>
      <c r="SND67" s="231"/>
      <c r="SNE67" s="231"/>
      <c r="SNF67" s="231"/>
      <c r="SNG67" s="222"/>
      <c r="SNH67" s="249"/>
      <c r="SNI67" s="223"/>
      <c r="SNJ67" s="250"/>
      <c r="SNK67" s="231"/>
      <c r="SNL67" s="231"/>
      <c r="SNM67" s="231"/>
      <c r="SNN67" s="231"/>
      <c r="SNO67" s="227"/>
      <c r="SNP67" s="227"/>
      <c r="SNQ67" s="140"/>
      <c r="SNR67" s="231"/>
      <c r="SNS67" s="227"/>
      <c r="SNT67" s="227"/>
      <c r="SNU67" s="227"/>
      <c r="SNV67" s="246"/>
      <c r="SNW67" s="247"/>
      <c r="SNX67" s="248"/>
      <c r="SNY67" s="231"/>
      <c r="SNZ67" s="231"/>
      <c r="SOA67" s="231"/>
      <c r="SOB67" s="99"/>
      <c r="SOC67" s="231"/>
      <c r="SOD67" s="231"/>
      <c r="SOE67" s="231"/>
      <c r="SOF67" s="222"/>
      <c r="SOG67" s="249"/>
      <c r="SOH67" s="223"/>
      <c r="SOI67" s="250"/>
      <c r="SOJ67" s="231"/>
      <c r="SOK67" s="231"/>
      <c r="SOL67" s="231"/>
      <c r="SOM67" s="231"/>
      <c r="SON67" s="227"/>
      <c r="SOO67" s="227"/>
      <c r="SOP67" s="140"/>
      <c r="SOQ67" s="231"/>
      <c r="SOR67" s="227"/>
      <c r="SOS67" s="227"/>
      <c r="SOT67" s="227"/>
      <c r="SOU67" s="246"/>
      <c r="SOV67" s="247"/>
      <c r="SOW67" s="248"/>
      <c r="SOX67" s="231"/>
      <c r="SOY67" s="231"/>
      <c r="SOZ67" s="231"/>
      <c r="SPA67" s="99"/>
      <c r="SPB67" s="231"/>
      <c r="SPC67" s="231"/>
      <c r="SPD67" s="231"/>
      <c r="SPE67" s="222"/>
      <c r="SPF67" s="249"/>
      <c r="SPG67" s="223"/>
      <c r="SPH67" s="250"/>
      <c r="SPI67" s="231"/>
      <c r="SPJ67" s="231"/>
      <c r="SPK67" s="231"/>
      <c r="SPL67" s="231"/>
      <c r="SPM67" s="227"/>
      <c r="SPN67" s="227"/>
      <c r="SPO67" s="140"/>
      <c r="SPP67" s="231"/>
      <c r="SPQ67" s="227"/>
      <c r="SPR67" s="227"/>
      <c r="SPS67" s="227"/>
      <c r="SPT67" s="246"/>
      <c r="SPU67" s="247"/>
      <c r="SPV67" s="248"/>
      <c r="SPW67" s="231"/>
      <c r="SPX67" s="231"/>
      <c r="SPY67" s="231"/>
      <c r="SPZ67" s="99"/>
      <c r="SQA67" s="231"/>
      <c r="SQB67" s="231"/>
      <c r="SQC67" s="231"/>
      <c r="SQD67" s="222"/>
      <c r="SQE67" s="249"/>
      <c r="SQF67" s="223"/>
      <c r="SQG67" s="250"/>
      <c r="SQH67" s="231"/>
      <c r="SQI67" s="231"/>
      <c r="SQJ67" s="231"/>
      <c r="SQK67" s="231"/>
      <c r="SQL67" s="227"/>
      <c r="SQM67" s="227"/>
      <c r="SQN67" s="140"/>
      <c r="SQO67" s="231"/>
      <c r="SQP67" s="227"/>
      <c r="SQQ67" s="227"/>
      <c r="SQR67" s="227"/>
      <c r="SQS67" s="246"/>
      <c r="SQT67" s="247"/>
      <c r="SQU67" s="248"/>
      <c r="SQV67" s="231"/>
      <c r="SQW67" s="231"/>
      <c r="SQX67" s="231"/>
      <c r="SQY67" s="99"/>
      <c r="SQZ67" s="231"/>
      <c r="SRA67" s="231"/>
      <c r="SRB67" s="231"/>
      <c r="SRC67" s="222"/>
      <c r="SRD67" s="249"/>
      <c r="SRE67" s="223"/>
      <c r="SRF67" s="250"/>
      <c r="SRG67" s="231"/>
      <c r="SRH67" s="231"/>
      <c r="SRI67" s="231"/>
      <c r="SRJ67" s="231"/>
      <c r="SRK67" s="227"/>
      <c r="SRL67" s="227"/>
      <c r="SRM67" s="140"/>
      <c r="SRN67" s="231"/>
      <c r="SRO67" s="227"/>
      <c r="SRP67" s="227"/>
      <c r="SRQ67" s="227"/>
      <c r="SRR67" s="246"/>
      <c r="SRS67" s="247"/>
      <c r="SRT67" s="248"/>
      <c r="SRU67" s="231"/>
      <c r="SRV67" s="231"/>
      <c r="SRW67" s="231"/>
      <c r="SRX67" s="99"/>
      <c r="SRY67" s="231"/>
      <c r="SRZ67" s="231"/>
      <c r="SSA67" s="231"/>
      <c r="SSB67" s="222"/>
      <c r="SSC67" s="249"/>
      <c r="SSD67" s="223"/>
      <c r="SSE67" s="250"/>
      <c r="SSF67" s="231"/>
      <c r="SSG67" s="231"/>
      <c r="SSH67" s="231"/>
      <c r="SSI67" s="231"/>
      <c r="SSJ67" s="227"/>
      <c r="SSK67" s="227"/>
      <c r="SSL67" s="140"/>
      <c r="SSM67" s="231"/>
      <c r="SSN67" s="227"/>
      <c r="SSO67" s="227"/>
      <c r="SSP67" s="227"/>
      <c r="SSQ67" s="246"/>
      <c r="SSR67" s="247"/>
      <c r="SSS67" s="248"/>
      <c r="SST67" s="231"/>
      <c r="SSU67" s="231"/>
      <c r="SSV67" s="231"/>
      <c r="SSW67" s="99"/>
      <c r="SSX67" s="231"/>
      <c r="SSY67" s="231"/>
      <c r="SSZ67" s="231"/>
      <c r="STA67" s="222"/>
      <c r="STB67" s="249"/>
      <c r="STC67" s="223"/>
      <c r="STD67" s="250"/>
      <c r="STE67" s="231"/>
      <c r="STF67" s="231"/>
      <c r="STG67" s="231"/>
      <c r="STH67" s="231"/>
      <c r="STI67" s="227"/>
      <c r="STJ67" s="227"/>
      <c r="STK67" s="140"/>
      <c r="STL67" s="231"/>
      <c r="STM67" s="227"/>
      <c r="STN67" s="227"/>
      <c r="STO67" s="227"/>
      <c r="STP67" s="246"/>
      <c r="STQ67" s="247"/>
      <c r="STR67" s="248"/>
      <c r="STS67" s="231"/>
      <c r="STT67" s="231"/>
      <c r="STU67" s="231"/>
      <c r="STV67" s="99"/>
      <c r="STW67" s="231"/>
      <c r="STX67" s="231"/>
      <c r="STY67" s="231"/>
      <c r="STZ67" s="222"/>
      <c r="SUA67" s="249"/>
      <c r="SUB67" s="223"/>
      <c r="SUC67" s="250"/>
      <c r="SUD67" s="231"/>
      <c r="SUE67" s="231"/>
      <c r="SUF67" s="231"/>
      <c r="SUG67" s="231"/>
      <c r="SUH67" s="227"/>
      <c r="SUI67" s="227"/>
      <c r="SUJ67" s="140"/>
      <c r="SUK67" s="231"/>
      <c r="SUL67" s="227"/>
      <c r="SUM67" s="227"/>
      <c r="SUN67" s="227"/>
      <c r="SUO67" s="246"/>
      <c r="SUP67" s="247"/>
      <c r="SUQ67" s="248"/>
      <c r="SUR67" s="231"/>
      <c r="SUS67" s="231"/>
      <c r="SUT67" s="231"/>
      <c r="SUU67" s="99"/>
      <c r="SUV67" s="231"/>
      <c r="SUW67" s="231"/>
      <c r="SUX67" s="231"/>
      <c r="SUY67" s="222"/>
      <c r="SUZ67" s="249"/>
      <c r="SVA67" s="223"/>
      <c r="SVB67" s="250"/>
      <c r="SVC67" s="231"/>
      <c r="SVD67" s="231"/>
      <c r="SVE67" s="231"/>
      <c r="SVF67" s="231"/>
      <c r="SVG67" s="227"/>
      <c r="SVH67" s="227"/>
      <c r="SVI67" s="140"/>
      <c r="SVJ67" s="231"/>
      <c r="SVK67" s="227"/>
      <c r="SVL67" s="227"/>
      <c r="SVM67" s="227"/>
      <c r="SVN67" s="246"/>
      <c r="SVO67" s="247"/>
      <c r="SVP67" s="248"/>
      <c r="SVQ67" s="231"/>
      <c r="SVR67" s="231"/>
      <c r="SVS67" s="231"/>
      <c r="SVT67" s="99"/>
      <c r="SVU67" s="231"/>
      <c r="SVV67" s="231"/>
      <c r="SVW67" s="231"/>
      <c r="SVX67" s="222"/>
      <c r="SVY67" s="249"/>
      <c r="SVZ67" s="223"/>
      <c r="SWA67" s="250"/>
      <c r="SWB67" s="231"/>
      <c r="SWC67" s="231"/>
      <c r="SWD67" s="231"/>
      <c r="SWE67" s="231"/>
      <c r="SWF67" s="227"/>
      <c r="SWG67" s="227"/>
      <c r="SWH67" s="140"/>
      <c r="SWI67" s="231"/>
      <c r="SWJ67" s="227"/>
      <c r="SWK67" s="227"/>
      <c r="SWL67" s="227"/>
      <c r="SWM67" s="246"/>
      <c r="SWN67" s="247"/>
      <c r="SWO67" s="248"/>
      <c r="SWP67" s="231"/>
      <c r="SWQ67" s="231"/>
      <c r="SWR67" s="231"/>
      <c r="SWS67" s="99"/>
      <c r="SWT67" s="231"/>
      <c r="SWU67" s="231"/>
      <c r="SWV67" s="231"/>
      <c r="SWW67" s="222"/>
      <c r="SWX67" s="249"/>
      <c r="SWY67" s="223"/>
      <c r="SWZ67" s="250"/>
      <c r="SXA67" s="231"/>
      <c r="SXB67" s="231"/>
      <c r="SXC67" s="231"/>
      <c r="SXD67" s="231"/>
      <c r="SXE67" s="227"/>
      <c r="SXF67" s="227"/>
      <c r="SXG67" s="140"/>
      <c r="SXH67" s="231"/>
      <c r="SXI67" s="227"/>
      <c r="SXJ67" s="227"/>
      <c r="SXK67" s="227"/>
      <c r="SXL67" s="246"/>
      <c r="SXM67" s="247"/>
      <c r="SXN67" s="248"/>
      <c r="SXO67" s="231"/>
      <c r="SXP67" s="231"/>
      <c r="SXQ67" s="231"/>
      <c r="SXR67" s="99"/>
      <c r="SXS67" s="231"/>
      <c r="SXT67" s="231"/>
      <c r="SXU67" s="231"/>
      <c r="SXV67" s="222"/>
      <c r="SXW67" s="249"/>
      <c r="SXX67" s="223"/>
      <c r="SXY67" s="250"/>
      <c r="SXZ67" s="231"/>
      <c r="SYA67" s="231"/>
      <c r="SYB67" s="231"/>
      <c r="SYC67" s="231"/>
      <c r="SYD67" s="227"/>
      <c r="SYE67" s="227"/>
      <c r="SYF67" s="140"/>
      <c r="SYG67" s="231"/>
      <c r="SYH67" s="227"/>
      <c r="SYI67" s="227"/>
      <c r="SYJ67" s="227"/>
      <c r="SYK67" s="246"/>
      <c r="SYL67" s="247"/>
      <c r="SYM67" s="248"/>
      <c r="SYN67" s="231"/>
      <c r="SYO67" s="231"/>
      <c r="SYP67" s="231"/>
      <c r="SYQ67" s="99"/>
      <c r="SYR67" s="231"/>
      <c r="SYS67" s="231"/>
      <c r="SYT67" s="231"/>
      <c r="SYU67" s="222"/>
      <c r="SYV67" s="249"/>
      <c r="SYW67" s="223"/>
      <c r="SYX67" s="250"/>
      <c r="SYY67" s="231"/>
      <c r="SYZ67" s="231"/>
      <c r="SZA67" s="231"/>
      <c r="SZB67" s="231"/>
      <c r="SZC67" s="227"/>
      <c r="SZD67" s="227"/>
      <c r="SZE67" s="140"/>
      <c r="SZF67" s="231"/>
      <c r="SZG67" s="227"/>
      <c r="SZH67" s="227"/>
      <c r="SZI67" s="227"/>
      <c r="SZJ67" s="246"/>
      <c r="SZK67" s="247"/>
      <c r="SZL67" s="248"/>
      <c r="SZM67" s="231"/>
      <c r="SZN67" s="231"/>
      <c r="SZO67" s="231"/>
      <c r="SZP67" s="99"/>
      <c r="SZQ67" s="231"/>
      <c r="SZR67" s="231"/>
      <c r="SZS67" s="231"/>
      <c r="SZT67" s="222"/>
      <c r="SZU67" s="249"/>
      <c r="SZV67" s="223"/>
      <c r="SZW67" s="250"/>
      <c r="SZX67" s="231"/>
      <c r="SZY67" s="231"/>
      <c r="SZZ67" s="231"/>
      <c r="TAA67" s="231"/>
      <c r="TAB67" s="227"/>
      <c r="TAC67" s="227"/>
      <c r="TAD67" s="140"/>
      <c r="TAE67" s="231"/>
      <c r="TAF67" s="227"/>
      <c r="TAG67" s="227"/>
      <c r="TAH67" s="227"/>
      <c r="TAI67" s="246"/>
      <c r="TAJ67" s="247"/>
      <c r="TAK67" s="248"/>
      <c r="TAL67" s="231"/>
      <c r="TAM67" s="231"/>
      <c r="TAN67" s="231"/>
      <c r="TAO67" s="99"/>
      <c r="TAP67" s="231"/>
      <c r="TAQ67" s="231"/>
      <c r="TAR67" s="231"/>
      <c r="TAS67" s="222"/>
      <c r="TAT67" s="249"/>
      <c r="TAU67" s="223"/>
      <c r="TAV67" s="250"/>
      <c r="TAW67" s="231"/>
      <c r="TAX67" s="231"/>
      <c r="TAY67" s="231"/>
      <c r="TAZ67" s="231"/>
      <c r="TBA67" s="227"/>
      <c r="TBB67" s="227"/>
      <c r="TBC67" s="140"/>
      <c r="TBD67" s="231"/>
      <c r="TBE67" s="227"/>
      <c r="TBF67" s="227"/>
      <c r="TBG67" s="227"/>
      <c r="TBH67" s="246"/>
      <c r="TBI67" s="247"/>
      <c r="TBJ67" s="248"/>
      <c r="TBK67" s="231"/>
      <c r="TBL67" s="231"/>
      <c r="TBM67" s="231"/>
      <c r="TBN67" s="99"/>
      <c r="TBO67" s="231"/>
      <c r="TBP67" s="231"/>
      <c r="TBQ67" s="231"/>
      <c r="TBR67" s="222"/>
      <c r="TBS67" s="249"/>
      <c r="TBT67" s="223"/>
      <c r="TBU67" s="250"/>
      <c r="TBV67" s="231"/>
      <c r="TBW67" s="231"/>
      <c r="TBX67" s="231"/>
      <c r="TBY67" s="231"/>
      <c r="TBZ67" s="227"/>
      <c r="TCA67" s="227"/>
      <c r="TCB67" s="140"/>
      <c r="TCC67" s="231"/>
      <c r="TCD67" s="227"/>
      <c r="TCE67" s="227"/>
      <c r="TCF67" s="227"/>
      <c r="TCG67" s="246"/>
      <c r="TCH67" s="247"/>
      <c r="TCI67" s="248"/>
      <c r="TCJ67" s="231"/>
      <c r="TCK67" s="231"/>
      <c r="TCL67" s="231"/>
      <c r="TCM67" s="99"/>
      <c r="TCN67" s="231"/>
      <c r="TCO67" s="231"/>
      <c r="TCP67" s="231"/>
      <c r="TCQ67" s="222"/>
      <c r="TCR67" s="249"/>
      <c r="TCS67" s="223"/>
      <c r="TCT67" s="250"/>
      <c r="TCU67" s="231"/>
      <c r="TCV67" s="231"/>
      <c r="TCW67" s="231"/>
      <c r="TCX67" s="231"/>
      <c r="TCY67" s="227"/>
      <c r="TCZ67" s="227"/>
      <c r="TDA67" s="140"/>
      <c r="TDB67" s="231"/>
      <c r="TDC67" s="227"/>
      <c r="TDD67" s="227"/>
      <c r="TDE67" s="227"/>
      <c r="TDF67" s="246"/>
      <c r="TDG67" s="247"/>
      <c r="TDH67" s="248"/>
      <c r="TDI67" s="231"/>
      <c r="TDJ67" s="231"/>
      <c r="TDK67" s="231"/>
      <c r="TDL67" s="99"/>
      <c r="TDM67" s="231"/>
      <c r="TDN67" s="231"/>
      <c r="TDO67" s="231"/>
      <c r="TDP67" s="222"/>
      <c r="TDQ67" s="249"/>
      <c r="TDR67" s="223"/>
      <c r="TDS67" s="250"/>
      <c r="TDT67" s="231"/>
      <c r="TDU67" s="231"/>
      <c r="TDV67" s="231"/>
      <c r="TDW67" s="231"/>
      <c r="TDX67" s="227"/>
      <c r="TDY67" s="227"/>
      <c r="TDZ67" s="140"/>
      <c r="TEA67" s="231"/>
      <c r="TEB67" s="227"/>
      <c r="TEC67" s="227"/>
      <c r="TED67" s="227"/>
      <c r="TEE67" s="246"/>
      <c r="TEF67" s="247"/>
      <c r="TEG67" s="248"/>
      <c r="TEH67" s="231"/>
      <c r="TEI67" s="231"/>
      <c r="TEJ67" s="231"/>
      <c r="TEK67" s="99"/>
      <c r="TEL67" s="231"/>
      <c r="TEM67" s="231"/>
      <c r="TEN67" s="231"/>
      <c r="TEO67" s="222"/>
      <c r="TEP67" s="249"/>
      <c r="TEQ67" s="223"/>
      <c r="TER67" s="250"/>
      <c r="TES67" s="231"/>
      <c r="TET67" s="231"/>
      <c r="TEU67" s="231"/>
      <c r="TEV67" s="231"/>
      <c r="TEW67" s="227"/>
      <c r="TEX67" s="227"/>
      <c r="TEY67" s="140"/>
      <c r="TEZ67" s="231"/>
      <c r="TFA67" s="227"/>
      <c r="TFB67" s="227"/>
      <c r="TFC67" s="227"/>
      <c r="TFD67" s="246"/>
      <c r="TFE67" s="247"/>
      <c r="TFF67" s="248"/>
      <c r="TFG67" s="231"/>
      <c r="TFH67" s="231"/>
      <c r="TFI67" s="231"/>
      <c r="TFJ67" s="99"/>
      <c r="TFK67" s="231"/>
      <c r="TFL67" s="231"/>
      <c r="TFM67" s="231"/>
      <c r="TFN67" s="222"/>
      <c r="TFO67" s="249"/>
      <c r="TFP67" s="223"/>
      <c r="TFQ67" s="250"/>
      <c r="TFR67" s="231"/>
      <c r="TFS67" s="231"/>
      <c r="TFT67" s="231"/>
      <c r="TFU67" s="231"/>
      <c r="TFV67" s="227"/>
      <c r="TFW67" s="227"/>
      <c r="TFX67" s="140"/>
      <c r="TFY67" s="231"/>
      <c r="TFZ67" s="227"/>
      <c r="TGA67" s="227"/>
      <c r="TGB67" s="227"/>
      <c r="TGC67" s="246"/>
      <c r="TGD67" s="247"/>
      <c r="TGE67" s="248"/>
      <c r="TGF67" s="231"/>
      <c r="TGG67" s="231"/>
      <c r="TGH67" s="231"/>
      <c r="TGI67" s="99"/>
      <c r="TGJ67" s="231"/>
      <c r="TGK67" s="231"/>
      <c r="TGL67" s="231"/>
      <c r="TGM67" s="222"/>
      <c r="TGN67" s="249"/>
      <c r="TGO67" s="223"/>
      <c r="TGP67" s="250"/>
      <c r="TGQ67" s="231"/>
      <c r="TGR67" s="231"/>
      <c r="TGS67" s="231"/>
      <c r="TGT67" s="231"/>
      <c r="TGU67" s="227"/>
      <c r="TGV67" s="227"/>
      <c r="TGW67" s="140"/>
      <c r="TGX67" s="231"/>
      <c r="TGY67" s="227"/>
      <c r="TGZ67" s="227"/>
      <c r="THA67" s="227"/>
      <c r="THB67" s="246"/>
      <c r="THC67" s="247"/>
      <c r="THD67" s="248"/>
      <c r="THE67" s="231"/>
      <c r="THF67" s="231"/>
      <c r="THG67" s="231"/>
      <c r="THH67" s="99"/>
      <c r="THI67" s="231"/>
      <c r="THJ67" s="231"/>
      <c r="THK67" s="231"/>
      <c r="THL67" s="222"/>
      <c r="THM67" s="249"/>
      <c r="THN67" s="223"/>
      <c r="THO67" s="250"/>
      <c r="THP67" s="231"/>
      <c r="THQ67" s="231"/>
      <c r="THR67" s="231"/>
      <c r="THS67" s="231"/>
      <c r="THT67" s="227"/>
      <c r="THU67" s="227"/>
      <c r="THV67" s="140"/>
      <c r="THW67" s="231"/>
      <c r="THX67" s="227"/>
      <c r="THY67" s="227"/>
      <c r="THZ67" s="227"/>
      <c r="TIA67" s="246"/>
      <c r="TIB67" s="247"/>
      <c r="TIC67" s="248"/>
      <c r="TID67" s="231"/>
      <c r="TIE67" s="231"/>
      <c r="TIF67" s="231"/>
      <c r="TIG67" s="99"/>
      <c r="TIH67" s="231"/>
      <c r="TII67" s="231"/>
      <c r="TIJ67" s="231"/>
      <c r="TIK67" s="222"/>
      <c r="TIL67" s="249"/>
      <c r="TIM67" s="223"/>
      <c r="TIN67" s="250"/>
      <c r="TIO67" s="231"/>
      <c r="TIP67" s="231"/>
      <c r="TIQ67" s="231"/>
      <c r="TIR67" s="231"/>
      <c r="TIS67" s="227"/>
      <c r="TIT67" s="227"/>
      <c r="TIU67" s="140"/>
      <c r="TIV67" s="231"/>
      <c r="TIW67" s="227"/>
      <c r="TIX67" s="227"/>
      <c r="TIY67" s="227"/>
      <c r="TIZ67" s="246"/>
      <c r="TJA67" s="247"/>
      <c r="TJB67" s="248"/>
      <c r="TJC67" s="231"/>
      <c r="TJD67" s="231"/>
      <c r="TJE67" s="231"/>
      <c r="TJF67" s="99"/>
      <c r="TJG67" s="231"/>
      <c r="TJH67" s="231"/>
      <c r="TJI67" s="231"/>
      <c r="TJJ67" s="222"/>
      <c r="TJK67" s="249"/>
      <c r="TJL67" s="223"/>
      <c r="TJM67" s="250"/>
      <c r="TJN67" s="231"/>
      <c r="TJO67" s="231"/>
      <c r="TJP67" s="231"/>
      <c r="TJQ67" s="231"/>
      <c r="TJR67" s="227"/>
      <c r="TJS67" s="227"/>
      <c r="TJT67" s="140"/>
      <c r="TJU67" s="231"/>
      <c r="TJV67" s="227"/>
      <c r="TJW67" s="227"/>
      <c r="TJX67" s="227"/>
      <c r="TJY67" s="246"/>
      <c r="TJZ67" s="247"/>
      <c r="TKA67" s="248"/>
      <c r="TKB67" s="231"/>
      <c r="TKC67" s="231"/>
      <c r="TKD67" s="231"/>
      <c r="TKE67" s="99"/>
      <c r="TKF67" s="231"/>
      <c r="TKG67" s="231"/>
      <c r="TKH67" s="231"/>
      <c r="TKI67" s="222"/>
      <c r="TKJ67" s="249"/>
      <c r="TKK67" s="223"/>
      <c r="TKL67" s="250"/>
      <c r="TKM67" s="231"/>
      <c r="TKN67" s="231"/>
      <c r="TKO67" s="231"/>
      <c r="TKP67" s="231"/>
      <c r="TKQ67" s="227"/>
      <c r="TKR67" s="227"/>
      <c r="TKS67" s="140"/>
      <c r="TKT67" s="231"/>
      <c r="TKU67" s="227"/>
      <c r="TKV67" s="227"/>
      <c r="TKW67" s="227"/>
      <c r="TKX67" s="246"/>
      <c r="TKY67" s="247"/>
      <c r="TKZ67" s="248"/>
      <c r="TLA67" s="231"/>
      <c r="TLB67" s="231"/>
      <c r="TLC67" s="231"/>
      <c r="TLD67" s="99"/>
      <c r="TLE67" s="231"/>
      <c r="TLF67" s="231"/>
      <c r="TLG67" s="231"/>
      <c r="TLH67" s="222"/>
      <c r="TLI67" s="249"/>
      <c r="TLJ67" s="223"/>
      <c r="TLK67" s="250"/>
      <c r="TLL67" s="231"/>
      <c r="TLM67" s="231"/>
      <c r="TLN67" s="231"/>
      <c r="TLO67" s="231"/>
      <c r="TLP67" s="227"/>
      <c r="TLQ67" s="227"/>
      <c r="TLR67" s="140"/>
      <c r="TLS67" s="231"/>
      <c r="TLT67" s="227"/>
      <c r="TLU67" s="227"/>
      <c r="TLV67" s="227"/>
      <c r="TLW67" s="246"/>
      <c r="TLX67" s="247"/>
      <c r="TLY67" s="248"/>
      <c r="TLZ67" s="231"/>
      <c r="TMA67" s="231"/>
      <c r="TMB67" s="231"/>
      <c r="TMC67" s="99"/>
      <c r="TMD67" s="231"/>
      <c r="TME67" s="231"/>
      <c r="TMF67" s="231"/>
      <c r="TMG67" s="222"/>
      <c r="TMH67" s="249"/>
      <c r="TMI67" s="223"/>
      <c r="TMJ67" s="250"/>
      <c r="TMK67" s="231"/>
      <c r="TML67" s="231"/>
      <c r="TMM67" s="231"/>
      <c r="TMN67" s="231"/>
      <c r="TMO67" s="227"/>
      <c r="TMP67" s="227"/>
      <c r="TMQ67" s="140"/>
      <c r="TMR67" s="231"/>
      <c r="TMS67" s="227"/>
      <c r="TMT67" s="227"/>
      <c r="TMU67" s="227"/>
      <c r="TMV67" s="246"/>
      <c r="TMW67" s="247"/>
      <c r="TMX67" s="248"/>
      <c r="TMY67" s="231"/>
      <c r="TMZ67" s="231"/>
      <c r="TNA67" s="231"/>
      <c r="TNB67" s="99"/>
      <c r="TNC67" s="231"/>
      <c r="TND67" s="231"/>
      <c r="TNE67" s="231"/>
      <c r="TNF67" s="222"/>
      <c r="TNG67" s="249"/>
      <c r="TNH67" s="223"/>
      <c r="TNI67" s="250"/>
      <c r="TNJ67" s="231"/>
      <c r="TNK67" s="231"/>
      <c r="TNL67" s="231"/>
      <c r="TNM67" s="231"/>
      <c r="TNN67" s="227"/>
      <c r="TNO67" s="227"/>
      <c r="TNP67" s="140"/>
      <c r="TNQ67" s="231"/>
      <c r="TNR67" s="227"/>
      <c r="TNS67" s="227"/>
      <c r="TNT67" s="227"/>
      <c r="TNU67" s="246"/>
      <c r="TNV67" s="247"/>
      <c r="TNW67" s="248"/>
      <c r="TNX67" s="231"/>
      <c r="TNY67" s="231"/>
      <c r="TNZ67" s="231"/>
      <c r="TOA67" s="99"/>
      <c r="TOB67" s="231"/>
      <c r="TOC67" s="231"/>
      <c r="TOD67" s="231"/>
      <c r="TOE67" s="222"/>
      <c r="TOF67" s="249"/>
      <c r="TOG67" s="223"/>
      <c r="TOH67" s="250"/>
      <c r="TOI67" s="231"/>
      <c r="TOJ67" s="231"/>
      <c r="TOK67" s="231"/>
      <c r="TOL67" s="231"/>
      <c r="TOM67" s="227"/>
      <c r="TON67" s="227"/>
      <c r="TOO67" s="140"/>
      <c r="TOP67" s="231"/>
      <c r="TOQ67" s="227"/>
      <c r="TOR67" s="227"/>
      <c r="TOS67" s="227"/>
      <c r="TOT67" s="246"/>
      <c r="TOU67" s="247"/>
      <c r="TOV67" s="248"/>
      <c r="TOW67" s="231"/>
      <c r="TOX67" s="231"/>
      <c r="TOY67" s="231"/>
      <c r="TOZ67" s="99"/>
      <c r="TPA67" s="231"/>
      <c r="TPB67" s="231"/>
      <c r="TPC67" s="231"/>
      <c r="TPD67" s="222"/>
      <c r="TPE67" s="249"/>
      <c r="TPF67" s="223"/>
      <c r="TPG67" s="250"/>
      <c r="TPH67" s="231"/>
      <c r="TPI67" s="231"/>
      <c r="TPJ67" s="231"/>
      <c r="TPK67" s="231"/>
      <c r="TPL67" s="227"/>
      <c r="TPM67" s="227"/>
      <c r="TPN67" s="140"/>
      <c r="TPO67" s="231"/>
      <c r="TPP67" s="227"/>
      <c r="TPQ67" s="227"/>
      <c r="TPR67" s="227"/>
      <c r="TPS67" s="246"/>
      <c r="TPT67" s="247"/>
      <c r="TPU67" s="248"/>
      <c r="TPV67" s="231"/>
      <c r="TPW67" s="231"/>
      <c r="TPX67" s="231"/>
      <c r="TPY67" s="99"/>
      <c r="TPZ67" s="231"/>
      <c r="TQA67" s="231"/>
      <c r="TQB67" s="231"/>
      <c r="TQC67" s="222"/>
      <c r="TQD67" s="249"/>
      <c r="TQE67" s="223"/>
      <c r="TQF67" s="250"/>
      <c r="TQG67" s="231"/>
      <c r="TQH67" s="231"/>
      <c r="TQI67" s="231"/>
      <c r="TQJ67" s="231"/>
      <c r="TQK67" s="227"/>
      <c r="TQL67" s="227"/>
      <c r="TQM67" s="140"/>
      <c r="TQN67" s="231"/>
      <c r="TQO67" s="227"/>
      <c r="TQP67" s="227"/>
      <c r="TQQ67" s="227"/>
      <c r="TQR67" s="246"/>
      <c r="TQS67" s="247"/>
      <c r="TQT67" s="248"/>
      <c r="TQU67" s="231"/>
      <c r="TQV67" s="231"/>
      <c r="TQW67" s="231"/>
      <c r="TQX67" s="99"/>
      <c r="TQY67" s="231"/>
      <c r="TQZ67" s="231"/>
      <c r="TRA67" s="231"/>
      <c r="TRB67" s="222"/>
      <c r="TRC67" s="249"/>
      <c r="TRD67" s="223"/>
      <c r="TRE67" s="250"/>
      <c r="TRF67" s="231"/>
      <c r="TRG67" s="231"/>
      <c r="TRH67" s="231"/>
      <c r="TRI67" s="231"/>
      <c r="TRJ67" s="227"/>
      <c r="TRK67" s="227"/>
      <c r="TRL67" s="140"/>
      <c r="TRM67" s="231"/>
      <c r="TRN67" s="227"/>
      <c r="TRO67" s="227"/>
      <c r="TRP67" s="227"/>
      <c r="TRQ67" s="246"/>
      <c r="TRR67" s="247"/>
      <c r="TRS67" s="248"/>
      <c r="TRT67" s="231"/>
      <c r="TRU67" s="231"/>
      <c r="TRV67" s="231"/>
      <c r="TRW67" s="99"/>
      <c r="TRX67" s="231"/>
      <c r="TRY67" s="231"/>
      <c r="TRZ67" s="231"/>
      <c r="TSA67" s="222"/>
      <c r="TSB67" s="249"/>
      <c r="TSC67" s="223"/>
      <c r="TSD67" s="250"/>
      <c r="TSE67" s="231"/>
      <c r="TSF67" s="231"/>
      <c r="TSG67" s="231"/>
      <c r="TSH67" s="231"/>
      <c r="TSI67" s="227"/>
      <c r="TSJ67" s="227"/>
      <c r="TSK67" s="140"/>
      <c r="TSL67" s="231"/>
      <c r="TSM67" s="227"/>
      <c r="TSN67" s="227"/>
      <c r="TSO67" s="227"/>
      <c r="TSP67" s="246"/>
      <c r="TSQ67" s="247"/>
      <c r="TSR67" s="248"/>
      <c r="TSS67" s="231"/>
      <c r="TST67" s="231"/>
      <c r="TSU67" s="231"/>
      <c r="TSV67" s="99"/>
      <c r="TSW67" s="231"/>
      <c r="TSX67" s="231"/>
      <c r="TSY67" s="231"/>
      <c r="TSZ67" s="222"/>
      <c r="TTA67" s="249"/>
      <c r="TTB67" s="223"/>
      <c r="TTC67" s="250"/>
      <c r="TTD67" s="231"/>
      <c r="TTE67" s="231"/>
      <c r="TTF67" s="231"/>
      <c r="TTG67" s="231"/>
      <c r="TTH67" s="227"/>
      <c r="TTI67" s="227"/>
      <c r="TTJ67" s="140"/>
      <c r="TTK67" s="231"/>
      <c r="TTL67" s="227"/>
      <c r="TTM67" s="227"/>
      <c r="TTN67" s="227"/>
      <c r="TTO67" s="246"/>
      <c r="TTP67" s="247"/>
      <c r="TTQ67" s="248"/>
      <c r="TTR67" s="231"/>
      <c r="TTS67" s="231"/>
      <c r="TTT67" s="231"/>
      <c r="TTU67" s="99"/>
      <c r="TTV67" s="231"/>
      <c r="TTW67" s="231"/>
      <c r="TTX67" s="231"/>
      <c r="TTY67" s="222"/>
      <c r="TTZ67" s="249"/>
      <c r="TUA67" s="223"/>
      <c r="TUB67" s="250"/>
      <c r="TUC67" s="231"/>
      <c r="TUD67" s="231"/>
      <c r="TUE67" s="231"/>
      <c r="TUF67" s="231"/>
      <c r="TUG67" s="227"/>
      <c r="TUH67" s="227"/>
      <c r="TUI67" s="140"/>
      <c r="TUJ67" s="231"/>
      <c r="TUK67" s="227"/>
      <c r="TUL67" s="227"/>
      <c r="TUM67" s="227"/>
      <c r="TUN67" s="246"/>
      <c r="TUO67" s="247"/>
      <c r="TUP67" s="248"/>
      <c r="TUQ67" s="231"/>
      <c r="TUR67" s="231"/>
      <c r="TUS67" s="231"/>
      <c r="TUT67" s="99"/>
      <c r="TUU67" s="231"/>
      <c r="TUV67" s="231"/>
      <c r="TUW67" s="231"/>
      <c r="TUX67" s="222"/>
      <c r="TUY67" s="249"/>
      <c r="TUZ67" s="223"/>
      <c r="TVA67" s="250"/>
      <c r="TVB67" s="231"/>
      <c r="TVC67" s="231"/>
      <c r="TVD67" s="231"/>
      <c r="TVE67" s="231"/>
      <c r="TVF67" s="227"/>
      <c r="TVG67" s="227"/>
      <c r="TVH67" s="140"/>
      <c r="TVI67" s="231"/>
      <c r="TVJ67" s="227"/>
      <c r="TVK67" s="227"/>
      <c r="TVL67" s="227"/>
      <c r="TVM67" s="246"/>
      <c r="TVN67" s="247"/>
      <c r="TVO67" s="248"/>
      <c r="TVP67" s="231"/>
      <c r="TVQ67" s="231"/>
      <c r="TVR67" s="231"/>
      <c r="TVS67" s="99"/>
      <c r="TVT67" s="231"/>
      <c r="TVU67" s="231"/>
      <c r="TVV67" s="231"/>
      <c r="TVW67" s="222"/>
      <c r="TVX67" s="249"/>
      <c r="TVY67" s="223"/>
      <c r="TVZ67" s="250"/>
      <c r="TWA67" s="231"/>
      <c r="TWB67" s="231"/>
      <c r="TWC67" s="231"/>
      <c r="TWD67" s="231"/>
      <c r="TWE67" s="227"/>
      <c r="TWF67" s="227"/>
      <c r="TWG67" s="140"/>
      <c r="TWH67" s="231"/>
      <c r="TWI67" s="227"/>
      <c r="TWJ67" s="227"/>
      <c r="TWK67" s="227"/>
      <c r="TWL67" s="246"/>
      <c r="TWM67" s="247"/>
      <c r="TWN67" s="248"/>
      <c r="TWO67" s="231"/>
      <c r="TWP67" s="231"/>
      <c r="TWQ67" s="231"/>
      <c r="TWR67" s="99"/>
      <c r="TWS67" s="231"/>
      <c r="TWT67" s="231"/>
      <c r="TWU67" s="231"/>
      <c r="TWV67" s="222"/>
      <c r="TWW67" s="249"/>
      <c r="TWX67" s="223"/>
      <c r="TWY67" s="250"/>
      <c r="TWZ67" s="231"/>
      <c r="TXA67" s="231"/>
      <c r="TXB67" s="231"/>
      <c r="TXC67" s="231"/>
      <c r="TXD67" s="227"/>
      <c r="TXE67" s="227"/>
      <c r="TXF67" s="140"/>
      <c r="TXG67" s="231"/>
      <c r="TXH67" s="227"/>
      <c r="TXI67" s="227"/>
      <c r="TXJ67" s="227"/>
      <c r="TXK67" s="246"/>
      <c r="TXL67" s="247"/>
      <c r="TXM67" s="248"/>
      <c r="TXN67" s="231"/>
      <c r="TXO67" s="231"/>
      <c r="TXP67" s="231"/>
      <c r="TXQ67" s="99"/>
      <c r="TXR67" s="231"/>
      <c r="TXS67" s="231"/>
      <c r="TXT67" s="231"/>
      <c r="TXU67" s="222"/>
      <c r="TXV67" s="249"/>
      <c r="TXW67" s="223"/>
      <c r="TXX67" s="250"/>
      <c r="TXY67" s="231"/>
      <c r="TXZ67" s="231"/>
      <c r="TYA67" s="231"/>
      <c r="TYB67" s="231"/>
      <c r="TYC67" s="227"/>
      <c r="TYD67" s="227"/>
      <c r="TYE67" s="140"/>
      <c r="TYF67" s="231"/>
      <c r="TYG67" s="227"/>
      <c r="TYH67" s="227"/>
      <c r="TYI67" s="227"/>
      <c r="TYJ67" s="246"/>
      <c r="TYK67" s="247"/>
      <c r="TYL67" s="248"/>
      <c r="TYM67" s="231"/>
      <c r="TYN67" s="231"/>
      <c r="TYO67" s="231"/>
      <c r="TYP67" s="99"/>
      <c r="TYQ67" s="231"/>
      <c r="TYR67" s="231"/>
      <c r="TYS67" s="231"/>
      <c r="TYT67" s="222"/>
      <c r="TYU67" s="249"/>
      <c r="TYV67" s="223"/>
      <c r="TYW67" s="250"/>
      <c r="TYX67" s="231"/>
      <c r="TYY67" s="231"/>
      <c r="TYZ67" s="231"/>
      <c r="TZA67" s="231"/>
      <c r="TZB67" s="227"/>
      <c r="TZC67" s="227"/>
      <c r="TZD67" s="140"/>
      <c r="TZE67" s="231"/>
      <c r="TZF67" s="227"/>
      <c r="TZG67" s="227"/>
      <c r="TZH67" s="227"/>
      <c r="TZI67" s="246"/>
      <c r="TZJ67" s="247"/>
      <c r="TZK67" s="248"/>
      <c r="TZL67" s="231"/>
      <c r="TZM67" s="231"/>
      <c r="TZN67" s="231"/>
      <c r="TZO67" s="99"/>
      <c r="TZP67" s="231"/>
      <c r="TZQ67" s="231"/>
      <c r="TZR67" s="231"/>
      <c r="TZS67" s="222"/>
      <c r="TZT67" s="249"/>
      <c r="TZU67" s="223"/>
      <c r="TZV67" s="250"/>
      <c r="TZW67" s="231"/>
      <c r="TZX67" s="231"/>
      <c r="TZY67" s="231"/>
      <c r="TZZ67" s="231"/>
      <c r="UAA67" s="227"/>
      <c r="UAB67" s="227"/>
      <c r="UAC67" s="140"/>
      <c r="UAD67" s="231"/>
      <c r="UAE67" s="227"/>
      <c r="UAF67" s="227"/>
      <c r="UAG67" s="227"/>
      <c r="UAH67" s="246"/>
      <c r="UAI67" s="247"/>
      <c r="UAJ67" s="248"/>
      <c r="UAK67" s="231"/>
      <c r="UAL67" s="231"/>
      <c r="UAM67" s="231"/>
      <c r="UAN67" s="99"/>
      <c r="UAO67" s="231"/>
      <c r="UAP67" s="231"/>
      <c r="UAQ67" s="231"/>
      <c r="UAR67" s="222"/>
      <c r="UAS67" s="249"/>
      <c r="UAT67" s="223"/>
      <c r="UAU67" s="250"/>
      <c r="UAV67" s="231"/>
      <c r="UAW67" s="231"/>
      <c r="UAX67" s="231"/>
      <c r="UAY67" s="231"/>
      <c r="UAZ67" s="227"/>
      <c r="UBA67" s="227"/>
      <c r="UBB67" s="140"/>
      <c r="UBC67" s="231"/>
      <c r="UBD67" s="227"/>
      <c r="UBE67" s="227"/>
      <c r="UBF67" s="227"/>
      <c r="UBG67" s="246"/>
      <c r="UBH67" s="247"/>
      <c r="UBI67" s="248"/>
      <c r="UBJ67" s="231"/>
      <c r="UBK67" s="231"/>
      <c r="UBL67" s="231"/>
      <c r="UBM67" s="99"/>
      <c r="UBN67" s="231"/>
      <c r="UBO67" s="231"/>
      <c r="UBP67" s="231"/>
      <c r="UBQ67" s="222"/>
      <c r="UBR67" s="249"/>
      <c r="UBS67" s="223"/>
      <c r="UBT67" s="250"/>
      <c r="UBU67" s="231"/>
      <c r="UBV67" s="231"/>
      <c r="UBW67" s="231"/>
      <c r="UBX67" s="231"/>
      <c r="UBY67" s="227"/>
      <c r="UBZ67" s="227"/>
      <c r="UCA67" s="140"/>
      <c r="UCB67" s="231"/>
      <c r="UCC67" s="227"/>
      <c r="UCD67" s="227"/>
      <c r="UCE67" s="227"/>
      <c r="UCF67" s="246"/>
      <c r="UCG67" s="247"/>
      <c r="UCH67" s="248"/>
      <c r="UCI67" s="231"/>
      <c r="UCJ67" s="231"/>
      <c r="UCK67" s="231"/>
      <c r="UCL67" s="99"/>
      <c r="UCM67" s="231"/>
      <c r="UCN67" s="231"/>
      <c r="UCO67" s="231"/>
      <c r="UCP67" s="222"/>
      <c r="UCQ67" s="249"/>
      <c r="UCR67" s="223"/>
      <c r="UCS67" s="250"/>
      <c r="UCT67" s="231"/>
      <c r="UCU67" s="231"/>
      <c r="UCV67" s="231"/>
      <c r="UCW67" s="231"/>
      <c r="UCX67" s="227"/>
      <c r="UCY67" s="227"/>
      <c r="UCZ67" s="140"/>
      <c r="UDA67" s="231"/>
      <c r="UDB67" s="227"/>
      <c r="UDC67" s="227"/>
      <c r="UDD67" s="227"/>
      <c r="UDE67" s="246"/>
      <c r="UDF67" s="247"/>
      <c r="UDG67" s="248"/>
      <c r="UDH67" s="231"/>
      <c r="UDI67" s="231"/>
      <c r="UDJ67" s="231"/>
      <c r="UDK67" s="99"/>
      <c r="UDL67" s="231"/>
      <c r="UDM67" s="231"/>
      <c r="UDN67" s="231"/>
      <c r="UDO67" s="222"/>
      <c r="UDP67" s="249"/>
      <c r="UDQ67" s="223"/>
      <c r="UDR67" s="250"/>
      <c r="UDS67" s="231"/>
      <c r="UDT67" s="231"/>
      <c r="UDU67" s="231"/>
      <c r="UDV67" s="231"/>
      <c r="UDW67" s="227"/>
      <c r="UDX67" s="227"/>
      <c r="UDY67" s="140"/>
      <c r="UDZ67" s="231"/>
      <c r="UEA67" s="227"/>
      <c r="UEB67" s="227"/>
      <c r="UEC67" s="227"/>
      <c r="UED67" s="246"/>
      <c r="UEE67" s="247"/>
      <c r="UEF67" s="248"/>
      <c r="UEG67" s="231"/>
      <c r="UEH67" s="231"/>
      <c r="UEI67" s="231"/>
      <c r="UEJ67" s="99"/>
      <c r="UEK67" s="231"/>
      <c r="UEL67" s="231"/>
      <c r="UEM67" s="231"/>
      <c r="UEN67" s="222"/>
      <c r="UEO67" s="249"/>
      <c r="UEP67" s="223"/>
      <c r="UEQ67" s="250"/>
      <c r="UER67" s="231"/>
      <c r="UES67" s="231"/>
      <c r="UET67" s="231"/>
      <c r="UEU67" s="231"/>
      <c r="UEV67" s="227"/>
      <c r="UEW67" s="227"/>
      <c r="UEX67" s="140"/>
      <c r="UEY67" s="231"/>
      <c r="UEZ67" s="227"/>
      <c r="UFA67" s="227"/>
      <c r="UFB67" s="227"/>
      <c r="UFC67" s="246"/>
      <c r="UFD67" s="247"/>
      <c r="UFE67" s="248"/>
      <c r="UFF67" s="231"/>
      <c r="UFG67" s="231"/>
      <c r="UFH67" s="231"/>
      <c r="UFI67" s="99"/>
      <c r="UFJ67" s="231"/>
      <c r="UFK67" s="231"/>
      <c r="UFL67" s="231"/>
      <c r="UFM67" s="222"/>
      <c r="UFN67" s="249"/>
      <c r="UFO67" s="223"/>
      <c r="UFP67" s="250"/>
      <c r="UFQ67" s="231"/>
      <c r="UFR67" s="231"/>
      <c r="UFS67" s="231"/>
      <c r="UFT67" s="231"/>
      <c r="UFU67" s="227"/>
      <c r="UFV67" s="227"/>
      <c r="UFW67" s="140"/>
      <c r="UFX67" s="231"/>
      <c r="UFY67" s="227"/>
      <c r="UFZ67" s="227"/>
      <c r="UGA67" s="227"/>
      <c r="UGB67" s="246"/>
      <c r="UGC67" s="247"/>
      <c r="UGD67" s="248"/>
      <c r="UGE67" s="231"/>
      <c r="UGF67" s="231"/>
      <c r="UGG67" s="231"/>
      <c r="UGH67" s="99"/>
      <c r="UGI67" s="231"/>
      <c r="UGJ67" s="231"/>
      <c r="UGK67" s="231"/>
      <c r="UGL67" s="222"/>
      <c r="UGM67" s="249"/>
      <c r="UGN67" s="223"/>
      <c r="UGO67" s="250"/>
      <c r="UGP67" s="231"/>
      <c r="UGQ67" s="231"/>
      <c r="UGR67" s="231"/>
      <c r="UGS67" s="231"/>
      <c r="UGT67" s="227"/>
      <c r="UGU67" s="227"/>
      <c r="UGV67" s="140"/>
      <c r="UGW67" s="231"/>
      <c r="UGX67" s="227"/>
      <c r="UGY67" s="227"/>
      <c r="UGZ67" s="227"/>
      <c r="UHA67" s="246"/>
      <c r="UHB67" s="247"/>
      <c r="UHC67" s="248"/>
      <c r="UHD67" s="231"/>
      <c r="UHE67" s="231"/>
      <c r="UHF67" s="231"/>
      <c r="UHG67" s="99"/>
      <c r="UHH67" s="231"/>
      <c r="UHI67" s="231"/>
      <c r="UHJ67" s="231"/>
      <c r="UHK67" s="222"/>
      <c r="UHL67" s="249"/>
      <c r="UHM67" s="223"/>
      <c r="UHN67" s="250"/>
      <c r="UHO67" s="231"/>
      <c r="UHP67" s="231"/>
      <c r="UHQ67" s="231"/>
      <c r="UHR67" s="231"/>
      <c r="UHS67" s="227"/>
      <c r="UHT67" s="227"/>
      <c r="UHU67" s="140"/>
      <c r="UHV67" s="231"/>
      <c r="UHW67" s="227"/>
      <c r="UHX67" s="227"/>
      <c r="UHY67" s="227"/>
      <c r="UHZ67" s="246"/>
      <c r="UIA67" s="247"/>
      <c r="UIB67" s="248"/>
      <c r="UIC67" s="231"/>
      <c r="UID67" s="231"/>
      <c r="UIE67" s="231"/>
      <c r="UIF67" s="99"/>
      <c r="UIG67" s="231"/>
      <c r="UIH67" s="231"/>
      <c r="UII67" s="231"/>
      <c r="UIJ67" s="222"/>
      <c r="UIK67" s="249"/>
      <c r="UIL67" s="223"/>
      <c r="UIM67" s="250"/>
      <c r="UIN67" s="231"/>
      <c r="UIO67" s="231"/>
      <c r="UIP67" s="231"/>
      <c r="UIQ67" s="231"/>
      <c r="UIR67" s="227"/>
      <c r="UIS67" s="227"/>
      <c r="UIT67" s="140"/>
      <c r="UIU67" s="231"/>
      <c r="UIV67" s="227"/>
      <c r="UIW67" s="227"/>
      <c r="UIX67" s="227"/>
      <c r="UIY67" s="246"/>
      <c r="UIZ67" s="247"/>
      <c r="UJA67" s="248"/>
      <c r="UJB67" s="231"/>
      <c r="UJC67" s="231"/>
      <c r="UJD67" s="231"/>
      <c r="UJE67" s="99"/>
      <c r="UJF67" s="231"/>
      <c r="UJG67" s="231"/>
      <c r="UJH67" s="231"/>
      <c r="UJI67" s="222"/>
      <c r="UJJ67" s="249"/>
      <c r="UJK67" s="223"/>
      <c r="UJL67" s="250"/>
      <c r="UJM67" s="231"/>
      <c r="UJN67" s="231"/>
      <c r="UJO67" s="231"/>
      <c r="UJP67" s="231"/>
      <c r="UJQ67" s="227"/>
      <c r="UJR67" s="227"/>
      <c r="UJS67" s="140"/>
      <c r="UJT67" s="231"/>
      <c r="UJU67" s="227"/>
      <c r="UJV67" s="227"/>
      <c r="UJW67" s="227"/>
      <c r="UJX67" s="246"/>
      <c r="UJY67" s="247"/>
      <c r="UJZ67" s="248"/>
      <c r="UKA67" s="231"/>
      <c r="UKB67" s="231"/>
      <c r="UKC67" s="231"/>
      <c r="UKD67" s="99"/>
      <c r="UKE67" s="231"/>
      <c r="UKF67" s="231"/>
      <c r="UKG67" s="231"/>
      <c r="UKH67" s="222"/>
      <c r="UKI67" s="249"/>
      <c r="UKJ67" s="223"/>
      <c r="UKK67" s="250"/>
      <c r="UKL67" s="231"/>
      <c r="UKM67" s="231"/>
      <c r="UKN67" s="231"/>
      <c r="UKO67" s="231"/>
      <c r="UKP67" s="227"/>
      <c r="UKQ67" s="227"/>
      <c r="UKR67" s="140"/>
      <c r="UKS67" s="231"/>
      <c r="UKT67" s="227"/>
      <c r="UKU67" s="227"/>
      <c r="UKV67" s="227"/>
      <c r="UKW67" s="246"/>
      <c r="UKX67" s="247"/>
      <c r="UKY67" s="248"/>
      <c r="UKZ67" s="231"/>
      <c r="ULA67" s="231"/>
      <c r="ULB67" s="231"/>
      <c r="ULC67" s="99"/>
      <c r="ULD67" s="231"/>
      <c r="ULE67" s="231"/>
      <c r="ULF67" s="231"/>
      <c r="ULG67" s="222"/>
      <c r="ULH67" s="249"/>
      <c r="ULI67" s="223"/>
      <c r="ULJ67" s="250"/>
      <c r="ULK67" s="231"/>
      <c r="ULL67" s="231"/>
      <c r="ULM67" s="231"/>
      <c r="ULN67" s="231"/>
      <c r="ULO67" s="227"/>
      <c r="ULP67" s="227"/>
      <c r="ULQ67" s="140"/>
      <c r="ULR67" s="231"/>
      <c r="ULS67" s="227"/>
      <c r="ULT67" s="227"/>
      <c r="ULU67" s="227"/>
      <c r="ULV67" s="246"/>
      <c r="ULW67" s="247"/>
      <c r="ULX67" s="248"/>
      <c r="ULY67" s="231"/>
      <c r="ULZ67" s="231"/>
      <c r="UMA67" s="231"/>
      <c r="UMB67" s="99"/>
      <c r="UMC67" s="231"/>
      <c r="UMD67" s="231"/>
      <c r="UME67" s="231"/>
      <c r="UMF67" s="222"/>
      <c r="UMG67" s="249"/>
      <c r="UMH67" s="223"/>
      <c r="UMI67" s="250"/>
      <c r="UMJ67" s="231"/>
      <c r="UMK67" s="231"/>
      <c r="UML67" s="231"/>
      <c r="UMM67" s="231"/>
      <c r="UMN67" s="227"/>
      <c r="UMO67" s="227"/>
      <c r="UMP67" s="140"/>
      <c r="UMQ67" s="231"/>
      <c r="UMR67" s="227"/>
      <c r="UMS67" s="227"/>
      <c r="UMT67" s="227"/>
      <c r="UMU67" s="246"/>
      <c r="UMV67" s="247"/>
      <c r="UMW67" s="248"/>
      <c r="UMX67" s="231"/>
      <c r="UMY67" s="231"/>
      <c r="UMZ67" s="231"/>
      <c r="UNA67" s="99"/>
      <c r="UNB67" s="231"/>
      <c r="UNC67" s="231"/>
      <c r="UND67" s="231"/>
      <c r="UNE67" s="222"/>
      <c r="UNF67" s="249"/>
      <c r="UNG67" s="223"/>
      <c r="UNH67" s="250"/>
      <c r="UNI67" s="231"/>
      <c r="UNJ67" s="231"/>
      <c r="UNK67" s="231"/>
      <c r="UNL67" s="231"/>
      <c r="UNM67" s="227"/>
      <c r="UNN67" s="227"/>
      <c r="UNO67" s="140"/>
      <c r="UNP67" s="231"/>
      <c r="UNQ67" s="227"/>
      <c r="UNR67" s="227"/>
      <c r="UNS67" s="227"/>
      <c r="UNT67" s="246"/>
      <c r="UNU67" s="247"/>
      <c r="UNV67" s="248"/>
      <c r="UNW67" s="231"/>
      <c r="UNX67" s="231"/>
      <c r="UNY67" s="231"/>
      <c r="UNZ67" s="99"/>
      <c r="UOA67" s="231"/>
      <c r="UOB67" s="231"/>
      <c r="UOC67" s="231"/>
      <c r="UOD67" s="222"/>
      <c r="UOE67" s="249"/>
      <c r="UOF67" s="223"/>
      <c r="UOG67" s="250"/>
      <c r="UOH67" s="231"/>
      <c r="UOI67" s="231"/>
      <c r="UOJ67" s="231"/>
      <c r="UOK67" s="231"/>
      <c r="UOL67" s="227"/>
      <c r="UOM67" s="227"/>
      <c r="UON67" s="140"/>
      <c r="UOO67" s="231"/>
      <c r="UOP67" s="227"/>
      <c r="UOQ67" s="227"/>
      <c r="UOR67" s="227"/>
      <c r="UOS67" s="246"/>
      <c r="UOT67" s="247"/>
      <c r="UOU67" s="248"/>
      <c r="UOV67" s="231"/>
      <c r="UOW67" s="231"/>
      <c r="UOX67" s="231"/>
      <c r="UOY67" s="99"/>
      <c r="UOZ67" s="231"/>
      <c r="UPA67" s="231"/>
      <c r="UPB67" s="231"/>
      <c r="UPC67" s="222"/>
      <c r="UPD67" s="249"/>
      <c r="UPE67" s="223"/>
      <c r="UPF67" s="250"/>
      <c r="UPG67" s="231"/>
      <c r="UPH67" s="231"/>
      <c r="UPI67" s="231"/>
      <c r="UPJ67" s="231"/>
      <c r="UPK67" s="227"/>
      <c r="UPL67" s="227"/>
      <c r="UPM67" s="140"/>
      <c r="UPN67" s="231"/>
      <c r="UPO67" s="227"/>
      <c r="UPP67" s="227"/>
      <c r="UPQ67" s="227"/>
      <c r="UPR67" s="246"/>
      <c r="UPS67" s="247"/>
      <c r="UPT67" s="248"/>
      <c r="UPU67" s="231"/>
      <c r="UPV67" s="231"/>
      <c r="UPW67" s="231"/>
      <c r="UPX67" s="99"/>
      <c r="UPY67" s="231"/>
      <c r="UPZ67" s="231"/>
      <c r="UQA67" s="231"/>
      <c r="UQB67" s="222"/>
      <c r="UQC67" s="249"/>
      <c r="UQD67" s="223"/>
      <c r="UQE67" s="250"/>
      <c r="UQF67" s="231"/>
      <c r="UQG67" s="231"/>
      <c r="UQH67" s="231"/>
      <c r="UQI67" s="231"/>
      <c r="UQJ67" s="227"/>
      <c r="UQK67" s="227"/>
      <c r="UQL67" s="140"/>
      <c r="UQM67" s="231"/>
      <c r="UQN67" s="227"/>
      <c r="UQO67" s="227"/>
      <c r="UQP67" s="227"/>
      <c r="UQQ67" s="246"/>
      <c r="UQR67" s="247"/>
      <c r="UQS67" s="248"/>
      <c r="UQT67" s="231"/>
      <c r="UQU67" s="231"/>
      <c r="UQV67" s="231"/>
      <c r="UQW67" s="99"/>
      <c r="UQX67" s="231"/>
      <c r="UQY67" s="231"/>
      <c r="UQZ67" s="231"/>
      <c r="URA67" s="222"/>
      <c r="URB67" s="249"/>
      <c r="URC67" s="223"/>
      <c r="URD67" s="250"/>
      <c r="URE67" s="231"/>
      <c r="URF67" s="231"/>
      <c r="URG67" s="231"/>
      <c r="URH67" s="231"/>
      <c r="URI67" s="227"/>
      <c r="URJ67" s="227"/>
      <c r="URK67" s="140"/>
      <c r="URL67" s="231"/>
      <c r="URM67" s="227"/>
      <c r="URN67" s="227"/>
      <c r="URO67" s="227"/>
      <c r="URP67" s="246"/>
      <c r="URQ67" s="247"/>
      <c r="URR67" s="248"/>
      <c r="URS67" s="231"/>
      <c r="URT67" s="231"/>
      <c r="URU67" s="231"/>
      <c r="URV67" s="99"/>
      <c r="URW67" s="231"/>
      <c r="URX67" s="231"/>
      <c r="URY67" s="231"/>
      <c r="URZ67" s="222"/>
      <c r="USA67" s="249"/>
      <c r="USB67" s="223"/>
      <c r="USC67" s="250"/>
      <c r="USD67" s="231"/>
      <c r="USE67" s="231"/>
      <c r="USF67" s="231"/>
      <c r="USG67" s="231"/>
      <c r="USH67" s="227"/>
      <c r="USI67" s="227"/>
      <c r="USJ67" s="140"/>
      <c r="USK67" s="231"/>
      <c r="USL67" s="227"/>
      <c r="USM67" s="227"/>
      <c r="USN67" s="227"/>
      <c r="USO67" s="246"/>
      <c r="USP67" s="247"/>
      <c r="USQ67" s="248"/>
      <c r="USR67" s="231"/>
      <c r="USS67" s="231"/>
      <c r="UST67" s="231"/>
      <c r="USU67" s="99"/>
      <c r="USV67" s="231"/>
      <c r="USW67" s="231"/>
      <c r="USX67" s="231"/>
      <c r="USY67" s="222"/>
      <c r="USZ67" s="249"/>
      <c r="UTA67" s="223"/>
      <c r="UTB67" s="250"/>
      <c r="UTC67" s="231"/>
      <c r="UTD67" s="231"/>
      <c r="UTE67" s="231"/>
      <c r="UTF67" s="231"/>
      <c r="UTG67" s="227"/>
      <c r="UTH67" s="227"/>
      <c r="UTI67" s="140"/>
      <c r="UTJ67" s="231"/>
      <c r="UTK67" s="227"/>
      <c r="UTL67" s="227"/>
      <c r="UTM67" s="227"/>
      <c r="UTN67" s="246"/>
      <c r="UTO67" s="247"/>
      <c r="UTP67" s="248"/>
      <c r="UTQ67" s="231"/>
      <c r="UTR67" s="231"/>
      <c r="UTS67" s="231"/>
      <c r="UTT67" s="99"/>
      <c r="UTU67" s="231"/>
      <c r="UTV67" s="231"/>
      <c r="UTW67" s="231"/>
      <c r="UTX67" s="222"/>
      <c r="UTY67" s="249"/>
      <c r="UTZ67" s="223"/>
      <c r="UUA67" s="250"/>
      <c r="UUB67" s="231"/>
      <c r="UUC67" s="231"/>
      <c r="UUD67" s="231"/>
      <c r="UUE67" s="231"/>
      <c r="UUF67" s="227"/>
      <c r="UUG67" s="227"/>
      <c r="UUH67" s="140"/>
      <c r="UUI67" s="231"/>
      <c r="UUJ67" s="227"/>
      <c r="UUK67" s="227"/>
      <c r="UUL67" s="227"/>
      <c r="UUM67" s="246"/>
      <c r="UUN67" s="247"/>
      <c r="UUO67" s="248"/>
      <c r="UUP67" s="231"/>
      <c r="UUQ67" s="231"/>
      <c r="UUR67" s="231"/>
      <c r="UUS67" s="99"/>
      <c r="UUT67" s="231"/>
      <c r="UUU67" s="231"/>
      <c r="UUV67" s="231"/>
      <c r="UUW67" s="222"/>
      <c r="UUX67" s="249"/>
      <c r="UUY67" s="223"/>
      <c r="UUZ67" s="250"/>
      <c r="UVA67" s="231"/>
      <c r="UVB67" s="231"/>
      <c r="UVC67" s="231"/>
      <c r="UVD67" s="231"/>
      <c r="UVE67" s="227"/>
      <c r="UVF67" s="227"/>
      <c r="UVG67" s="140"/>
      <c r="UVH67" s="231"/>
      <c r="UVI67" s="227"/>
      <c r="UVJ67" s="227"/>
      <c r="UVK67" s="227"/>
      <c r="UVL67" s="246"/>
      <c r="UVM67" s="247"/>
      <c r="UVN67" s="248"/>
      <c r="UVO67" s="231"/>
      <c r="UVP67" s="231"/>
      <c r="UVQ67" s="231"/>
      <c r="UVR67" s="99"/>
      <c r="UVS67" s="231"/>
      <c r="UVT67" s="231"/>
      <c r="UVU67" s="231"/>
      <c r="UVV67" s="222"/>
      <c r="UVW67" s="249"/>
      <c r="UVX67" s="223"/>
      <c r="UVY67" s="250"/>
      <c r="UVZ67" s="231"/>
      <c r="UWA67" s="231"/>
      <c r="UWB67" s="231"/>
      <c r="UWC67" s="231"/>
      <c r="UWD67" s="227"/>
      <c r="UWE67" s="227"/>
      <c r="UWF67" s="140"/>
      <c r="UWG67" s="231"/>
      <c r="UWH67" s="227"/>
      <c r="UWI67" s="227"/>
      <c r="UWJ67" s="227"/>
      <c r="UWK67" s="246"/>
      <c r="UWL67" s="247"/>
      <c r="UWM67" s="248"/>
      <c r="UWN67" s="231"/>
      <c r="UWO67" s="231"/>
      <c r="UWP67" s="231"/>
      <c r="UWQ67" s="99"/>
      <c r="UWR67" s="231"/>
      <c r="UWS67" s="231"/>
      <c r="UWT67" s="231"/>
      <c r="UWU67" s="222"/>
      <c r="UWV67" s="249"/>
      <c r="UWW67" s="223"/>
      <c r="UWX67" s="250"/>
      <c r="UWY67" s="231"/>
      <c r="UWZ67" s="231"/>
      <c r="UXA67" s="231"/>
      <c r="UXB67" s="231"/>
      <c r="UXC67" s="227"/>
      <c r="UXD67" s="227"/>
      <c r="UXE67" s="140"/>
      <c r="UXF67" s="231"/>
      <c r="UXG67" s="227"/>
      <c r="UXH67" s="227"/>
      <c r="UXI67" s="227"/>
      <c r="UXJ67" s="246"/>
      <c r="UXK67" s="247"/>
      <c r="UXL67" s="248"/>
      <c r="UXM67" s="231"/>
      <c r="UXN67" s="231"/>
      <c r="UXO67" s="231"/>
      <c r="UXP67" s="99"/>
      <c r="UXQ67" s="231"/>
      <c r="UXR67" s="231"/>
      <c r="UXS67" s="231"/>
      <c r="UXT67" s="222"/>
      <c r="UXU67" s="249"/>
      <c r="UXV67" s="223"/>
      <c r="UXW67" s="250"/>
      <c r="UXX67" s="231"/>
      <c r="UXY67" s="231"/>
      <c r="UXZ67" s="231"/>
      <c r="UYA67" s="231"/>
      <c r="UYB67" s="227"/>
      <c r="UYC67" s="227"/>
      <c r="UYD67" s="140"/>
      <c r="UYE67" s="231"/>
      <c r="UYF67" s="227"/>
      <c r="UYG67" s="227"/>
      <c r="UYH67" s="227"/>
      <c r="UYI67" s="246"/>
      <c r="UYJ67" s="247"/>
      <c r="UYK67" s="248"/>
      <c r="UYL67" s="231"/>
      <c r="UYM67" s="231"/>
      <c r="UYN67" s="231"/>
      <c r="UYO67" s="99"/>
      <c r="UYP67" s="231"/>
      <c r="UYQ67" s="231"/>
      <c r="UYR67" s="231"/>
      <c r="UYS67" s="222"/>
      <c r="UYT67" s="249"/>
      <c r="UYU67" s="223"/>
      <c r="UYV67" s="250"/>
      <c r="UYW67" s="231"/>
      <c r="UYX67" s="231"/>
      <c r="UYY67" s="231"/>
      <c r="UYZ67" s="231"/>
      <c r="UZA67" s="227"/>
      <c r="UZB67" s="227"/>
      <c r="UZC67" s="140"/>
      <c r="UZD67" s="231"/>
      <c r="UZE67" s="227"/>
      <c r="UZF67" s="227"/>
      <c r="UZG67" s="227"/>
      <c r="UZH67" s="246"/>
      <c r="UZI67" s="247"/>
      <c r="UZJ67" s="248"/>
      <c r="UZK67" s="231"/>
      <c r="UZL67" s="231"/>
      <c r="UZM67" s="231"/>
      <c r="UZN67" s="99"/>
      <c r="UZO67" s="231"/>
      <c r="UZP67" s="231"/>
      <c r="UZQ67" s="231"/>
      <c r="UZR67" s="222"/>
      <c r="UZS67" s="249"/>
      <c r="UZT67" s="223"/>
      <c r="UZU67" s="250"/>
      <c r="UZV67" s="231"/>
      <c r="UZW67" s="231"/>
      <c r="UZX67" s="231"/>
      <c r="UZY67" s="231"/>
      <c r="UZZ67" s="227"/>
      <c r="VAA67" s="227"/>
      <c r="VAB67" s="140"/>
      <c r="VAC67" s="231"/>
      <c r="VAD67" s="227"/>
      <c r="VAE67" s="227"/>
      <c r="VAF67" s="227"/>
      <c r="VAG67" s="246"/>
      <c r="VAH67" s="247"/>
      <c r="VAI67" s="248"/>
      <c r="VAJ67" s="231"/>
      <c r="VAK67" s="231"/>
      <c r="VAL67" s="231"/>
      <c r="VAM67" s="99"/>
      <c r="VAN67" s="231"/>
      <c r="VAO67" s="231"/>
      <c r="VAP67" s="231"/>
      <c r="VAQ67" s="222"/>
      <c r="VAR67" s="249"/>
      <c r="VAS67" s="223"/>
      <c r="VAT67" s="250"/>
      <c r="VAU67" s="231"/>
      <c r="VAV67" s="231"/>
      <c r="VAW67" s="231"/>
      <c r="VAX67" s="231"/>
      <c r="VAY67" s="227"/>
      <c r="VAZ67" s="227"/>
      <c r="VBA67" s="140"/>
      <c r="VBB67" s="231"/>
      <c r="VBC67" s="227"/>
      <c r="VBD67" s="227"/>
      <c r="VBE67" s="227"/>
      <c r="VBF67" s="246"/>
      <c r="VBG67" s="247"/>
      <c r="VBH67" s="248"/>
      <c r="VBI67" s="231"/>
      <c r="VBJ67" s="231"/>
      <c r="VBK67" s="231"/>
      <c r="VBL67" s="99"/>
      <c r="VBM67" s="231"/>
      <c r="VBN67" s="231"/>
      <c r="VBO67" s="231"/>
      <c r="VBP67" s="222"/>
      <c r="VBQ67" s="249"/>
      <c r="VBR67" s="223"/>
      <c r="VBS67" s="250"/>
      <c r="VBT67" s="231"/>
      <c r="VBU67" s="231"/>
      <c r="VBV67" s="231"/>
      <c r="VBW67" s="231"/>
      <c r="VBX67" s="227"/>
      <c r="VBY67" s="227"/>
      <c r="VBZ67" s="140"/>
      <c r="VCA67" s="231"/>
      <c r="VCB67" s="227"/>
      <c r="VCC67" s="227"/>
      <c r="VCD67" s="227"/>
      <c r="VCE67" s="246"/>
      <c r="VCF67" s="247"/>
      <c r="VCG67" s="248"/>
      <c r="VCH67" s="231"/>
      <c r="VCI67" s="231"/>
      <c r="VCJ67" s="231"/>
      <c r="VCK67" s="99"/>
      <c r="VCL67" s="231"/>
      <c r="VCM67" s="231"/>
      <c r="VCN67" s="231"/>
      <c r="VCO67" s="222"/>
      <c r="VCP67" s="249"/>
      <c r="VCQ67" s="223"/>
      <c r="VCR67" s="250"/>
      <c r="VCS67" s="231"/>
      <c r="VCT67" s="231"/>
      <c r="VCU67" s="231"/>
      <c r="VCV67" s="231"/>
      <c r="VCW67" s="227"/>
      <c r="VCX67" s="227"/>
      <c r="VCY67" s="140"/>
      <c r="VCZ67" s="231"/>
      <c r="VDA67" s="227"/>
      <c r="VDB67" s="227"/>
      <c r="VDC67" s="227"/>
      <c r="VDD67" s="246"/>
      <c r="VDE67" s="247"/>
      <c r="VDF67" s="248"/>
      <c r="VDG67" s="231"/>
      <c r="VDH67" s="231"/>
      <c r="VDI67" s="231"/>
      <c r="VDJ67" s="99"/>
      <c r="VDK67" s="231"/>
      <c r="VDL67" s="231"/>
      <c r="VDM67" s="231"/>
      <c r="VDN67" s="222"/>
      <c r="VDO67" s="249"/>
      <c r="VDP67" s="223"/>
      <c r="VDQ67" s="250"/>
      <c r="VDR67" s="231"/>
      <c r="VDS67" s="231"/>
      <c r="VDT67" s="231"/>
      <c r="VDU67" s="231"/>
      <c r="VDV67" s="227"/>
      <c r="VDW67" s="227"/>
      <c r="VDX67" s="140"/>
      <c r="VDY67" s="231"/>
      <c r="VDZ67" s="227"/>
      <c r="VEA67" s="227"/>
      <c r="VEB67" s="227"/>
      <c r="VEC67" s="246"/>
      <c r="VED67" s="247"/>
      <c r="VEE67" s="248"/>
      <c r="VEF67" s="231"/>
      <c r="VEG67" s="231"/>
      <c r="VEH67" s="231"/>
      <c r="VEI67" s="99"/>
      <c r="VEJ67" s="231"/>
      <c r="VEK67" s="231"/>
      <c r="VEL67" s="231"/>
      <c r="VEM67" s="222"/>
      <c r="VEN67" s="249"/>
      <c r="VEO67" s="223"/>
      <c r="VEP67" s="250"/>
      <c r="VEQ67" s="231"/>
      <c r="VER67" s="231"/>
      <c r="VES67" s="231"/>
      <c r="VET67" s="231"/>
      <c r="VEU67" s="227"/>
      <c r="VEV67" s="227"/>
      <c r="VEW67" s="140"/>
      <c r="VEX67" s="231"/>
      <c r="VEY67" s="227"/>
      <c r="VEZ67" s="227"/>
      <c r="VFA67" s="227"/>
      <c r="VFB67" s="246"/>
      <c r="VFC67" s="247"/>
      <c r="VFD67" s="248"/>
      <c r="VFE67" s="231"/>
      <c r="VFF67" s="231"/>
      <c r="VFG67" s="231"/>
      <c r="VFH67" s="99"/>
      <c r="VFI67" s="231"/>
      <c r="VFJ67" s="231"/>
      <c r="VFK67" s="231"/>
      <c r="VFL67" s="222"/>
      <c r="VFM67" s="249"/>
      <c r="VFN67" s="223"/>
      <c r="VFO67" s="250"/>
      <c r="VFP67" s="231"/>
      <c r="VFQ67" s="231"/>
      <c r="VFR67" s="231"/>
      <c r="VFS67" s="231"/>
      <c r="VFT67" s="227"/>
      <c r="VFU67" s="227"/>
      <c r="VFV67" s="140"/>
      <c r="VFW67" s="231"/>
      <c r="VFX67" s="227"/>
      <c r="VFY67" s="227"/>
      <c r="VFZ67" s="227"/>
      <c r="VGA67" s="246"/>
      <c r="VGB67" s="247"/>
      <c r="VGC67" s="248"/>
      <c r="VGD67" s="231"/>
      <c r="VGE67" s="231"/>
      <c r="VGF67" s="231"/>
      <c r="VGG67" s="99"/>
      <c r="VGH67" s="231"/>
      <c r="VGI67" s="231"/>
      <c r="VGJ67" s="231"/>
      <c r="VGK67" s="222"/>
      <c r="VGL67" s="249"/>
      <c r="VGM67" s="223"/>
      <c r="VGN67" s="250"/>
      <c r="VGO67" s="231"/>
      <c r="VGP67" s="231"/>
      <c r="VGQ67" s="231"/>
      <c r="VGR67" s="231"/>
      <c r="VGS67" s="227"/>
      <c r="VGT67" s="227"/>
      <c r="VGU67" s="140"/>
      <c r="VGV67" s="231"/>
      <c r="VGW67" s="227"/>
      <c r="VGX67" s="227"/>
      <c r="VGY67" s="227"/>
      <c r="VGZ67" s="246"/>
      <c r="VHA67" s="247"/>
      <c r="VHB67" s="248"/>
      <c r="VHC67" s="231"/>
      <c r="VHD67" s="231"/>
      <c r="VHE67" s="231"/>
      <c r="VHF67" s="99"/>
      <c r="VHG67" s="231"/>
      <c r="VHH67" s="231"/>
      <c r="VHI67" s="231"/>
      <c r="VHJ67" s="222"/>
      <c r="VHK67" s="249"/>
      <c r="VHL67" s="223"/>
      <c r="VHM67" s="250"/>
      <c r="VHN67" s="231"/>
      <c r="VHO67" s="231"/>
      <c r="VHP67" s="231"/>
      <c r="VHQ67" s="231"/>
      <c r="VHR67" s="227"/>
      <c r="VHS67" s="227"/>
      <c r="VHT67" s="140"/>
      <c r="VHU67" s="231"/>
      <c r="VHV67" s="227"/>
      <c r="VHW67" s="227"/>
      <c r="VHX67" s="227"/>
      <c r="VHY67" s="246"/>
      <c r="VHZ67" s="247"/>
      <c r="VIA67" s="248"/>
      <c r="VIB67" s="231"/>
      <c r="VIC67" s="231"/>
      <c r="VID67" s="231"/>
      <c r="VIE67" s="99"/>
      <c r="VIF67" s="231"/>
      <c r="VIG67" s="231"/>
      <c r="VIH67" s="231"/>
      <c r="VII67" s="222"/>
      <c r="VIJ67" s="249"/>
      <c r="VIK67" s="223"/>
      <c r="VIL67" s="250"/>
      <c r="VIM67" s="231"/>
      <c r="VIN67" s="231"/>
      <c r="VIO67" s="231"/>
      <c r="VIP67" s="231"/>
      <c r="VIQ67" s="227"/>
      <c r="VIR67" s="227"/>
      <c r="VIS67" s="140"/>
      <c r="VIT67" s="231"/>
      <c r="VIU67" s="227"/>
      <c r="VIV67" s="227"/>
      <c r="VIW67" s="227"/>
      <c r="VIX67" s="246"/>
      <c r="VIY67" s="247"/>
      <c r="VIZ67" s="248"/>
      <c r="VJA67" s="231"/>
      <c r="VJB67" s="231"/>
      <c r="VJC67" s="231"/>
      <c r="VJD67" s="99"/>
      <c r="VJE67" s="231"/>
      <c r="VJF67" s="231"/>
      <c r="VJG67" s="231"/>
      <c r="VJH67" s="222"/>
      <c r="VJI67" s="249"/>
      <c r="VJJ67" s="223"/>
      <c r="VJK67" s="250"/>
      <c r="VJL67" s="231"/>
      <c r="VJM67" s="231"/>
      <c r="VJN67" s="231"/>
      <c r="VJO67" s="231"/>
      <c r="VJP67" s="227"/>
      <c r="VJQ67" s="227"/>
      <c r="VJR67" s="140"/>
      <c r="VJS67" s="231"/>
      <c r="VJT67" s="227"/>
      <c r="VJU67" s="227"/>
      <c r="VJV67" s="227"/>
      <c r="VJW67" s="246"/>
      <c r="VJX67" s="247"/>
      <c r="VJY67" s="248"/>
      <c r="VJZ67" s="231"/>
      <c r="VKA67" s="231"/>
      <c r="VKB67" s="231"/>
      <c r="VKC67" s="99"/>
      <c r="VKD67" s="231"/>
      <c r="VKE67" s="231"/>
      <c r="VKF67" s="231"/>
      <c r="VKG67" s="222"/>
      <c r="VKH67" s="249"/>
      <c r="VKI67" s="223"/>
      <c r="VKJ67" s="250"/>
      <c r="VKK67" s="231"/>
      <c r="VKL67" s="231"/>
      <c r="VKM67" s="231"/>
      <c r="VKN67" s="231"/>
      <c r="VKO67" s="227"/>
      <c r="VKP67" s="227"/>
      <c r="VKQ67" s="140"/>
      <c r="VKR67" s="231"/>
      <c r="VKS67" s="227"/>
      <c r="VKT67" s="227"/>
      <c r="VKU67" s="227"/>
      <c r="VKV67" s="246"/>
      <c r="VKW67" s="247"/>
      <c r="VKX67" s="248"/>
      <c r="VKY67" s="231"/>
      <c r="VKZ67" s="231"/>
      <c r="VLA67" s="231"/>
      <c r="VLB67" s="99"/>
      <c r="VLC67" s="231"/>
      <c r="VLD67" s="231"/>
      <c r="VLE67" s="231"/>
      <c r="VLF67" s="222"/>
      <c r="VLG67" s="249"/>
      <c r="VLH67" s="223"/>
      <c r="VLI67" s="250"/>
      <c r="VLJ67" s="231"/>
      <c r="VLK67" s="231"/>
      <c r="VLL67" s="231"/>
      <c r="VLM67" s="231"/>
      <c r="VLN67" s="227"/>
      <c r="VLO67" s="227"/>
      <c r="VLP67" s="140"/>
      <c r="VLQ67" s="231"/>
      <c r="VLR67" s="227"/>
      <c r="VLS67" s="227"/>
      <c r="VLT67" s="227"/>
      <c r="VLU67" s="246"/>
      <c r="VLV67" s="247"/>
      <c r="VLW67" s="248"/>
      <c r="VLX67" s="231"/>
      <c r="VLY67" s="231"/>
      <c r="VLZ67" s="231"/>
      <c r="VMA67" s="99"/>
      <c r="VMB67" s="231"/>
      <c r="VMC67" s="231"/>
      <c r="VMD67" s="231"/>
      <c r="VME67" s="222"/>
      <c r="VMF67" s="249"/>
      <c r="VMG67" s="223"/>
      <c r="VMH67" s="250"/>
      <c r="VMI67" s="231"/>
      <c r="VMJ67" s="231"/>
      <c r="VMK67" s="231"/>
      <c r="VML67" s="231"/>
      <c r="VMM67" s="227"/>
      <c r="VMN67" s="227"/>
      <c r="VMO67" s="140"/>
      <c r="VMP67" s="231"/>
      <c r="VMQ67" s="227"/>
      <c r="VMR67" s="227"/>
      <c r="VMS67" s="227"/>
      <c r="VMT67" s="246"/>
      <c r="VMU67" s="247"/>
      <c r="VMV67" s="248"/>
      <c r="VMW67" s="231"/>
      <c r="VMX67" s="231"/>
      <c r="VMY67" s="231"/>
      <c r="VMZ67" s="99"/>
      <c r="VNA67" s="231"/>
      <c r="VNB67" s="231"/>
      <c r="VNC67" s="231"/>
      <c r="VND67" s="222"/>
      <c r="VNE67" s="249"/>
      <c r="VNF67" s="223"/>
      <c r="VNG67" s="250"/>
      <c r="VNH67" s="231"/>
      <c r="VNI67" s="231"/>
      <c r="VNJ67" s="231"/>
      <c r="VNK67" s="231"/>
      <c r="VNL67" s="227"/>
      <c r="VNM67" s="227"/>
      <c r="VNN67" s="140"/>
      <c r="VNO67" s="231"/>
      <c r="VNP67" s="227"/>
      <c r="VNQ67" s="227"/>
      <c r="VNR67" s="227"/>
      <c r="VNS67" s="246"/>
      <c r="VNT67" s="247"/>
      <c r="VNU67" s="248"/>
      <c r="VNV67" s="231"/>
      <c r="VNW67" s="231"/>
      <c r="VNX67" s="231"/>
      <c r="VNY67" s="99"/>
      <c r="VNZ67" s="231"/>
      <c r="VOA67" s="231"/>
      <c r="VOB67" s="231"/>
      <c r="VOC67" s="222"/>
      <c r="VOD67" s="249"/>
      <c r="VOE67" s="223"/>
      <c r="VOF67" s="250"/>
      <c r="VOG67" s="231"/>
      <c r="VOH67" s="231"/>
      <c r="VOI67" s="231"/>
      <c r="VOJ67" s="231"/>
      <c r="VOK67" s="227"/>
      <c r="VOL67" s="227"/>
      <c r="VOM67" s="140"/>
      <c r="VON67" s="231"/>
      <c r="VOO67" s="227"/>
      <c r="VOP67" s="227"/>
      <c r="VOQ67" s="227"/>
      <c r="VOR67" s="246"/>
      <c r="VOS67" s="247"/>
      <c r="VOT67" s="248"/>
      <c r="VOU67" s="231"/>
      <c r="VOV67" s="231"/>
      <c r="VOW67" s="231"/>
      <c r="VOX67" s="99"/>
      <c r="VOY67" s="231"/>
      <c r="VOZ67" s="231"/>
      <c r="VPA67" s="231"/>
      <c r="VPB67" s="222"/>
      <c r="VPC67" s="249"/>
      <c r="VPD67" s="223"/>
      <c r="VPE67" s="250"/>
      <c r="VPF67" s="231"/>
      <c r="VPG67" s="231"/>
      <c r="VPH67" s="231"/>
      <c r="VPI67" s="231"/>
      <c r="VPJ67" s="227"/>
      <c r="VPK67" s="227"/>
      <c r="VPL67" s="140"/>
      <c r="VPM67" s="231"/>
      <c r="VPN67" s="227"/>
      <c r="VPO67" s="227"/>
      <c r="VPP67" s="227"/>
      <c r="VPQ67" s="246"/>
      <c r="VPR67" s="247"/>
      <c r="VPS67" s="248"/>
      <c r="VPT67" s="231"/>
      <c r="VPU67" s="231"/>
      <c r="VPV67" s="231"/>
      <c r="VPW67" s="99"/>
      <c r="VPX67" s="231"/>
      <c r="VPY67" s="231"/>
      <c r="VPZ67" s="231"/>
      <c r="VQA67" s="222"/>
      <c r="VQB67" s="249"/>
      <c r="VQC67" s="223"/>
      <c r="VQD67" s="250"/>
      <c r="VQE67" s="231"/>
      <c r="VQF67" s="231"/>
      <c r="VQG67" s="231"/>
      <c r="VQH67" s="231"/>
      <c r="VQI67" s="227"/>
      <c r="VQJ67" s="227"/>
      <c r="VQK67" s="140"/>
      <c r="VQL67" s="231"/>
      <c r="VQM67" s="227"/>
      <c r="VQN67" s="227"/>
      <c r="VQO67" s="227"/>
      <c r="VQP67" s="246"/>
      <c r="VQQ67" s="247"/>
      <c r="VQR67" s="248"/>
      <c r="VQS67" s="231"/>
      <c r="VQT67" s="231"/>
      <c r="VQU67" s="231"/>
      <c r="VQV67" s="99"/>
      <c r="VQW67" s="231"/>
      <c r="VQX67" s="231"/>
      <c r="VQY67" s="231"/>
      <c r="VQZ67" s="222"/>
      <c r="VRA67" s="249"/>
      <c r="VRB67" s="223"/>
      <c r="VRC67" s="250"/>
      <c r="VRD67" s="231"/>
      <c r="VRE67" s="231"/>
      <c r="VRF67" s="231"/>
      <c r="VRG67" s="231"/>
      <c r="VRH67" s="227"/>
      <c r="VRI67" s="227"/>
      <c r="VRJ67" s="140"/>
      <c r="VRK67" s="231"/>
      <c r="VRL67" s="227"/>
      <c r="VRM67" s="227"/>
      <c r="VRN67" s="227"/>
      <c r="VRO67" s="246"/>
      <c r="VRP67" s="247"/>
      <c r="VRQ67" s="248"/>
      <c r="VRR67" s="231"/>
      <c r="VRS67" s="231"/>
      <c r="VRT67" s="231"/>
      <c r="VRU67" s="99"/>
      <c r="VRV67" s="231"/>
      <c r="VRW67" s="231"/>
      <c r="VRX67" s="231"/>
      <c r="VRY67" s="222"/>
      <c r="VRZ67" s="249"/>
      <c r="VSA67" s="223"/>
      <c r="VSB67" s="250"/>
      <c r="VSC67" s="231"/>
      <c r="VSD67" s="231"/>
      <c r="VSE67" s="231"/>
      <c r="VSF67" s="231"/>
      <c r="VSG67" s="227"/>
      <c r="VSH67" s="227"/>
      <c r="VSI67" s="140"/>
      <c r="VSJ67" s="231"/>
      <c r="VSK67" s="227"/>
      <c r="VSL67" s="227"/>
      <c r="VSM67" s="227"/>
      <c r="VSN67" s="246"/>
      <c r="VSO67" s="247"/>
      <c r="VSP67" s="248"/>
      <c r="VSQ67" s="231"/>
      <c r="VSR67" s="231"/>
      <c r="VSS67" s="231"/>
      <c r="VST67" s="99"/>
      <c r="VSU67" s="231"/>
      <c r="VSV67" s="231"/>
      <c r="VSW67" s="231"/>
      <c r="VSX67" s="222"/>
      <c r="VSY67" s="249"/>
      <c r="VSZ67" s="223"/>
      <c r="VTA67" s="250"/>
      <c r="VTB67" s="231"/>
      <c r="VTC67" s="231"/>
      <c r="VTD67" s="231"/>
      <c r="VTE67" s="231"/>
      <c r="VTF67" s="227"/>
      <c r="VTG67" s="227"/>
      <c r="VTH67" s="140"/>
      <c r="VTI67" s="231"/>
      <c r="VTJ67" s="227"/>
      <c r="VTK67" s="227"/>
      <c r="VTL67" s="227"/>
      <c r="VTM67" s="246"/>
      <c r="VTN67" s="247"/>
      <c r="VTO67" s="248"/>
      <c r="VTP67" s="231"/>
      <c r="VTQ67" s="231"/>
      <c r="VTR67" s="231"/>
      <c r="VTS67" s="99"/>
      <c r="VTT67" s="231"/>
      <c r="VTU67" s="231"/>
      <c r="VTV67" s="231"/>
      <c r="VTW67" s="222"/>
      <c r="VTX67" s="249"/>
      <c r="VTY67" s="223"/>
      <c r="VTZ67" s="250"/>
      <c r="VUA67" s="231"/>
      <c r="VUB67" s="231"/>
      <c r="VUC67" s="231"/>
      <c r="VUD67" s="231"/>
      <c r="VUE67" s="227"/>
      <c r="VUF67" s="227"/>
      <c r="VUG67" s="140"/>
      <c r="VUH67" s="231"/>
      <c r="VUI67" s="227"/>
      <c r="VUJ67" s="227"/>
      <c r="VUK67" s="227"/>
      <c r="VUL67" s="246"/>
      <c r="VUM67" s="247"/>
      <c r="VUN67" s="248"/>
      <c r="VUO67" s="231"/>
      <c r="VUP67" s="231"/>
      <c r="VUQ67" s="231"/>
      <c r="VUR67" s="99"/>
      <c r="VUS67" s="231"/>
      <c r="VUT67" s="231"/>
      <c r="VUU67" s="231"/>
      <c r="VUV67" s="222"/>
      <c r="VUW67" s="249"/>
      <c r="VUX67" s="223"/>
      <c r="VUY67" s="250"/>
      <c r="VUZ67" s="231"/>
      <c r="VVA67" s="231"/>
      <c r="VVB67" s="231"/>
      <c r="VVC67" s="231"/>
      <c r="VVD67" s="227"/>
      <c r="VVE67" s="227"/>
      <c r="VVF67" s="140"/>
      <c r="VVG67" s="231"/>
      <c r="VVH67" s="227"/>
      <c r="VVI67" s="227"/>
      <c r="VVJ67" s="227"/>
      <c r="VVK67" s="246"/>
      <c r="VVL67" s="247"/>
      <c r="VVM67" s="248"/>
      <c r="VVN67" s="231"/>
      <c r="VVO67" s="231"/>
      <c r="VVP67" s="231"/>
      <c r="VVQ67" s="99"/>
      <c r="VVR67" s="231"/>
      <c r="VVS67" s="231"/>
      <c r="VVT67" s="231"/>
      <c r="VVU67" s="222"/>
      <c r="VVV67" s="249"/>
      <c r="VVW67" s="223"/>
      <c r="VVX67" s="250"/>
      <c r="VVY67" s="231"/>
      <c r="VVZ67" s="231"/>
      <c r="VWA67" s="231"/>
      <c r="VWB67" s="231"/>
      <c r="VWC67" s="227"/>
      <c r="VWD67" s="227"/>
      <c r="VWE67" s="140"/>
      <c r="VWF67" s="231"/>
      <c r="VWG67" s="227"/>
      <c r="VWH67" s="227"/>
      <c r="VWI67" s="227"/>
      <c r="VWJ67" s="246"/>
      <c r="VWK67" s="247"/>
      <c r="VWL67" s="248"/>
      <c r="VWM67" s="231"/>
      <c r="VWN67" s="231"/>
      <c r="VWO67" s="231"/>
      <c r="VWP67" s="99"/>
      <c r="VWQ67" s="231"/>
      <c r="VWR67" s="231"/>
      <c r="VWS67" s="231"/>
      <c r="VWT67" s="222"/>
      <c r="VWU67" s="249"/>
      <c r="VWV67" s="223"/>
      <c r="VWW67" s="250"/>
      <c r="VWX67" s="231"/>
      <c r="VWY67" s="231"/>
      <c r="VWZ67" s="231"/>
      <c r="VXA67" s="231"/>
      <c r="VXB67" s="227"/>
      <c r="VXC67" s="227"/>
      <c r="VXD67" s="140"/>
      <c r="VXE67" s="231"/>
      <c r="VXF67" s="227"/>
      <c r="VXG67" s="227"/>
      <c r="VXH67" s="227"/>
      <c r="VXI67" s="246"/>
      <c r="VXJ67" s="247"/>
      <c r="VXK67" s="248"/>
      <c r="VXL67" s="231"/>
      <c r="VXM67" s="231"/>
      <c r="VXN67" s="231"/>
      <c r="VXO67" s="99"/>
      <c r="VXP67" s="231"/>
      <c r="VXQ67" s="231"/>
      <c r="VXR67" s="231"/>
      <c r="VXS67" s="222"/>
      <c r="VXT67" s="249"/>
      <c r="VXU67" s="223"/>
      <c r="VXV67" s="250"/>
      <c r="VXW67" s="231"/>
      <c r="VXX67" s="231"/>
      <c r="VXY67" s="231"/>
      <c r="VXZ67" s="231"/>
      <c r="VYA67" s="227"/>
      <c r="VYB67" s="227"/>
      <c r="VYC67" s="140"/>
      <c r="VYD67" s="231"/>
      <c r="VYE67" s="227"/>
      <c r="VYF67" s="227"/>
      <c r="VYG67" s="227"/>
      <c r="VYH67" s="246"/>
      <c r="VYI67" s="247"/>
      <c r="VYJ67" s="248"/>
      <c r="VYK67" s="231"/>
      <c r="VYL67" s="231"/>
      <c r="VYM67" s="231"/>
      <c r="VYN67" s="99"/>
      <c r="VYO67" s="231"/>
      <c r="VYP67" s="231"/>
      <c r="VYQ67" s="231"/>
      <c r="VYR67" s="222"/>
      <c r="VYS67" s="249"/>
      <c r="VYT67" s="223"/>
      <c r="VYU67" s="250"/>
      <c r="VYV67" s="231"/>
      <c r="VYW67" s="231"/>
      <c r="VYX67" s="231"/>
      <c r="VYY67" s="231"/>
      <c r="VYZ67" s="227"/>
      <c r="VZA67" s="227"/>
      <c r="VZB67" s="140"/>
      <c r="VZC67" s="231"/>
      <c r="VZD67" s="227"/>
      <c r="VZE67" s="227"/>
      <c r="VZF67" s="227"/>
      <c r="VZG67" s="246"/>
      <c r="VZH67" s="247"/>
      <c r="VZI67" s="248"/>
      <c r="VZJ67" s="231"/>
      <c r="VZK67" s="231"/>
      <c r="VZL67" s="231"/>
      <c r="VZM67" s="99"/>
      <c r="VZN67" s="231"/>
      <c r="VZO67" s="231"/>
      <c r="VZP67" s="231"/>
      <c r="VZQ67" s="222"/>
      <c r="VZR67" s="249"/>
      <c r="VZS67" s="223"/>
      <c r="VZT67" s="250"/>
      <c r="VZU67" s="231"/>
      <c r="VZV67" s="231"/>
      <c r="VZW67" s="231"/>
      <c r="VZX67" s="231"/>
      <c r="VZY67" s="227"/>
      <c r="VZZ67" s="227"/>
      <c r="WAA67" s="140"/>
      <c r="WAB67" s="231"/>
      <c r="WAC67" s="227"/>
      <c r="WAD67" s="227"/>
      <c r="WAE67" s="227"/>
      <c r="WAF67" s="246"/>
      <c r="WAG67" s="247"/>
      <c r="WAH67" s="248"/>
      <c r="WAI67" s="231"/>
      <c r="WAJ67" s="231"/>
      <c r="WAK67" s="231"/>
      <c r="WAL67" s="99"/>
      <c r="WAM67" s="231"/>
      <c r="WAN67" s="231"/>
      <c r="WAO67" s="231"/>
      <c r="WAP67" s="222"/>
      <c r="WAQ67" s="249"/>
      <c r="WAR67" s="223"/>
      <c r="WAS67" s="250"/>
      <c r="WAT67" s="231"/>
      <c r="WAU67" s="231"/>
      <c r="WAV67" s="231"/>
      <c r="WAW67" s="231"/>
      <c r="WAX67" s="227"/>
      <c r="WAY67" s="227"/>
      <c r="WAZ67" s="140"/>
      <c r="WBA67" s="231"/>
      <c r="WBB67" s="227"/>
      <c r="WBC67" s="227"/>
      <c r="WBD67" s="227"/>
      <c r="WBE67" s="246"/>
      <c r="WBF67" s="247"/>
      <c r="WBG67" s="248"/>
      <c r="WBH67" s="231"/>
      <c r="WBI67" s="231"/>
      <c r="WBJ67" s="231"/>
      <c r="WBK67" s="99"/>
      <c r="WBL67" s="231"/>
      <c r="WBM67" s="231"/>
      <c r="WBN67" s="231"/>
      <c r="WBO67" s="222"/>
      <c r="WBP67" s="249"/>
      <c r="WBQ67" s="223"/>
      <c r="WBR67" s="250"/>
      <c r="WBS67" s="231"/>
      <c r="WBT67" s="231"/>
      <c r="WBU67" s="231"/>
      <c r="WBV67" s="231"/>
      <c r="WBW67" s="227"/>
      <c r="WBX67" s="227"/>
      <c r="WBY67" s="140"/>
      <c r="WBZ67" s="231"/>
      <c r="WCA67" s="227"/>
      <c r="WCB67" s="227"/>
      <c r="WCC67" s="227"/>
      <c r="WCD67" s="246"/>
      <c r="WCE67" s="247"/>
      <c r="WCF67" s="248"/>
      <c r="WCG67" s="231"/>
      <c r="WCH67" s="231"/>
      <c r="WCI67" s="231"/>
      <c r="WCJ67" s="99"/>
      <c r="WCK67" s="231"/>
      <c r="WCL67" s="231"/>
      <c r="WCM67" s="231"/>
      <c r="WCN67" s="222"/>
      <c r="WCO67" s="249"/>
      <c r="WCP67" s="223"/>
      <c r="WCQ67" s="250"/>
      <c r="WCR67" s="231"/>
      <c r="WCS67" s="231"/>
      <c r="WCT67" s="231"/>
      <c r="WCU67" s="231"/>
      <c r="WCV67" s="227"/>
      <c r="WCW67" s="227"/>
      <c r="WCX67" s="140"/>
      <c r="WCY67" s="231"/>
      <c r="WCZ67" s="227"/>
      <c r="WDA67" s="227"/>
      <c r="WDB67" s="227"/>
      <c r="WDC67" s="246"/>
      <c r="WDD67" s="247"/>
      <c r="WDE67" s="248"/>
      <c r="WDF67" s="231"/>
      <c r="WDG67" s="231"/>
      <c r="WDH67" s="231"/>
      <c r="WDI67" s="99"/>
      <c r="WDJ67" s="231"/>
      <c r="WDK67" s="231"/>
      <c r="WDL67" s="231"/>
      <c r="WDM67" s="222"/>
      <c r="WDN67" s="249"/>
      <c r="WDO67" s="223"/>
      <c r="WDP67" s="250"/>
      <c r="WDQ67" s="231"/>
      <c r="WDR67" s="231"/>
      <c r="WDS67" s="231"/>
      <c r="WDT67" s="231"/>
      <c r="WDU67" s="227"/>
      <c r="WDV67" s="227"/>
      <c r="WDW67" s="140"/>
      <c r="WDX67" s="231"/>
      <c r="WDY67" s="227"/>
      <c r="WDZ67" s="227"/>
      <c r="WEA67" s="227"/>
      <c r="WEB67" s="246"/>
      <c r="WEC67" s="247"/>
      <c r="WED67" s="248"/>
      <c r="WEE67" s="231"/>
      <c r="WEF67" s="231"/>
      <c r="WEG67" s="231"/>
      <c r="WEH67" s="99"/>
      <c r="WEI67" s="231"/>
      <c r="WEJ67" s="231"/>
      <c r="WEK67" s="231"/>
      <c r="WEL67" s="222"/>
      <c r="WEM67" s="249"/>
      <c r="WEN67" s="223"/>
      <c r="WEO67" s="250"/>
      <c r="WEP67" s="231"/>
      <c r="WEQ67" s="231"/>
      <c r="WER67" s="231"/>
      <c r="WES67" s="231"/>
      <c r="WET67" s="227"/>
      <c r="WEU67" s="227"/>
      <c r="WEV67" s="140"/>
      <c r="WEW67" s="231"/>
      <c r="WEX67" s="227"/>
      <c r="WEY67" s="227"/>
      <c r="WEZ67" s="227"/>
      <c r="WFA67" s="246"/>
      <c r="WFB67" s="247"/>
      <c r="WFC67" s="248"/>
      <c r="WFD67" s="231"/>
      <c r="WFE67" s="231"/>
      <c r="WFF67" s="231"/>
      <c r="WFG67" s="99"/>
      <c r="WFH67" s="231"/>
      <c r="WFI67" s="231"/>
      <c r="WFJ67" s="231"/>
      <c r="WFK67" s="222"/>
      <c r="WFL67" s="249"/>
      <c r="WFM67" s="223"/>
      <c r="WFN67" s="250"/>
      <c r="WFO67" s="231"/>
      <c r="WFP67" s="231"/>
      <c r="WFQ67" s="231"/>
      <c r="WFR67" s="231"/>
      <c r="WFS67" s="227"/>
      <c r="WFT67" s="227"/>
      <c r="WFU67" s="140"/>
      <c r="WFV67" s="231"/>
      <c r="WFW67" s="227"/>
      <c r="WFX67" s="227"/>
      <c r="WFY67" s="227"/>
      <c r="WFZ67" s="246"/>
      <c r="WGA67" s="247"/>
      <c r="WGB67" s="248"/>
      <c r="WGC67" s="231"/>
      <c r="WGD67" s="231"/>
      <c r="WGE67" s="231"/>
      <c r="WGF67" s="99"/>
      <c r="WGG67" s="231"/>
      <c r="WGH67" s="231"/>
      <c r="WGI67" s="231"/>
      <c r="WGJ67" s="222"/>
      <c r="WGK67" s="249"/>
      <c r="WGL67" s="223"/>
      <c r="WGM67" s="250"/>
      <c r="WGN67" s="231"/>
      <c r="WGO67" s="231"/>
      <c r="WGP67" s="231"/>
      <c r="WGQ67" s="231"/>
      <c r="WGR67" s="227"/>
      <c r="WGS67" s="227"/>
      <c r="WGT67" s="140"/>
      <c r="WGU67" s="231"/>
      <c r="WGV67" s="227"/>
      <c r="WGW67" s="227"/>
      <c r="WGX67" s="227"/>
      <c r="WGY67" s="246"/>
      <c r="WGZ67" s="247"/>
      <c r="WHA67" s="248"/>
      <c r="WHB67" s="231"/>
      <c r="WHC67" s="231"/>
      <c r="WHD67" s="231"/>
      <c r="WHE67" s="99"/>
      <c r="WHF67" s="231"/>
      <c r="WHG67" s="231"/>
      <c r="WHH67" s="231"/>
      <c r="WHI67" s="222"/>
      <c r="WHJ67" s="249"/>
      <c r="WHK67" s="223"/>
      <c r="WHL67" s="250"/>
      <c r="WHM67" s="231"/>
      <c r="WHN67" s="231"/>
      <c r="WHO67" s="231"/>
      <c r="WHP67" s="231"/>
      <c r="WHQ67" s="227"/>
      <c r="WHR67" s="227"/>
      <c r="WHS67" s="140"/>
      <c r="WHT67" s="231"/>
      <c r="WHU67" s="227"/>
      <c r="WHV67" s="227"/>
      <c r="WHW67" s="227"/>
      <c r="WHX67" s="246"/>
      <c r="WHY67" s="247"/>
      <c r="WHZ67" s="248"/>
      <c r="WIA67" s="231"/>
      <c r="WIB67" s="231"/>
      <c r="WIC67" s="231"/>
      <c r="WID67" s="99"/>
      <c r="WIE67" s="231"/>
      <c r="WIF67" s="231"/>
      <c r="WIG67" s="231"/>
      <c r="WIH67" s="222"/>
      <c r="WII67" s="249"/>
      <c r="WIJ67" s="223"/>
      <c r="WIK67" s="250"/>
      <c r="WIL67" s="231"/>
      <c r="WIM67" s="231"/>
      <c r="WIN67" s="231"/>
      <c r="WIO67" s="231"/>
      <c r="WIP67" s="227"/>
      <c r="WIQ67" s="227"/>
      <c r="WIR67" s="140"/>
      <c r="WIS67" s="231"/>
      <c r="WIT67" s="227"/>
      <c r="WIU67" s="227"/>
      <c r="WIV67" s="227"/>
      <c r="WIW67" s="246"/>
      <c r="WIX67" s="247"/>
      <c r="WIY67" s="248"/>
      <c r="WIZ67" s="231"/>
      <c r="WJA67" s="231"/>
      <c r="WJB67" s="231"/>
      <c r="WJC67" s="99"/>
      <c r="WJD67" s="231"/>
      <c r="WJE67" s="231"/>
      <c r="WJF67" s="231"/>
      <c r="WJG67" s="222"/>
      <c r="WJH67" s="249"/>
      <c r="WJI67" s="223"/>
      <c r="WJJ67" s="250"/>
      <c r="WJK67" s="231"/>
      <c r="WJL67" s="231"/>
      <c r="WJM67" s="231"/>
      <c r="WJN67" s="231"/>
      <c r="WJO67" s="227"/>
      <c r="WJP67" s="227"/>
      <c r="WJQ67" s="140"/>
      <c r="WJR67" s="231"/>
      <c r="WJS67" s="227"/>
      <c r="WJT67" s="227"/>
      <c r="WJU67" s="227"/>
      <c r="WJV67" s="246"/>
      <c r="WJW67" s="247"/>
      <c r="WJX67" s="248"/>
      <c r="WJY67" s="231"/>
      <c r="WJZ67" s="231"/>
      <c r="WKA67" s="231"/>
      <c r="WKB67" s="99"/>
      <c r="WKC67" s="231"/>
      <c r="WKD67" s="231"/>
      <c r="WKE67" s="231"/>
      <c r="WKF67" s="222"/>
      <c r="WKG67" s="249"/>
      <c r="WKH67" s="223"/>
      <c r="WKI67" s="250"/>
      <c r="WKJ67" s="231"/>
      <c r="WKK67" s="231"/>
      <c r="WKL67" s="231"/>
      <c r="WKM67" s="231"/>
      <c r="WKN67" s="227"/>
      <c r="WKO67" s="227"/>
      <c r="WKP67" s="140"/>
      <c r="WKQ67" s="231"/>
      <c r="WKR67" s="227"/>
      <c r="WKS67" s="227"/>
      <c r="WKT67" s="227"/>
      <c r="WKU67" s="246"/>
      <c r="WKV67" s="247"/>
      <c r="WKW67" s="248"/>
      <c r="WKX67" s="231"/>
      <c r="WKY67" s="231"/>
      <c r="WKZ67" s="231"/>
      <c r="WLA67" s="99"/>
      <c r="WLB67" s="231"/>
      <c r="WLC67" s="231"/>
      <c r="WLD67" s="231"/>
      <c r="WLE67" s="222"/>
      <c r="WLF67" s="249"/>
      <c r="WLG67" s="223"/>
      <c r="WLH67" s="250"/>
      <c r="WLI67" s="231"/>
      <c r="WLJ67" s="231"/>
      <c r="WLK67" s="231"/>
      <c r="WLL67" s="231"/>
      <c r="WLM67" s="227"/>
      <c r="WLN67" s="227"/>
      <c r="WLO67" s="140"/>
      <c r="WLP67" s="231"/>
      <c r="WLQ67" s="227"/>
      <c r="WLR67" s="227"/>
      <c r="WLS67" s="227"/>
      <c r="WLT67" s="246"/>
      <c r="WLU67" s="247"/>
      <c r="WLV67" s="248"/>
      <c r="WLW67" s="231"/>
      <c r="WLX67" s="231"/>
      <c r="WLY67" s="231"/>
      <c r="WLZ67" s="99"/>
      <c r="WMA67" s="231"/>
      <c r="WMB67" s="231"/>
      <c r="WMC67" s="231"/>
      <c r="WMD67" s="222"/>
      <c r="WME67" s="249"/>
      <c r="WMF67" s="223"/>
      <c r="WMG67" s="250"/>
      <c r="WMH67" s="231"/>
      <c r="WMI67" s="231"/>
      <c r="WMJ67" s="231"/>
      <c r="WMK67" s="231"/>
      <c r="WML67" s="227"/>
      <c r="WMM67" s="227"/>
      <c r="WMN67" s="140"/>
      <c r="WMO67" s="231"/>
      <c r="WMP67" s="227"/>
      <c r="WMQ67" s="227"/>
      <c r="WMR67" s="227"/>
      <c r="WMS67" s="246"/>
      <c r="WMT67" s="247"/>
      <c r="WMU67" s="248"/>
      <c r="WMV67" s="231"/>
      <c r="WMW67" s="231"/>
      <c r="WMX67" s="231"/>
      <c r="WMY67" s="99"/>
      <c r="WMZ67" s="231"/>
      <c r="WNA67" s="231"/>
      <c r="WNB67" s="231"/>
      <c r="WNC67" s="222"/>
      <c r="WND67" s="249"/>
      <c r="WNE67" s="223"/>
      <c r="WNF67" s="250"/>
      <c r="WNG67" s="231"/>
      <c r="WNH67" s="231"/>
      <c r="WNI67" s="231"/>
      <c r="WNJ67" s="231"/>
      <c r="WNK67" s="227"/>
      <c r="WNL67" s="227"/>
      <c r="WNM67" s="140"/>
      <c r="WNN67" s="231"/>
      <c r="WNO67" s="227"/>
      <c r="WNP67" s="227"/>
      <c r="WNQ67" s="227"/>
      <c r="WNR67" s="246"/>
      <c r="WNS67" s="247"/>
      <c r="WNT67" s="248"/>
      <c r="WNU67" s="231"/>
      <c r="WNV67" s="231"/>
      <c r="WNW67" s="231"/>
      <c r="WNX67" s="99"/>
      <c r="WNY67" s="231"/>
      <c r="WNZ67" s="231"/>
      <c r="WOA67" s="231"/>
      <c r="WOB67" s="222"/>
      <c r="WOC67" s="249"/>
      <c r="WOD67" s="223"/>
      <c r="WOE67" s="250"/>
      <c r="WOF67" s="231"/>
      <c r="WOG67" s="231"/>
      <c r="WOH67" s="231"/>
      <c r="WOI67" s="231"/>
      <c r="WOJ67" s="227"/>
      <c r="WOK67" s="227"/>
      <c r="WOL67" s="140"/>
      <c r="WOM67" s="231"/>
      <c r="WON67" s="227"/>
      <c r="WOO67" s="227"/>
      <c r="WOP67" s="227"/>
      <c r="WOQ67" s="246"/>
      <c r="WOR67" s="247"/>
      <c r="WOS67" s="248"/>
      <c r="WOT67" s="231"/>
      <c r="WOU67" s="231"/>
      <c r="WOV67" s="231"/>
      <c r="WOW67" s="99"/>
      <c r="WOX67" s="231"/>
      <c r="WOY67" s="231"/>
      <c r="WOZ67" s="231"/>
      <c r="WPA67" s="222"/>
      <c r="WPB67" s="249"/>
      <c r="WPC67" s="223"/>
      <c r="WPD67" s="250"/>
      <c r="WPE67" s="231"/>
      <c r="WPF67" s="231"/>
      <c r="WPG67" s="231"/>
      <c r="WPH67" s="231"/>
      <c r="WPI67" s="227"/>
      <c r="WPJ67" s="227"/>
      <c r="WPK67" s="140"/>
      <c r="WPL67" s="231"/>
      <c r="WPM67" s="227"/>
      <c r="WPN67" s="227"/>
      <c r="WPO67" s="227"/>
      <c r="WPP67" s="246"/>
      <c r="WPQ67" s="247"/>
      <c r="WPR67" s="248"/>
      <c r="WPS67" s="231"/>
      <c r="WPT67" s="231"/>
      <c r="WPU67" s="231"/>
      <c r="WPV67" s="99"/>
      <c r="WPW67" s="231"/>
      <c r="WPX67" s="231"/>
      <c r="WPY67" s="231"/>
      <c r="WPZ67" s="222"/>
      <c r="WQA67" s="249"/>
      <c r="WQB67" s="223"/>
      <c r="WQC67" s="250"/>
      <c r="WQD67" s="231"/>
      <c r="WQE67" s="231"/>
      <c r="WQF67" s="231"/>
      <c r="WQG67" s="231"/>
      <c r="WQH67" s="227"/>
      <c r="WQI67" s="227"/>
      <c r="WQJ67" s="140"/>
      <c r="WQK67" s="231"/>
      <c r="WQL67" s="227"/>
      <c r="WQM67" s="227"/>
      <c r="WQN67" s="227"/>
      <c r="WQO67" s="246"/>
      <c r="WQP67" s="247"/>
      <c r="WQQ67" s="248"/>
      <c r="WQR67" s="231"/>
      <c r="WQS67" s="231"/>
      <c r="WQT67" s="231"/>
      <c r="WQU67" s="99"/>
      <c r="WQV67" s="231"/>
      <c r="WQW67" s="231"/>
      <c r="WQX67" s="231"/>
      <c r="WQY67" s="222"/>
      <c r="WQZ67" s="249"/>
      <c r="WRA67" s="223"/>
      <c r="WRB67" s="250"/>
      <c r="WRC67" s="231"/>
      <c r="WRD67" s="231"/>
      <c r="WRE67" s="231"/>
      <c r="WRF67" s="231"/>
      <c r="WRG67" s="227"/>
      <c r="WRH67" s="227"/>
      <c r="WRI67" s="140"/>
      <c r="WRJ67" s="231"/>
      <c r="WRK67" s="227"/>
      <c r="WRL67" s="227"/>
      <c r="WRM67" s="227"/>
      <c r="WRN67" s="246"/>
      <c r="WRO67" s="247"/>
      <c r="WRP67" s="248"/>
      <c r="WRQ67" s="231"/>
      <c r="WRR67" s="231"/>
      <c r="WRS67" s="231"/>
      <c r="WRT67" s="99"/>
      <c r="WRU67" s="231"/>
      <c r="WRV67" s="231"/>
      <c r="WRW67" s="231"/>
      <c r="WRX67" s="222"/>
      <c r="WRY67" s="249"/>
      <c r="WRZ67" s="223"/>
      <c r="WSA67" s="250"/>
      <c r="WSB67" s="231"/>
      <c r="WSC67" s="231"/>
      <c r="WSD67" s="231"/>
      <c r="WSE67" s="231"/>
      <c r="WSF67" s="227"/>
      <c r="WSG67" s="227"/>
      <c r="WSH67" s="140"/>
      <c r="WSI67" s="231"/>
      <c r="WSJ67" s="227"/>
      <c r="WSK67" s="227"/>
      <c r="WSL67" s="227"/>
      <c r="WSM67" s="246"/>
      <c r="WSN67" s="247"/>
      <c r="WSO67" s="248"/>
      <c r="WSP67" s="231"/>
      <c r="WSQ67" s="231"/>
      <c r="WSR67" s="231"/>
      <c r="WSS67" s="99"/>
      <c r="WST67" s="231"/>
      <c r="WSU67" s="231"/>
      <c r="WSV67" s="231"/>
      <c r="WSW67" s="222"/>
      <c r="WSX67" s="249"/>
      <c r="WSY67" s="223"/>
      <c r="WSZ67" s="250"/>
      <c r="WTA67" s="231"/>
      <c r="WTB67" s="231"/>
      <c r="WTC67" s="231"/>
      <c r="WTD67" s="231"/>
      <c r="WTE67" s="227"/>
      <c r="WTF67" s="227"/>
      <c r="WTG67" s="140"/>
      <c r="WTH67" s="231"/>
      <c r="WTI67" s="227"/>
      <c r="WTJ67" s="227"/>
      <c r="WTK67" s="227"/>
      <c r="WTL67" s="246"/>
      <c r="WTM67" s="247"/>
      <c r="WTN67" s="248"/>
      <c r="WTO67" s="231"/>
      <c r="WTP67" s="231"/>
      <c r="WTQ67" s="231"/>
      <c r="WTR67" s="99"/>
      <c r="WTS67" s="231"/>
      <c r="WTT67" s="231"/>
      <c r="WTU67" s="231"/>
      <c r="WTV67" s="222"/>
      <c r="WTW67" s="249"/>
      <c r="WTX67" s="223"/>
      <c r="WTY67" s="250"/>
      <c r="WTZ67" s="231"/>
      <c r="WUA67" s="231"/>
      <c r="WUB67" s="231"/>
      <c r="WUC67" s="231"/>
      <c r="WUD67" s="227"/>
      <c r="WUE67" s="227"/>
      <c r="WUF67" s="140"/>
      <c r="WUG67" s="231"/>
      <c r="WUH67" s="227"/>
      <c r="WUI67" s="227"/>
      <c r="WUJ67" s="227"/>
      <c r="WUK67" s="246"/>
      <c r="WUL67" s="247"/>
      <c r="WUM67" s="248"/>
      <c r="WUN67" s="231"/>
      <c r="WUO67" s="231"/>
      <c r="WUP67" s="231"/>
      <c r="WUQ67" s="99"/>
      <c r="WUR67" s="231"/>
      <c r="WUS67" s="231"/>
      <c r="WUT67" s="231"/>
      <c r="WUU67" s="222"/>
      <c r="WUV67" s="249"/>
      <c r="WUW67" s="223"/>
      <c r="WUX67" s="250"/>
      <c r="WUY67" s="231"/>
      <c r="WUZ67" s="231"/>
      <c r="WVA67" s="231"/>
      <c r="WVB67" s="231"/>
      <c r="WVC67" s="227"/>
      <c r="WVD67" s="227"/>
      <c r="WVE67" s="140"/>
      <c r="WVF67" s="231"/>
      <c r="WVG67" s="227"/>
      <c r="WVH67" s="227"/>
      <c r="WVI67" s="227"/>
      <c r="WVJ67" s="246"/>
      <c r="WVK67" s="247"/>
      <c r="WVL67" s="248"/>
      <c r="WVM67" s="231"/>
      <c r="WVN67" s="231"/>
      <c r="WVO67" s="231"/>
      <c r="WVP67" s="99"/>
      <c r="WVQ67" s="231"/>
      <c r="WVR67" s="231"/>
      <c r="WVS67" s="231"/>
      <c r="WVT67" s="222"/>
      <c r="WVU67" s="249"/>
      <c r="WVV67" s="223"/>
      <c r="WVW67" s="250"/>
      <c r="WVX67" s="231"/>
      <c r="WVY67" s="231"/>
      <c r="WVZ67" s="231"/>
      <c r="WWA67" s="231"/>
      <c r="WWB67" s="227"/>
      <c r="WWC67" s="227"/>
      <c r="WWD67" s="140"/>
      <c r="WWE67" s="231"/>
      <c r="WWF67" s="227"/>
      <c r="WWG67" s="227"/>
      <c r="WWH67" s="227"/>
      <c r="WWI67" s="246"/>
      <c r="WWJ67" s="247"/>
      <c r="WWK67" s="248"/>
      <c r="WWL67" s="231"/>
      <c r="WWM67" s="231"/>
      <c r="WWN67" s="231"/>
      <c r="WWO67" s="99"/>
      <c r="WWP67" s="231"/>
      <c r="WWQ67" s="231"/>
      <c r="WWR67" s="231"/>
      <c r="WWS67" s="222"/>
      <c r="WWT67" s="249"/>
      <c r="WWU67" s="223"/>
      <c r="WWV67" s="250"/>
      <c r="WWW67" s="231"/>
      <c r="WWX67" s="231"/>
      <c r="WWY67" s="231"/>
      <c r="WWZ67" s="231"/>
      <c r="WXA67" s="227"/>
      <c r="WXB67" s="227"/>
      <c r="WXC67" s="140"/>
      <c r="WXD67" s="231"/>
      <c r="WXE67" s="227"/>
      <c r="WXF67" s="227"/>
      <c r="WXG67" s="227"/>
      <c r="WXH67" s="246"/>
      <c r="WXI67" s="247"/>
      <c r="WXJ67" s="248"/>
      <c r="WXK67" s="231"/>
      <c r="WXL67" s="231"/>
      <c r="WXM67" s="231"/>
      <c r="WXN67" s="99"/>
      <c r="WXO67" s="231"/>
      <c r="WXP67" s="231"/>
      <c r="WXQ67" s="231"/>
      <c r="WXR67" s="222"/>
      <c r="WXS67" s="249"/>
      <c r="WXT67" s="223"/>
      <c r="WXU67" s="250"/>
      <c r="WXV67" s="231"/>
      <c r="WXW67" s="231"/>
      <c r="WXX67" s="231"/>
      <c r="WXY67" s="231"/>
      <c r="WXZ67" s="227"/>
      <c r="WYA67" s="227"/>
      <c r="WYB67" s="140"/>
      <c r="WYC67" s="231"/>
      <c r="WYD67" s="227"/>
      <c r="WYE67" s="227"/>
      <c r="WYF67" s="227"/>
      <c r="WYG67" s="246"/>
      <c r="WYH67" s="247"/>
      <c r="WYI67" s="248"/>
      <c r="WYJ67" s="231"/>
      <c r="WYK67" s="231"/>
      <c r="WYL67" s="231"/>
      <c r="WYM67" s="99"/>
      <c r="WYN67" s="231"/>
      <c r="WYO67" s="231"/>
      <c r="WYP67" s="231"/>
      <c r="WYQ67" s="222"/>
      <c r="WYR67" s="249"/>
      <c r="WYS67" s="223"/>
      <c r="WYT67" s="250"/>
      <c r="WYU67" s="231"/>
      <c r="WYV67" s="231"/>
      <c r="WYW67" s="231"/>
      <c r="WYX67" s="231"/>
      <c r="WYY67" s="227"/>
      <c r="WYZ67" s="227"/>
      <c r="WZA67" s="140"/>
      <c r="WZB67" s="231"/>
      <c r="WZC67" s="227"/>
      <c r="WZD67" s="227"/>
      <c r="WZE67" s="227"/>
      <c r="WZF67" s="246"/>
      <c r="WZG67" s="247"/>
      <c r="WZH67" s="248"/>
      <c r="WZI67" s="231"/>
      <c r="WZJ67" s="231"/>
      <c r="WZK67" s="231"/>
      <c r="WZL67" s="99"/>
      <c r="WZM67" s="231"/>
      <c r="WZN67" s="231"/>
      <c r="WZO67" s="231"/>
      <c r="WZP67" s="222"/>
      <c r="WZQ67" s="249"/>
      <c r="WZR67" s="223"/>
      <c r="WZS67" s="250"/>
      <c r="WZT67" s="231"/>
      <c r="WZU67" s="231"/>
      <c r="WZV67" s="231"/>
      <c r="WZW67" s="231"/>
      <c r="WZX67" s="227"/>
      <c r="WZY67" s="227"/>
      <c r="WZZ67" s="140"/>
      <c r="XAA67" s="231"/>
      <c r="XAB67" s="227"/>
      <c r="XAC67" s="227"/>
      <c r="XAD67" s="227"/>
      <c r="XAE67" s="246"/>
      <c r="XAF67" s="247"/>
      <c r="XAG67" s="248"/>
      <c r="XAH67" s="231"/>
      <c r="XAI67" s="231"/>
      <c r="XAJ67" s="231"/>
      <c r="XAK67" s="99"/>
      <c r="XAL67" s="231"/>
      <c r="XAM67" s="231"/>
      <c r="XAN67" s="231"/>
      <c r="XAO67" s="222"/>
      <c r="XAP67" s="249"/>
      <c r="XAQ67" s="223"/>
      <c r="XAR67" s="250"/>
      <c r="XAS67" s="231"/>
      <c r="XAT67" s="231"/>
      <c r="XAU67" s="231"/>
      <c r="XAV67" s="231"/>
      <c r="XAW67" s="227"/>
      <c r="XAX67" s="227"/>
      <c r="XAY67" s="140"/>
      <c r="XAZ67" s="231"/>
      <c r="XBA67" s="227"/>
      <c r="XBB67" s="227"/>
      <c r="XBC67" s="227"/>
      <c r="XBD67" s="246"/>
      <c r="XBE67" s="247"/>
      <c r="XBF67" s="248"/>
      <c r="XBG67" s="231"/>
      <c r="XBH67" s="231"/>
      <c r="XBI67" s="231"/>
      <c r="XBJ67" s="99"/>
      <c r="XBK67" s="231"/>
      <c r="XBL67" s="231"/>
      <c r="XBM67" s="231"/>
      <c r="XBN67" s="222"/>
      <c r="XBO67" s="249"/>
      <c r="XBP67" s="223"/>
      <c r="XBQ67" s="250"/>
      <c r="XBR67" s="231"/>
      <c r="XBS67" s="231"/>
      <c r="XBT67" s="231"/>
      <c r="XBU67" s="231"/>
      <c r="XBV67" s="227"/>
      <c r="XBW67" s="227"/>
      <c r="XBX67" s="140"/>
      <c r="XBY67" s="231"/>
      <c r="XBZ67" s="227"/>
      <c r="XCA67" s="227"/>
      <c r="XCB67" s="227"/>
      <c r="XCC67" s="246"/>
      <c r="XCD67" s="247"/>
      <c r="XCE67" s="248"/>
      <c r="XCF67" s="231"/>
      <c r="XCG67" s="231"/>
      <c r="XCH67" s="231"/>
      <c r="XCI67" s="99"/>
      <c r="XCJ67" s="231"/>
      <c r="XCK67" s="231"/>
      <c r="XCL67" s="231"/>
      <c r="XCM67" s="222"/>
      <c r="XCN67" s="249"/>
      <c r="XCO67" s="223"/>
      <c r="XCP67" s="250"/>
      <c r="XCQ67" s="231"/>
      <c r="XCR67" s="231"/>
      <c r="XCS67" s="231"/>
      <c r="XCT67" s="231"/>
      <c r="XCU67" s="227"/>
      <c r="XCV67" s="227"/>
      <c r="XCW67" s="140"/>
      <c r="XCX67" s="231"/>
      <c r="XCY67" s="227"/>
      <c r="XCZ67" s="227"/>
      <c r="XDA67" s="227"/>
      <c r="XDB67" s="246"/>
      <c r="XDC67" s="247"/>
      <c r="XDD67" s="248"/>
      <c r="XDE67" s="231"/>
      <c r="XDF67" s="231"/>
      <c r="XDG67" s="231"/>
      <c r="XDH67" s="99"/>
      <c r="XDI67" s="231"/>
      <c r="XDJ67" s="231"/>
      <c r="XDK67" s="231"/>
      <c r="XDL67" s="222"/>
      <c r="XDM67" s="249"/>
      <c r="XDN67" s="223"/>
      <c r="XDO67" s="250"/>
      <c r="XDP67" s="231"/>
      <c r="XDQ67" s="231"/>
      <c r="XDR67" s="231"/>
      <c r="XDS67" s="231"/>
      <c r="XDT67" s="227"/>
      <c r="XDU67" s="227"/>
      <c r="XDV67" s="140"/>
      <c r="XDW67" s="231"/>
      <c r="XDX67" s="227"/>
      <c r="XDY67" s="227"/>
      <c r="XDZ67" s="227"/>
      <c r="XEA67" s="246"/>
      <c r="XEB67" s="247"/>
      <c r="XEC67" s="248"/>
      <c r="XED67" s="231"/>
      <c r="XEE67" s="231"/>
      <c r="XEF67" s="231"/>
      <c r="XEG67" s="99"/>
      <c r="XEH67" s="231"/>
      <c r="XEI67" s="231"/>
      <c r="XEJ67" s="231"/>
      <c r="XEK67" s="222"/>
      <c r="XEL67" s="249"/>
      <c r="XEM67" s="223"/>
      <c r="XEN67" s="250"/>
      <c r="XEO67" s="231"/>
      <c r="XEP67" s="231"/>
      <c r="XEQ67" s="231"/>
      <c r="XER67" s="231"/>
      <c r="XES67" s="227"/>
      <c r="XET67" s="227"/>
      <c r="XEU67" s="140"/>
      <c r="XEV67" s="231"/>
      <c r="XEW67" s="227"/>
      <c r="XEX67" s="227"/>
      <c r="XEY67" s="227"/>
      <c r="XEZ67" s="246"/>
      <c r="XFA67" s="247"/>
      <c r="XFB67" s="248"/>
    </row>
    <row r="68" spans="1:16382" ht="25.5" x14ac:dyDescent="0.2">
      <c r="A68" s="96">
        <v>45945</v>
      </c>
      <c r="B68" s="79" t="s">
        <v>3763</v>
      </c>
      <c r="C68" s="79" t="s">
        <v>3762</v>
      </c>
      <c r="D68" s="79" t="s">
        <v>140</v>
      </c>
      <c r="E68" s="79" t="s">
        <v>139</v>
      </c>
      <c r="F68" s="60"/>
      <c r="G68" s="61">
        <v>2029</v>
      </c>
      <c r="H68" s="97" t="s">
        <v>14</v>
      </c>
      <c r="I68" s="97" t="str">
        <f t="shared" ref="I68:I73" si="10">LEFT($H68,2)</f>
        <v>MS</v>
      </c>
      <c r="J68" s="97" t="str">
        <f t="shared" ref="J68:J73" si="11">RIGHT($H68,2)</f>
        <v>MS</v>
      </c>
      <c r="K68" s="104" t="str">
        <f t="shared" si="7"/>
        <v>South Central</v>
      </c>
      <c r="L68" s="97" t="str">
        <f>INDEX('State '!$A$1:$C$62,MATCH($I68,'State '!$B:$B,0),3)</f>
        <v>South Central</v>
      </c>
      <c r="M68" s="97" t="str">
        <f>INDEX('State '!$A$1:$C$62,MATCH($J68,'State '!$B:$B,0),3)</f>
        <v>South Central</v>
      </c>
      <c r="N68" s="97"/>
      <c r="O68" s="144"/>
      <c r="P68" s="110">
        <v>111</v>
      </c>
      <c r="Q68" s="145">
        <v>1175</v>
      </c>
      <c r="R68" s="98">
        <v>36</v>
      </c>
      <c r="S68" s="97" t="s">
        <v>138</v>
      </c>
      <c r="T68" s="97" t="s">
        <v>381</v>
      </c>
      <c r="U68" s="97" t="s">
        <v>3761</v>
      </c>
      <c r="V68" s="97" t="s">
        <v>2174</v>
      </c>
      <c r="W68" s="79" t="s">
        <v>3844</v>
      </c>
      <c r="X68" s="79" t="s">
        <v>3633</v>
      </c>
      <c r="Y68" s="261" t="s">
        <v>3434</v>
      </c>
      <c r="Z68" s="17"/>
    </row>
    <row r="69" spans="1:16382" ht="63.75" x14ac:dyDescent="0.2">
      <c r="A69" s="96">
        <v>45839</v>
      </c>
      <c r="B69" s="79" t="s">
        <v>2413</v>
      </c>
      <c r="C69" s="79" t="s">
        <v>275</v>
      </c>
      <c r="D69" s="79" t="s">
        <v>1878</v>
      </c>
      <c r="E69" s="79" t="s">
        <v>389</v>
      </c>
      <c r="F69" s="60"/>
      <c r="G69" s="110">
        <v>2029</v>
      </c>
      <c r="H69" s="97" t="s">
        <v>0</v>
      </c>
      <c r="I69" s="97" t="str">
        <f t="shared" si="10"/>
        <v>LA</v>
      </c>
      <c r="J69" s="97" t="str">
        <f t="shared" si="11"/>
        <v>LA</v>
      </c>
      <c r="K69" s="104" t="str">
        <f t="shared" si="7"/>
        <v>South Central</v>
      </c>
      <c r="L69" s="97" t="str">
        <f>INDEX('State '!$A$1:$C$62,MATCH($I69,'State '!$B:$B,0),3)</f>
        <v>South Central</v>
      </c>
      <c r="M69" s="97" t="str">
        <f>INDEX('State '!$A$1:$C$62,MATCH($J69,'State '!$B:$B,0),3)</f>
        <v>South Central</v>
      </c>
      <c r="N69" s="97"/>
      <c r="O69" s="144">
        <v>202</v>
      </c>
      <c r="P69" s="110">
        <v>0</v>
      </c>
      <c r="Q69" s="145">
        <v>1362</v>
      </c>
      <c r="R69" s="98"/>
      <c r="S69" s="97" t="s">
        <v>135</v>
      </c>
      <c r="T69" s="97" t="s">
        <v>381</v>
      </c>
      <c r="U69" s="97" t="s">
        <v>2218</v>
      </c>
      <c r="V69" s="97" t="s">
        <v>2174</v>
      </c>
      <c r="W69" s="79" t="s">
        <v>3807</v>
      </c>
      <c r="X69" s="79" t="s">
        <v>2813</v>
      </c>
      <c r="Y69" s="261" t="s">
        <v>3593</v>
      </c>
      <c r="Z69" s="17"/>
    </row>
    <row r="70" spans="1:16382" ht="38.25" x14ac:dyDescent="0.2">
      <c r="A70" s="96">
        <v>45839</v>
      </c>
      <c r="B70" s="79" t="s">
        <v>2972</v>
      </c>
      <c r="C70" s="79" t="s">
        <v>2402</v>
      </c>
      <c r="D70" s="79" t="s">
        <v>140</v>
      </c>
      <c r="E70" s="102" t="s">
        <v>389</v>
      </c>
      <c r="F70" s="60"/>
      <c r="G70" s="61">
        <v>2027</v>
      </c>
      <c r="H70" s="97" t="s">
        <v>0</v>
      </c>
      <c r="I70" s="97" t="str">
        <f t="shared" si="10"/>
        <v>LA</v>
      </c>
      <c r="J70" s="97" t="str">
        <f t="shared" si="11"/>
        <v>LA</v>
      </c>
      <c r="K70" s="104" t="str">
        <f t="shared" si="7"/>
        <v>South Central</v>
      </c>
      <c r="L70" s="97" t="str">
        <f>INDEX('State '!$A$1:$C$62,MATCH($I70,'State '!$B:$B,0),3)</f>
        <v>South Central</v>
      </c>
      <c r="M70" s="97" t="str">
        <f>INDEX('State '!$A$1:$C$62,MATCH($J70,'State '!$B:$B,0),3)</f>
        <v>South Central</v>
      </c>
      <c r="N70" s="97"/>
      <c r="O70" s="144">
        <v>88.897000000000006</v>
      </c>
      <c r="P70" s="164">
        <v>0</v>
      </c>
      <c r="Q70" s="145">
        <v>70</v>
      </c>
      <c r="R70" s="98"/>
      <c r="S70" s="97" t="s">
        <v>135</v>
      </c>
      <c r="T70" s="97" t="s">
        <v>381</v>
      </c>
      <c r="U70" s="97" t="s">
        <v>3594</v>
      </c>
      <c r="V70" s="97" t="s">
        <v>2174</v>
      </c>
      <c r="W70" s="79" t="s">
        <v>2973</v>
      </c>
      <c r="X70" s="79" t="s">
        <v>2813</v>
      </c>
      <c r="Y70" s="261"/>
      <c r="Z70" s="17"/>
    </row>
    <row r="71" spans="1:16382" x14ac:dyDescent="0.2">
      <c r="A71" s="96">
        <v>45153</v>
      </c>
      <c r="B71" s="188" t="s">
        <v>2974</v>
      </c>
      <c r="C71" s="188" t="s">
        <v>2402</v>
      </c>
      <c r="D71" s="80" t="s">
        <v>136</v>
      </c>
      <c r="E71" s="188" t="s">
        <v>389</v>
      </c>
      <c r="F71" s="190"/>
      <c r="G71" s="192">
        <v>2027</v>
      </c>
      <c r="H71" s="191" t="s">
        <v>2204</v>
      </c>
      <c r="I71" s="97" t="str">
        <f t="shared" si="10"/>
        <v>LA</v>
      </c>
      <c r="J71" s="97" t="str">
        <f t="shared" si="11"/>
        <v>TX</v>
      </c>
      <c r="K71" s="104" t="str">
        <f t="shared" si="7"/>
        <v>South Central</v>
      </c>
      <c r="L71" s="97" t="str">
        <f>INDEX('State '!$A$1:$C$62,MATCH($I71,'State '!$B:$B,0),3)</f>
        <v>South Central</v>
      </c>
      <c r="M71" s="97" t="str">
        <f>INDEX('State '!$A$1:$C$62,MATCH($J71,'State '!$B:$B,0),3)</f>
        <v>South Central</v>
      </c>
      <c r="N71" s="97"/>
      <c r="O71" s="144">
        <v>1207</v>
      </c>
      <c r="P71" s="200">
        <v>72</v>
      </c>
      <c r="Q71" s="194">
        <v>2000</v>
      </c>
      <c r="R71" s="192">
        <v>42</v>
      </c>
      <c r="S71" s="191" t="s">
        <v>135</v>
      </c>
      <c r="T71" s="191" t="s">
        <v>381</v>
      </c>
      <c r="U71" s="191" t="s">
        <v>2403</v>
      </c>
      <c r="V71" s="97" t="s">
        <v>2177</v>
      </c>
      <c r="W71" s="79" t="s">
        <v>2711</v>
      </c>
      <c r="X71" s="79" t="s">
        <v>2813</v>
      </c>
      <c r="Y71" s="261" t="s">
        <v>2765</v>
      </c>
      <c r="Z71" s="17"/>
    </row>
    <row r="72" spans="1:16382" ht="51" x14ac:dyDescent="0.2">
      <c r="A72" s="96">
        <v>45839</v>
      </c>
      <c r="B72" s="79" t="s">
        <v>3789</v>
      </c>
      <c r="C72" s="79" t="s">
        <v>2967</v>
      </c>
      <c r="D72" s="79" t="s">
        <v>140</v>
      </c>
      <c r="E72" s="79" t="s">
        <v>419</v>
      </c>
      <c r="F72" s="60"/>
      <c r="G72" s="98">
        <v>2026</v>
      </c>
      <c r="H72" s="97" t="s">
        <v>0</v>
      </c>
      <c r="I72" s="97" t="str">
        <f t="shared" si="10"/>
        <v>LA</v>
      </c>
      <c r="J72" s="97" t="str">
        <f t="shared" si="11"/>
        <v>LA</v>
      </c>
      <c r="K72" s="104" t="str">
        <f t="shared" si="7"/>
        <v>South Central</v>
      </c>
      <c r="L72" s="97" t="str">
        <f>INDEX('State '!$A$1:$C$62,MATCH($I72,'State '!$B:$B,0),3)</f>
        <v>South Central</v>
      </c>
      <c r="M72" s="97" t="str">
        <f>INDEX('State '!$A$1:$C$62,MATCH($J72,'State '!$B:$B,0),3)</f>
        <v>South Central</v>
      </c>
      <c r="N72" s="97"/>
      <c r="O72" s="144"/>
      <c r="P72" s="164">
        <v>0</v>
      </c>
      <c r="Q72" s="145">
        <v>200</v>
      </c>
      <c r="R72" s="98">
        <v>36</v>
      </c>
      <c r="S72" s="97" t="s">
        <v>138</v>
      </c>
      <c r="T72" s="97"/>
      <c r="U72" s="97"/>
      <c r="V72" s="97" t="s">
        <v>2174</v>
      </c>
      <c r="W72" s="245" t="s">
        <v>3595</v>
      </c>
      <c r="X72" s="79" t="s">
        <v>3378</v>
      </c>
      <c r="Y72" s="261" t="s">
        <v>3489</v>
      </c>
      <c r="Z72" s="17"/>
    </row>
    <row r="73" spans="1:16382" ht="63.75" x14ac:dyDescent="0.2">
      <c r="A73" s="96">
        <v>45945</v>
      </c>
      <c r="B73" s="79" t="s">
        <v>3643</v>
      </c>
      <c r="C73" s="79" t="s">
        <v>3683</v>
      </c>
      <c r="D73" s="79" t="s">
        <v>136</v>
      </c>
      <c r="E73" s="79" t="s">
        <v>143</v>
      </c>
      <c r="F73" s="60">
        <v>45931</v>
      </c>
      <c r="G73" s="61">
        <v>2025</v>
      </c>
      <c r="H73" s="97" t="s">
        <v>0</v>
      </c>
      <c r="I73" s="97" t="str">
        <f t="shared" si="10"/>
        <v>LA</v>
      </c>
      <c r="J73" s="97" t="str">
        <f t="shared" si="11"/>
        <v>LA</v>
      </c>
      <c r="K73" s="104" t="str">
        <f t="shared" si="7"/>
        <v>South Central</v>
      </c>
      <c r="L73" s="97" t="str">
        <f>INDEX('State '!$A$1:$C$62,MATCH($I73,'State '!$B:$B,0),3)</f>
        <v>South Central</v>
      </c>
      <c r="M73" s="97" t="str">
        <f>INDEX('State '!$A$1:$C$62,MATCH($J73,'State '!$B:$B,0),3)</f>
        <v>South Central</v>
      </c>
      <c r="N73" s="97"/>
      <c r="O73" s="144"/>
      <c r="P73" s="164">
        <v>174</v>
      </c>
      <c r="Q73" s="145">
        <v>1800</v>
      </c>
      <c r="R73" s="98" t="s">
        <v>2425</v>
      </c>
      <c r="S73" s="97" t="s">
        <v>138</v>
      </c>
      <c r="T73" s="97"/>
      <c r="U73" s="97"/>
      <c r="V73" s="97" t="s">
        <v>2174</v>
      </c>
      <c r="W73" s="79" t="s">
        <v>3845</v>
      </c>
      <c r="X73" s="79" t="s">
        <v>2813</v>
      </c>
      <c r="Y73" s="261" t="s">
        <v>3462</v>
      </c>
      <c r="Z73" s="17"/>
    </row>
    <row r="74" spans="1:16382" ht="76.5" x14ac:dyDescent="0.2">
      <c r="A74" s="96">
        <v>45865</v>
      </c>
      <c r="B74" s="79" t="s">
        <v>3673</v>
      </c>
      <c r="C74" s="79" t="s">
        <v>3676</v>
      </c>
      <c r="D74" s="79" t="s">
        <v>136</v>
      </c>
      <c r="E74" s="79" t="s">
        <v>137</v>
      </c>
      <c r="F74" s="60"/>
      <c r="G74" s="98">
        <v>2025</v>
      </c>
      <c r="H74" s="97" t="s">
        <v>21</v>
      </c>
      <c r="I74" s="97" t="s">
        <v>21</v>
      </c>
      <c r="J74" s="97" t="s">
        <v>21</v>
      </c>
      <c r="K74" s="104" t="str">
        <f t="shared" si="7"/>
        <v>Mountain</v>
      </c>
      <c r="L74" s="97" t="str">
        <f>INDEX('State '!$A$1:$C$62,MATCH($I74,'State '!$B:$B,0),3)</f>
        <v>Mountain</v>
      </c>
      <c r="M74" s="97" t="str">
        <f>INDEX('State '!$A$1:$C$62,MATCH($J74,'State '!$B:$B,0),3)</f>
        <v>Mountain</v>
      </c>
      <c r="N74" s="97"/>
      <c r="O74" s="144"/>
      <c r="P74" s="164">
        <v>61.6</v>
      </c>
      <c r="Q74" s="145">
        <v>1200</v>
      </c>
      <c r="R74" s="98">
        <v>36</v>
      </c>
      <c r="S74" s="97" t="s">
        <v>138</v>
      </c>
      <c r="T74" s="97"/>
      <c r="U74" s="97" t="s">
        <v>3674</v>
      </c>
      <c r="V74" s="97" t="s">
        <v>2174</v>
      </c>
      <c r="W74" s="245" t="s">
        <v>3675</v>
      </c>
      <c r="X74" s="79" t="s">
        <v>3677</v>
      </c>
      <c r="Y74" s="261" t="s">
        <v>3678</v>
      </c>
      <c r="Z74" s="17"/>
    </row>
    <row r="75" spans="1:16382" ht="38.25" x14ac:dyDescent="0.2">
      <c r="A75" s="96">
        <v>45665</v>
      </c>
      <c r="B75" s="80" t="s">
        <v>3056</v>
      </c>
      <c r="C75" s="80" t="s">
        <v>309</v>
      </c>
      <c r="D75" s="80" t="s">
        <v>140</v>
      </c>
      <c r="E75" s="80" t="s">
        <v>389</v>
      </c>
      <c r="F75" s="79"/>
      <c r="G75" s="61" t="s">
        <v>382</v>
      </c>
      <c r="H75" s="97" t="s">
        <v>8</v>
      </c>
      <c r="I75" s="97" t="str">
        <f t="shared" ref="I75:I81" si="12">LEFT($H75,2)</f>
        <v>OH</v>
      </c>
      <c r="J75" s="97" t="str">
        <f t="shared" ref="J75:J81" si="13">RIGHT($H75,2)</f>
        <v>OH</v>
      </c>
      <c r="K75" s="104" t="str">
        <f t="shared" si="7"/>
        <v>Northeast</v>
      </c>
      <c r="L75" s="97" t="str">
        <f>INDEX('State '!$A$1:$C$62,MATCH($I75,'State '!$B:$B,0),3)</f>
        <v>Northeast</v>
      </c>
      <c r="M75" s="97" t="str">
        <f>INDEX('State '!$A$1:$C$62,MATCH($J75,'State '!$B:$B,0),3)</f>
        <v>Northeast</v>
      </c>
      <c r="N75" s="104"/>
      <c r="O75" s="144">
        <v>28</v>
      </c>
      <c r="P75" s="164">
        <v>2.1800000000000002</v>
      </c>
      <c r="Q75" s="145"/>
      <c r="R75" s="98">
        <v>12</v>
      </c>
      <c r="S75" s="97" t="s">
        <v>138</v>
      </c>
      <c r="T75" s="104" t="s">
        <v>2842</v>
      </c>
      <c r="U75" s="104" t="s">
        <v>3598</v>
      </c>
      <c r="V75" s="104" t="s">
        <v>2174</v>
      </c>
      <c r="W75" s="80" t="s">
        <v>3491</v>
      </c>
      <c r="X75" s="80" t="s">
        <v>2816</v>
      </c>
      <c r="Y75" s="261" t="s">
        <v>3492</v>
      </c>
      <c r="Z75" s="17"/>
    </row>
    <row r="76" spans="1:16382" ht="51" x14ac:dyDescent="0.2">
      <c r="A76" s="96">
        <v>45621</v>
      </c>
      <c r="B76" s="79" t="s">
        <v>3503</v>
      </c>
      <c r="C76" s="79" t="s">
        <v>2879</v>
      </c>
      <c r="D76" s="79" t="s">
        <v>140</v>
      </c>
      <c r="E76" s="79" t="s">
        <v>389</v>
      </c>
      <c r="F76" s="60"/>
      <c r="G76" s="98">
        <v>2029</v>
      </c>
      <c r="H76" s="97" t="s">
        <v>23</v>
      </c>
      <c r="I76" s="97" t="str">
        <f t="shared" si="12"/>
        <v>KY</v>
      </c>
      <c r="J76" s="97" t="str">
        <f t="shared" si="13"/>
        <v>KY</v>
      </c>
      <c r="K76" s="104" t="str">
        <f t="shared" si="7"/>
        <v>Midwest</v>
      </c>
      <c r="L76" s="97" t="str">
        <f>INDEX('State '!$A$1:$C$62,MATCH($I76,'State '!$B:$B,0),3)</f>
        <v>Midwest</v>
      </c>
      <c r="M76" s="97" t="str">
        <f>INDEX('State '!$A$1:$C$62,MATCH($J76,'State '!$B:$B,0),3)</f>
        <v>Midwest</v>
      </c>
      <c r="N76" s="97"/>
      <c r="O76" s="144">
        <v>400</v>
      </c>
      <c r="P76" s="164">
        <v>40</v>
      </c>
      <c r="Q76" s="145">
        <v>200</v>
      </c>
      <c r="R76" s="98"/>
      <c r="S76" s="97" t="s">
        <v>138</v>
      </c>
      <c r="T76" s="97"/>
      <c r="U76" s="97" t="s">
        <v>3596</v>
      </c>
      <c r="V76" s="97" t="s">
        <v>2174</v>
      </c>
      <c r="W76" s="245" t="s">
        <v>3490</v>
      </c>
      <c r="X76" s="79" t="s">
        <v>2814</v>
      </c>
      <c r="Y76" s="261" t="s">
        <v>3597</v>
      </c>
      <c r="Z76" s="17"/>
    </row>
    <row r="77" spans="1:16382" x14ac:dyDescent="0.2">
      <c r="A77" s="96">
        <v>45321</v>
      </c>
      <c r="B77" s="80" t="s">
        <v>2888</v>
      </c>
      <c r="C77" s="79" t="s">
        <v>1991</v>
      </c>
      <c r="D77" s="80" t="s">
        <v>140</v>
      </c>
      <c r="E77" s="102" t="s">
        <v>2219</v>
      </c>
      <c r="F77" s="62"/>
      <c r="G77" s="107" t="s">
        <v>382</v>
      </c>
      <c r="H77" s="97" t="s">
        <v>46</v>
      </c>
      <c r="I77" s="97" t="str">
        <f t="shared" si="12"/>
        <v>KS</v>
      </c>
      <c r="J77" s="97" t="str">
        <f t="shared" si="13"/>
        <v>KS</v>
      </c>
      <c r="K77" s="104" t="str">
        <f t="shared" si="7"/>
        <v>South Central</v>
      </c>
      <c r="L77" s="97" t="str">
        <f>INDEX('State '!$A$1:$C$62,MATCH($I77,'State '!$B:$B,0),3)</f>
        <v>South Central</v>
      </c>
      <c r="M77" s="97" t="str">
        <f>INDEX('State '!$A$1:$C$62,MATCH($J77,'State '!$B:$B,0),3)</f>
        <v>South Central</v>
      </c>
      <c r="N77" s="97"/>
      <c r="O77" s="144">
        <v>3</v>
      </c>
      <c r="P77" s="164">
        <v>0</v>
      </c>
      <c r="Q77" s="108">
        <v>40</v>
      </c>
      <c r="R77" s="63"/>
      <c r="S77" s="103" t="s">
        <v>135</v>
      </c>
      <c r="T77" s="104" t="s">
        <v>381</v>
      </c>
      <c r="U77" s="105" t="s">
        <v>2889</v>
      </c>
      <c r="V77" s="97" t="s">
        <v>2174</v>
      </c>
      <c r="W77" s="79" t="s">
        <v>2891</v>
      </c>
      <c r="X77" s="79"/>
      <c r="Y77" s="261"/>
      <c r="Z77" s="17"/>
    </row>
    <row r="78" spans="1:16382" ht="89.25" x14ac:dyDescent="0.2">
      <c r="A78" s="96">
        <v>45838</v>
      </c>
      <c r="B78" s="80" t="s">
        <v>3493</v>
      </c>
      <c r="C78" s="79" t="s">
        <v>206</v>
      </c>
      <c r="D78" s="80" t="s">
        <v>136</v>
      </c>
      <c r="E78" s="102" t="s">
        <v>137</v>
      </c>
      <c r="F78" s="62"/>
      <c r="G78" s="107">
        <v>2028</v>
      </c>
      <c r="H78" s="97" t="s">
        <v>483</v>
      </c>
      <c r="I78" s="97" t="str">
        <f t="shared" si="12"/>
        <v>MS</v>
      </c>
      <c r="J78" s="97" t="str">
        <f t="shared" si="13"/>
        <v>AL</v>
      </c>
      <c r="K78" s="104" t="str">
        <f t="shared" si="7"/>
        <v>South Central</v>
      </c>
      <c r="L78" s="97" t="str">
        <f>INDEX('State '!$A$1:$C$62,MATCH($I78,'State '!$B:$B,0),3)</f>
        <v>South Central</v>
      </c>
      <c r="M78" s="97" t="str">
        <f>INDEX('State '!$A$1:$C$62,MATCH($J78,'State '!$B:$B,0),3)</f>
        <v>South Central</v>
      </c>
      <c r="N78" s="97"/>
      <c r="O78" s="144">
        <v>1700</v>
      </c>
      <c r="P78" s="164">
        <v>208</v>
      </c>
      <c r="Q78" s="108">
        <v>2100</v>
      </c>
      <c r="R78" s="63" t="s">
        <v>550</v>
      </c>
      <c r="S78" s="103" t="s">
        <v>135</v>
      </c>
      <c r="T78" s="104" t="s">
        <v>381</v>
      </c>
      <c r="U78" s="105" t="s">
        <v>3600</v>
      </c>
      <c r="V78" s="97" t="s">
        <v>2177</v>
      </c>
      <c r="W78" s="79" t="s">
        <v>3599</v>
      </c>
      <c r="X78" s="79" t="s">
        <v>3494</v>
      </c>
      <c r="Y78" s="261" t="s">
        <v>3601</v>
      </c>
      <c r="Z78" s="231"/>
      <c r="AA78" s="6"/>
      <c r="AB78" s="6"/>
      <c r="AC78" s="6"/>
      <c r="AD78" s="246"/>
      <c r="AE78" s="252"/>
      <c r="AF78" s="250"/>
      <c r="AG78" s="231"/>
      <c r="AH78" s="231"/>
      <c r="AI78" s="231"/>
      <c r="AJ78" s="99"/>
      <c r="AK78" s="231"/>
      <c r="AL78" s="231"/>
      <c r="AM78" s="231"/>
      <c r="AN78" s="222"/>
      <c r="AO78" s="253"/>
      <c r="AP78" s="254"/>
      <c r="AQ78" s="224"/>
      <c r="AR78" s="225"/>
      <c r="AS78" s="99"/>
      <c r="AT78" s="255"/>
      <c r="AU78" s="231"/>
      <c r="AV78" s="227"/>
      <c r="AW78" s="227"/>
      <c r="AX78" s="140"/>
      <c r="AY78" s="231"/>
      <c r="AZ78" s="6"/>
      <c r="BA78" s="6"/>
      <c r="BB78" s="6"/>
      <c r="BC78" s="246"/>
      <c r="BD78" s="252"/>
      <c r="BE78" s="250"/>
      <c r="BF78" s="231"/>
      <c r="BG78" s="231"/>
      <c r="BH78" s="231"/>
      <c r="BI78" s="99"/>
      <c r="BJ78" s="231"/>
      <c r="BK78" s="231"/>
      <c r="BL78" s="231"/>
      <c r="BM78" s="222"/>
      <c r="BN78" s="253"/>
      <c r="BO78" s="254"/>
      <c r="BP78" s="224"/>
      <c r="BQ78" s="225"/>
      <c r="BR78" s="99"/>
      <c r="BS78" s="255"/>
      <c r="BT78" s="231"/>
      <c r="BU78" s="227"/>
      <c r="BV78" s="227"/>
      <c r="BW78" s="140"/>
      <c r="BX78" s="231"/>
      <c r="BY78" s="6"/>
      <c r="BZ78" s="6"/>
      <c r="CA78" s="6"/>
      <c r="CB78" s="246"/>
      <c r="CC78" s="252"/>
      <c r="CD78" s="250"/>
      <c r="CE78" s="231"/>
      <c r="CF78" s="231"/>
      <c r="CG78" s="231"/>
      <c r="CH78" s="99"/>
      <c r="CI78" s="231"/>
      <c r="CJ78" s="231"/>
      <c r="CK78" s="231"/>
      <c r="CL78" s="222"/>
      <c r="CM78" s="253"/>
      <c r="CN78" s="254"/>
      <c r="CO78" s="224"/>
      <c r="CP78" s="225"/>
      <c r="CQ78" s="99"/>
      <c r="CR78" s="255"/>
      <c r="CS78" s="231"/>
      <c r="CT78" s="227"/>
      <c r="CU78" s="227"/>
      <c r="CV78" s="140"/>
      <c r="CW78" s="231"/>
      <c r="CX78" s="6"/>
      <c r="CY78" s="6"/>
      <c r="CZ78" s="6"/>
      <c r="DA78" s="246"/>
      <c r="DB78" s="252"/>
      <c r="DC78" s="250"/>
      <c r="DD78" s="231"/>
      <c r="DE78" s="231"/>
      <c r="DF78" s="231"/>
      <c r="DG78" s="99"/>
      <c r="DH78" s="231"/>
      <c r="DI78" s="231"/>
      <c r="DJ78" s="231"/>
      <c r="DK78" s="222"/>
      <c r="DL78" s="253"/>
      <c r="DM78" s="254"/>
      <c r="DN78" s="224"/>
      <c r="DO78" s="225"/>
      <c r="DP78" s="99"/>
      <c r="DQ78" s="255"/>
      <c r="DR78" s="231"/>
      <c r="DS78" s="227"/>
      <c r="DT78" s="227"/>
      <c r="DU78" s="140"/>
      <c r="DV78" s="231"/>
      <c r="DW78" s="6"/>
      <c r="DX78" s="6"/>
      <c r="DY78" s="6"/>
      <c r="DZ78" s="246"/>
      <c r="EA78" s="252"/>
      <c r="EB78" s="250"/>
      <c r="EC78" s="231"/>
      <c r="ED78" s="231"/>
      <c r="EE78" s="231"/>
      <c r="EF78" s="99"/>
      <c r="EG78" s="231"/>
      <c r="EH78" s="231"/>
      <c r="EI78" s="231"/>
      <c r="EJ78" s="222"/>
      <c r="EK78" s="253"/>
      <c r="EL78" s="254"/>
      <c r="EM78" s="224"/>
      <c r="EN78" s="225"/>
      <c r="EO78" s="99"/>
      <c r="EP78" s="255"/>
      <c r="EQ78" s="231"/>
      <c r="ER78" s="227"/>
      <c r="ES78" s="227"/>
      <c r="ET78" s="140"/>
      <c r="EU78" s="231"/>
      <c r="EV78" s="6"/>
      <c r="EW78" s="6"/>
      <c r="EX78" s="6"/>
      <c r="EY78" s="246"/>
      <c r="EZ78" s="252"/>
      <c r="FA78" s="250"/>
      <c r="FB78" s="231"/>
      <c r="FC78" s="231"/>
      <c r="FD78" s="231"/>
      <c r="FE78" s="99"/>
      <c r="FF78" s="231"/>
      <c r="FG78" s="231"/>
      <c r="FH78" s="231"/>
      <c r="FI78" s="222"/>
      <c r="FJ78" s="253"/>
      <c r="FK78" s="254"/>
      <c r="FL78" s="224"/>
      <c r="FM78" s="225"/>
      <c r="FN78" s="99"/>
      <c r="FO78" s="255"/>
      <c r="FP78" s="231"/>
      <c r="FQ78" s="227"/>
      <c r="FR78" s="227"/>
      <c r="FS78" s="140"/>
      <c r="FT78" s="231"/>
      <c r="FU78" s="6"/>
      <c r="FV78" s="6"/>
      <c r="FW78" s="6"/>
      <c r="FX78" s="246"/>
      <c r="FY78" s="252"/>
      <c r="FZ78" s="250"/>
      <c r="GA78" s="231"/>
      <c r="GB78" s="231"/>
      <c r="GC78" s="231"/>
      <c r="GD78" s="99"/>
      <c r="GE78" s="231"/>
      <c r="GF78" s="231"/>
      <c r="GG78" s="231"/>
      <c r="GH78" s="222"/>
      <c r="GI78" s="253"/>
      <c r="GJ78" s="254"/>
      <c r="GK78" s="224"/>
      <c r="GL78" s="225"/>
      <c r="GM78" s="99"/>
      <c r="GN78" s="255"/>
      <c r="GO78" s="231"/>
      <c r="GP78" s="227"/>
      <c r="GQ78" s="227"/>
      <c r="GR78" s="140"/>
      <c r="GS78" s="231"/>
      <c r="GT78" s="6"/>
      <c r="GU78" s="6"/>
      <c r="GV78" s="6"/>
      <c r="GW78" s="246"/>
      <c r="GX78" s="252"/>
      <c r="GY78" s="250"/>
      <c r="GZ78" s="231"/>
      <c r="HA78" s="231"/>
      <c r="HB78" s="231"/>
      <c r="HC78" s="99"/>
      <c r="HD78" s="231"/>
      <c r="HE78" s="231"/>
      <c r="HF78" s="231"/>
      <c r="HG78" s="222"/>
      <c r="HH78" s="253"/>
      <c r="HI78" s="254"/>
      <c r="HJ78" s="224"/>
      <c r="HK78" s="225"/>
      <c r="HL78" s="99"/>
      <c r="HM78" s="255"/>
      <c r="HN78" s="231"/>
      <c r="HO78" s="227"/>
      <c r="HP78" s="227"/>
      <c r="HQ78" s="140"/>
      <c r="HR78" s="231"/>
      <c r="HS78" s="6"/>
      <c r="HT78" s="6"/>
      <c r="HU78" s="6"/>
      <c r="HV78" s="246"/>
      <c r="HW78" s="252"/>
      <c r="HX78" s="250"/>
      <c r="HY78" s="231"/>
      <c r="HZ78" s="231"/>
      <c r="IA78" s="231"/>
      <c r="IB78" s="99"/>
      <c r="IC78" s="231"/>
      <c r="ID78" s="231"/>
      <c r="IE78" s="231"/>
      <c r="IF78" s="222"/>
      <c r="IG78" s="253"/>
      <c r="IH78" s="254"/>
      <c r="II78" s="224"/>
      <c r="IJ78" s="225"/>
      <c r="IK78" s="99"/>
      <c r="IL78" s="255"/>
      <c r="IM78" s="231"/>
      <c r="IN78" s="227"/>
      <c r="IO78" s="227"/>
      <c r="IP78" s="140"/>
      <c r="IQ78" s="231"/>
      <c r="IR78" s="6"/>
      <c r="IS78" s="6"/>
      <c r="IT78" s="6"/>
      <c r="IU78" s="246"/>
      <c r="IV78" s="252"/>
      <c r="IW78" s="250"/>
      <c r="IX78" s="231"/>
      <c r="IY78" s="231"/>
      <c r="IZ78" s="231"/>
      <c r="JA78" s="99"/>
      <c r="JB78" s="231"/>
      <c r="JC78" s="231"/>
      <c r="JD78" s="231"/>
      <c r="JE78" s="222"/>
      <c r="JF78" s="253"/>
      <c r="JG78" s="254"/>
      <c r="JH78" s="224"/>
      <c r="JI78" s="225"/>
      <c r="JJ78" s="99"/>
      <c r="JK78" s="255"/>
      <c r="JL78" s="231"/>
      <c r="JM78" s="227"/>
      <c r="JN78" s="227"/>
      <c r="JO78" s="140"/>
      <c r="JP78" s="231"/>
      <c r="JQ78" s="6"/>
      <c r="JR78" s="6"/>
      <c r="JS78" s="6"/>
      <c r="JT78" s="246"/>
      <c r="JU78" s="252"/>
      <c r="JV78" s="250"/>
      <c r="JW78" s="231"/>
      <c r="JX78" s="231"/>
      <c r="JY78" s="231"/>
      <c r="JZ78" s="99"/>
      <c r="KA78" s="231"/>
      <c r="KB78" s="231"/>
      <c r="KC78" s="231"/>
      <c r="KD78" s="222"/>
      <c r="KE78" s="253"/>
      <c r="KF78" s="254"/>
      <c r="KG78" s="224"/>
      <c r="KH78" s="225"/>
      <c r="KI78" s="99"/>
      <c r="KJ78" s="255"/>
      <c r="KK78" s="231"/>
      <c r="KL78" s="227"/>
      <c r="KM78" s="227"/>
      <c r="KN78" s="140"/>
      <c r="KO78" s="231"/>
      <c r="KP78" s="6"/>
      <c r="KQ78" s="6"/>
      <c r="KR78" s="6"/>
      <c r="KS78" s="246"/>
      <c r="KT78" s="252"/>
      <c r="KU78" s="250"/>
      <c r="KV78" s="231"/>
      <c r="KW78" s="231"/>
      <c r="KX78" s="231"/>
      <c r="KY78" s="99"/>
      <c r="KZ78" s="231"/>
      <c r="LA78" s="231"/>
      <c r="LB78" s="231"/>
      <c r="LC78" s="222"/>
      <c r="LD78" s="253"/>
      <c r="LE78" s="254"/>
      <c r="LF78" s="224"/>
      <c r="LG78" s="225"/>
      <c r="LH78" s="99"/>
      <c r="LI78" s="255"/>
      <c r="LJ78" s="231"/>
      <c r="LK78" s="227"/>
      <c r="LL78" s="227"/>
      <c r="LM78" s="140"/>
      <c r="LN78" s="231"/>
      <c r="LO78" s="6"/>
      <c r="LP78" s="6"/>
      <c r="LQ78" s="6"/>
      <c r="LR78" s="246"/>
      <c r="LS78" s="252"/>
      <c r="LT78" s="250"/>
      <c r="LU78" s="231"/>
      <c r="LV78" s="231"/>
      <c r="LW78" s="231"/>
      <c r="LX78" s="99"/>
      <c r="LY78" s="231"/>
      <c r="LZ78" s="231"/>
      <c r="MA78" s="231"/>
      <c r="MB78" s="222"/>
      <c r="MC78" s="253"/>
      <c r="MD78" s="254"/>
      <c r="ME78" s="224"/>
      <c r="MF78" s="225"/>
      <c r="MG78" s="99"/>
      <c r="MH78" s="255"/>
      <c r="MI78" s="231"/>
      <c r="MJ78" s="227"/>
      <c r="MK78" s="227"/>
      <c r="ML78" s="140"/>
      <c r="MM78" s="231"/>
      <c r="MN78" s="6"/>
      <c r="MO78" s="6"/>
      <c r="MP78" s="6"/>
      <c r="MQ78" s="246"/>
      <c r="MR78" s="252"/>
      <c r="MS78" s="250"/>
      <c r="MT78" s="231"/>
      <c r="MU78" s="231"/>
      <c r="MV78" s="231"/>
      <c r="MW78" s="99"/>
      <c r="MX78" s="231"/>
      <c r="MY78" s="231"/>
      <c r="MZ78" s="231"/>
      <c r="NA78" s="222"/>
      <c r="NB78" s="253"/>
      <c r="NC78" s="254"/>
      <c r="ND78" s="224"/>
      <c r="NE78" s="225"/>
      <c r="NF78" s="99"/>
      <c r="NG78" s="255"/>
      <c r="NH78" s="231"/>
      <c r="NI78" s="227"/>
      <c r="NJ78" s="227"/>
      <c r="NK78" s="140"/>
      <c r="NL78" s="231"/>
      <c r="NM78" s="6"/>
      <c r="NN78" s="6"/>
      <c r="NO78" s="6"/>
      <c r="NP78" s="246"/>
      <c r="NQ78" s="252"/>
      <c r="NR78" s="250"/>
      <c r="NS78" s="231"/>
      <c r="NT78" s="231"/>
      <c r="NU78" s="231"/>
      <c r="NV78" s="99"/>
      <c r="NW78" s="231"/>
      <c r="NX78" s="231"/>
      <c r="NY78" s="231"/>
      <c r="NZ78" s="222"/>
      <c r="OA78" s="253"/>
      <c r="OB78" s="254"/>
      <c r="OC78" s="224"/>
      <c r="OD78" s="225"/>
      <c r="OE78" s="99"/>
      <c r="OF78" s="255"/>
      <c r="OG78" s="231"/>
      <c r="OH78" s="227"/>
      <c r="OI78" s="227"/>
      <c r="OJ78" s="140"/>
      <c r="OK78" s="231"/>
      <c r="OL78" s="6"/>
      <c r="OM78" s="6"/>
      <c r="ON78" s="6"/>
      <c r="OO78" s="246"/>
      <c r="OP78" s="252"/>
      <c r="OQ78" s="250"/>
      <c r="OR78" s="231"/>
      <c r="OS78" s="231"/>
      <c r="OT78" s="231"/>
      <c r="OU78" s="99"/>
      <c r="OV78" s="231"/>
      <c r="OW78" s="231"/>
      <c r="OX78" s="231"/>
      <c r="OY78" s="222"/>
      <c r="OZ78" s="253"/>
      <c r="PA78" s="254"/>
      <c r="PB78" s="224"/>
      <c r="PC78" s="225"/>
      <c r="PD78" s="99"/>
      <c r="PE78" s="255"/>
      <c r="PF78" s="231"/>
      <c r="PG78" s="227"/>
      <c r="PH78" s="227"/>
      <c r="PI78" s="140"/>
      <c r="PJ78" s="231"/>
      <c r="PK78" s="6"/>
      <c r="PL78" s="6"/>
      <c r="PM78" s="6"/>
      <c r="PN78" s="246"/>
      <c r="PO78" s="252"/>
      <c r="PP78" s="250"/>
      <c r="PQ78" s="231"/>
      <c r="PR78" s="231"/>
      <c r="PS78" s="231"/>
      <c r="PT78" s="99"/>
      <c r="PU78" s="231"/>
      <c r="PV78" s="231"/>
      <c r="PW78" s="231"/>
      <c r="PX78" s="222"/>
      <c r="PY78" s="253"/>
      <c r="PZ78" s="254"/>
      <c r="QA78" s="224"/>
      <c r="QB78" s="225"/>
      <c r="QC78" s="99"/>
      <c r="QD78" s="255"/>
      <c r="QE78" s="231"/>
      <c r="QF78" s="227"/>
      <c r="QG78" s="227"/>
      <c r="QH78" s="140"/>
      <c r="QI78" s="231"/>
      <c r="QJ78" s="6"/>
      <c r="QK78" s="6"/>
      <c r="QL78" s="6"/>
      <c r="QM78" s="246"/>
      <c r="QN78" s="252"/>
      <c r="QO78" s="250"/>
      <c r="QP78" s="231"/>
      <c r="QQ78" s="231"/>
      <c r="QR78" s="231"/>
      <c r="QS78" s="99"/>
      <c r="QT78" s="231"/>
      <c r="QU78" s="231"/>
      <c r="QV78" s="231"/>
      <c r="QW78" s="222"/>
      <c r="QX78" s="253"/>
      <c r="QY78" s="254"/>
      <c r="QZ78" s="224"/>
      <c r="RA78" s="225"/>
      <c r="RB78" s="99"/>
      <c r="RC78" s="255"/>
      <c r="RD78" s="231"/>
      <c r="RE78" s="227"/>
      <c r="RF78" s="227"/>
      <c r="RG78" s="140"/>
      <c r="RH78" s="231"/>
      <c r="RI78" s="6"/>
      <c r="RJ78" s="6"/>
      <c r="RK78" s="6"/>
      <c r="RL78" s="246"/>
      <c r="RM78" s="252"/>
      <c r="RN78" s="250"/>
      <c r="RO78" s="231"/>
      <c r="RP78" s="231"/>
      <c r="RQ78" s="231"/>
      <c r="RR78" s="99"/>
      <c r="RS78" s="231"/>
      <c r="RT78" s="231"/>
      <c r="RU78" s="231"/>
      <c r="RV78" s="222"/>
      <c r="RW78" s="253"/>
      <c r="RX78" s="254"/>
      <c r="RY78" s="224"/>
      <c r="RZ78" s="225"/>
      <c r="SA78" s="99"/>
      <c r="SB78" s="255"/>
      <c r="SC78" s="231"/>
      <c r="SD78" s="227"/>
      <c r="SE78" s="227"/>
      <c r="SF78" s="140"/>
      <c r="SG78" s="231"/>
      <c r="SH78" s="6"/>
      <c r="SI78" s="6"/>
      <c r="SJ78" s="6"/>
      <c r="SK78" s="246"/>
      <c r="SL78" s="252"/>
      <c r="SM78" s="250"/>
      <c r="SN78" s="231"/>
      <c r="SO78" s="231"/>
      <c r="SP78" s="231"/>
      <c r="SQ78" s="99"/>
      <c r="SR78" s="231"/>
      <c r="SS78" s="231"/>
      <c r="ST78" s="231"/>
      <c r="SU78" s="222"/>
      <c r="SV78" s="253"/>
      <c r="SW78" s="254"/>
      <c r="SX78" s="224"/>
      <c r="SY78" s="225"/>
      <c r="SZ78" s="99"/>
      <c r="TA78" s="255"/>
      <c r="TB78" s="231"/>
      <c r="TC78" s="227"/>
      <c r="TD78" s="227"/>
      <c r="TE78" s="140"/>
      <c r="TF78" s="231"/>
      <c r="TG78" s="6"/>
      <c r="TH78" s="6"/>
      <c r="TI78" s="6"/>
      <c r="TJ78" s="246"/>
      <c r="TK78" s="252"/>
      <c r="TL78" s="250"/>
      <c r="TM78" s="231"/>
      <c r="TN78" s="231"/>
      <c r="TO78" s="231"/>
      <c r="TP78" s="99"/>
      <c r="TQ78" s="231"/>
      <c r="TR78" s="231"/>
      <c r="TS78" s="231"/>
      <c r="TT78" s="222"/>
      <c r="TU78" s="253"/>
      <c r="TV78" s="254"/>
      <c r="TW78" s="224"/>
      <c r="TX78" s="225"/>
      <c r="TY78" s="99"/>
      <c r="TZ78" s="255"/>
      <c r="UA78" s="231"/>
      <c r="UB78" s="227"/>
      <c r="UC78" s="227"/>
      <c r="UD78" s="140"/>
      <c r="UE78" s="231"/>
      <c r="UF78" s="6"/>
      <c r="UG78" s="6"/>
      <c r="UH78" s="6"/>
      <c r="UI78" s="246"/>
      <c r="UJ78" s="252"/>
      <c r="UK78" s="250"/>
      <c r="UL78" s="231"/>
      <c r="UM78" s="231"/>
      <c r="UN78" s="231"/>
      <c r="UO78" s="99"/>
      <c r="UP78" s="231"/>
      <c r="UQ78" s="231"/>
      <c r="UR78" s="231"/>
      <c r="US78" s="222"/>
      <c r="UT78" s="253"/>
      <c r="UU78" s="254"/>
      <c r="UV78" s="224"/>
      <c r="UW78" s="225"/>
      <c r="UX78" s="99"/>
      <c r="UY78" s="255"/>
      <c r="UZ78" s="231"/>
      <c r="VA78" s="227"/>
      <c r="VB78" s="227"/>
      <c r="VC78" s="140"/>
      <c r="VD78" s="231"/>
      <c r="VE78" s="6"/>
      <c r="VF78" s="6"/>
      <c r="VG78" s="6"/>
      <c r="VH78" s="246"/>
      <c r="VI78" s="252"/>
      <c r="VJ78" s="250"/>
      <c r="VK78" s="231"/>
      <c r="VL78" s="231"/>
      <c r="VM78" s="231"/>
      <c r="VN78" s="99"/>
      <c r="VO78" s="231"/>
      <c r="VP78" s="231"/>
      <c r="VQ78" s="231"/>
      <c r="VR78" s="222"/>
      <c r="VS78" s="253"/>
      <c r="VT78" s="254"/>
      <c r="VU78" s="224"/>
      <c r="VV78" s="225"/>
      <c r="VW78" s="99"/>
      <c r="VX78" s="255"/>
      <c r="VY78" s="231"/>
      <c r="VZ78" s="227"/>
      <c r="WA78" s="227"/>
      <c r="WB78" s="140"/>
      <c r="WC78" s="231"/>
      <c r="WD78" s="6"/>
      <c r="WE78" s="6"/>
      <c r="WF78" s="6"/>
      <c r="WG78" s="246"/>
      <c r="WH78" s="252"/>
      <c r="WI78" s="250"/>
      <c r="WJ78" s="231"/>
      <c r="WK78" s="231"/>
      <c r="WL78" s="231"/>
      <c r="WM78" s="99"/>
      <c r="WN78" s="231"/>
      <c r="WO78" s="231"/>
      <c r="WP78" s="231"/>
      <c r="WQ78" s="222"/>
      <c r="WR78" s="253"/>
      <c r="WS78" s="254"/>
      <c r="WT78" s="224"/>
      <c r="WU78" s="225"/>
      <c r="WV78" s="99"/>
      <c r="WW78" s="255"/>
      <c r="WX78" s="231"/>
      <c r="WY78" s="227"/>
      <c r="WZ78" s="227"/>
      <c r="XA78" s="140"/>
      <c r="XB78" s="231"/>
      <c r="XC78" s="6"/>
      <c r="XD78" s="6"/>
      <c r="XE78" s="6"/>
      <c r="XF78" s="246"/>
      <c r="XG78" s="252"/>
      <c r="XH78" s="250"/>
      <c r="XI78" s="231"/>
      <c r="XJ78" s="231"/>
      <c r="XK78" s="231"/>
      <c r="XL78" s="99"/>
      <c r="XM78" s="231"/>
      <c r="XN78" s="231"/>
      <c r="XO78" s="231"/>
      <c r="XP78" s="222"/>
      <c r="XQ78" s="253"/>
      <c r="XR78" s="254"/>
      <c r="XS78" s="224"/>
      <c r="XT78" s="225"/>
      <c r="XU78" s="99"/>
      <c r="XV78" s="255"/>
      <c r="XW78" s="231"/>
      <c r="XX78" s="227"/>
      <c r="XY78" s="227"/>
      <c r="XZ78" s="140"/>
      <c r="YA78" s="231"/>
      <c r="YB78" s="6"/>
      <c r="YC78" s="6"/>
      <c r="YD78" s="6"/>
      <c r="YE78" s="246"/>
      <c r="YF78" s="252"/>
      <c r="YG78" s="250"/>
      <c r="YH78" s="231"/>
      <c r="YI78" s="231"/>
      <c r="YJ78" s="231"/>
      <c r="YK78" s="99"/>
      <c r="YL78" s="231"/>
      <c r="YM78" s="231"/>
      <c r="YN78" s="231"/>
      <c r="YO78" s="222"/>
      <c r="YP78" s="253"/>
      <c r="YQ78" s="254"/>
      <c r="YR78" s="224"/>
      <c r="YS78" s="225"/>
      <c r="YT78" s="99"/>
      <c r="YU78" s="255"/>
      <c r="YV78" s="231"/>
      <c r="YW78" s="227"/>
      <c r="YX78" s="227"/>
      <c r="YY78" s="140"/>
      <c r="YZ78" s="231"/>
      <c r="ZA78" s="6"/>
      <c r="ZB78" s="6"/>
      <c r="ZC78" s="6"/>
      <c r="ZD78" s="246"/>
      <c r="ZE78" s="252"/>
      <c r="ZF78" s="250"/>
      <c r="ZG78" s="231"/>
      <c r="ZH78" s="231"/>
      <c r="ZI78" s="231"/>
      <c r="ZJ78" s="99"/>
      <c r="ZK78" s="231"/>
      <c r="ZL78" s="231"/>
      <c r="ZM78" s="231"/>
      <c r="ZN78" s="222"/>
      <c r="ZO78" s="253"/>
      <c r="ZP78" s="254"/>
      <c r="ZQ78" s="224"/>
      <c r="ZR78" s="225"/>
      <c r="ZS78" s="99"/>
      <c r="ZT78" s="255"/>
      <c r="ZU78" s="231"/>
      <c r="ZV78" s="227"/>
      <c r="ZW78" s="227"/>
      <c r="ZX78" s="140"/>
      <c r="ZY78" s="231"/>
      <c r="ZZ78" s="6"/>
      <c r="AAA78" s="6"/>
      <c r="AAB78" s="6"/>
      <c r="AAC78" s="246"/>
      <c r="AAD78" s="252"/>
      <c r="AAE78" s="250"/>
      <c r="AAF78" s="231"/>
      <c r="AAG78" s="231"/>
      <c r="AAH78" s="231"/>
      <c r="AAI78" s="99"/>
      <c r="AAJ78" s="231"/>
      <c r="AAK78" s="231"/>
      <c r="AAL78" s="231"/>
      <c r="AAM78" s="222"/>
      <c r="AAN78" s="253"/>
      <c r="AAO78" s="254"/>
      <c r="AAP78" s="224"/>
      <c r="AAQ78" s="225"/>
      <c r="AAR78" s="99"/>
      <c r="AAS78" s="255"/>
      <c r="AAT78" s="231"/>
      <c r="AAU78" s="227"/>
      <c r="AAV78" s="227"/>
      <c r="AAW78" s="140"/>
      <c r="AAX78" s="231"/>
      <c r="AAY78" s="6"/>
      <c r="AAZ78" s="6"/>
      <c r="ABA78" s="6"/>
      <c r="ABB78" s="246"/>
      <c r="ABC78" s="252"/>
      <c r="ABD78" s="250"/>
      <c r="ABE78" s="231"/>
      <c r="ABF78" s="231"/>
      <c r="ABG78" s="231"/>
      <c r="ABH78" s="99"/>
      <c r="ABI78" s="231"/>
      <c r="ABJ78" s="231"/>
      <c r="ABK78" s="231"/>
      <c r="ABL78" s="222"/>
      <c r="ABM78" s="253"/>
      <c r="ABN78" s="254"/>
      <c r="ABO78" s="224"/>
      <c r="ABP78" s="225"/>
      <c r="ABQ78" s="99"/>
      <c r="ABR78" s="255"/>
      <c r="ABS78" s="231"/>
      <c r="ABT78" s="227"/>
      <c r="ABU78" s="227"/>
      <c r="ABV78" s="140"/>
      <c r="ABW78" s="231"/>
      <c r="ABX78" s="6"/>
      <c r="ABY78" s="6"/>
      <c r="ABZ78" s="6"/>
      <c r="ACA78" s="246"/>
      <c r="ACB78" s="252"/>
      <c r="ACC78" s="250"/>
      <c r="ACD78" s="231"/>
      <c r="ACE78" s="231"/>
      <c r="ACF78" s="231"/>
      <c r="ACG78" s="99"/>
      <c r="ACH78" s="231"/>
      <c r="ACI78" s="231"/>
      <c r="ACJ78" s="231"/>
      <c r="ACK78" s="222"/>
      <c r="ACL78" s="253"/>
      <c r="ACM78" s="254"/>
      <c r="ACN78" s="224"/>
      <c r="ACO78" s="225"/>
      <c r="ACP78" s="99"/>
      <c r="ACQ78" s="255"/>
      <c r="ACR78" s="231"/>
      <c r="ACS78" s="227"/>
      <c r="ACT78" s="227"/>
      <c r="ACU78" s="140"/>
      <c r="ACV78" s="231"/>
      <c r="ACW78" s="6"/>
      <c r="ACX78" s="6"/>
      <c r="ACY78" s="6"/>
      <c r="ACZ78" s="246"/>
      <c r="ADA78" s="252"/>
      <c r="ADB78" s="250"/>
      <c r="ADC78" s="231"/>
      <c r="ADD78" s="231"/>
      <c r="ADE78" s="231"/>
      <c r="ADF78" s="99"/>
      <c r="ADG78" s="231"/>
      <c r="ADH78" s="231"/>
      <c r="ADI78" s="231"/>
      <c r="ADJ78" s="222"/>
      <c r="ADK78" s="253"/>
      <c r="ADL78" s="254"/>
      <c r="ADM78" s="224"/>
      <c r="ADN78" s="225"/>
      <c r="ADO78" s="99"/>
      <c r="ADP78" s="255"/>
      <c r="ADQ78" s="231"/>
      <c r="ADR78" s="227"/>
      <c r="ADS78" s="227"/>
      <c r="ADT78" s="140"/>
      <c r="ADU78" s="231"/>
      <c r="ADV78" s="6"/>
      <c r="ADW78" s="6"/>
      <c r="ADX78" s="6"/>
      <c r="ADY78" s="246"/>
      <c r="ADZ78" s="252"/>
      <c r="AEA78" s="250"/>
      <c r="AEB78" s="231"/>
      <c r="AEC78" s="231"/>
      <c r="AED78" s="231"/>
      <c r="AEE78" s="99"/>
      <c r="AEF78" s="231"/>
      <c r="AEG78" s="231"/>
      <c r="AEH78" s="231"/>
      <c r="AEI78" s="222"/>
      <c r="AEJ78" s="253"/>
      <c r="AEK78" s="254"/>
      <c r="AEL78" s="224"/>
      <c r="AEM78" s="225"/>
      <c r="AEN78" s="99"/>
      <c r="AEO78" s="255"/>
      <c r="AEP78" s="231"/>
      <c r="AEQ78" s="227"/>
      <c r="AER78" s="227"/>
      <c r="AES78" s="140"/>
      <c r="AET78" s="231"/>
      <c r="AEU78" s="6"/>
      <c r="AEV78" s="6"/>
      <c r="AEW78" s="6"/>
      <c r="AEX78" s="246"/>
      <c r="AEY78" s="252"/>
      <c r="AEZ78" s="250"/>
      <c r="AFA78" s="231"/>
      <c r="AFB78" s="231"/>
      <c r="AFC78" s="231"/>
      <c r="AFD78" s="99"/>
      <c r="AFE78" s="231"/>
      <c r="AFF78" s="231"/>
      <c r="AFG78" s="231"/>
      <c r="AFH78" s="222"/>
      <c r="AFI78" s="253"/>
      <c r="AFJ78" s="254"/>
      <c r="AFK78" s="224"/>
      <c r="AFL78" s="225"/>
      <c r="AFM78" s="99"/>
      <c r="AFN78" s="255"/>
      <c r="AFO78" s="231"/>
      <c r="AFP78" s="227"/>
      <c r="AFQ78" s="227"/>
      <c r="AFR78" s="140"/>
      <c r="AFS78" s="231"/>
      <c r="AFT78" s="6"/>
      <c r="AFU78" s="6"/>
      <c r="AFV78" s="6"/>
      <c r="AFW78" s="246"/>
      <c r="AFX78" s="252"/>
      <c r="AFY78" s="250"/>
      <c r="AFZ78" s="231"/>
      <c r="AGA78" s="231"/>
      <c r="AGB78" s="231"/>
      <c r="AGC78" s="99"/>
      <c r="AGD78" s="231"/>
      <c r="AGE78" s="231"/>
      <c r="AGF78" s="231"/>
      <c r="AGG78" s="222"/>
      <c r="AGH78" s="253"/>
      <c r="AGI78" s="254"/>
      <c r="AGJ78" s="224"/>
      <c r="AGK78" s="225"/>
      <c r="AGL78" s="99"/>
      <c r="AGM78" s="255"/>
      <c r="AGN78" s="231"/>
      <c r="AGO78" s="227"/>
      <c r="AGP78" s="227"/>
      <c r="AGQ78" s="140"/>
      <c r="AGR78" s="231"/>
      <c r="AGS78" s="6"/>
      <c r="AGT78" s="6"/>
      <c r="AGU78" s="6"/>
      <c r="AGV78" s="246"/>
      <c r="AGW78" s="252"/>
      <c r="AGX78" s="250"/>
      <c r="AGY78" s="231"/>
      <c r="AGZ78" s="231"/>
      <c r="AHA78" s="231"/>
      <c r="AHB78" s="99"/>
      <c r="AHC78" s="231"/>
      <c r="AHD78" s="231"/>
      <c r="AHE78" s="231"/>
      <c r="AHF78" s="222"/>
      <c r="AHG78" s="253"/>
      <c r="AHH78" s="254"/>
      <c r="AHI78" s="224"/>
      <c r="AHJ78" s="225"/>
      <c r="AHK78" s="99"/>
      <c r="AHL78" s="255"/>
      <c r="AHM78" s="231"/>
      <c r="AHN78" s="227"/>
      <c r="AHO78" s="227"/>
      <c r="AHP78" s="140"/>
      <c r="AHQ78" s="231"/>
      <c r="AHR78" s="6"/>
      <c r="AHS78" s="6"/>
      <c r="AHT78" s="6"/>
      <c r="AHU78" s="246"/>
      <c r="AHV78" s="252"/>
      <c r="AHW78" s="250"/>
      <c r="AHX78" s="231"/>
      <c r="AHY78" s="231"/>
      <c r="AHZ78" s="231"/>
      <c r="AIA78" s="99"/>
      <c r="AIB78" s="231"/>
      <c r="AIC78" s="231"/>
      <c r="AID78" s="231"/>
      <c r="AIE78" s="222"/>
      <c r="AIF78" s="253"/>
      <c r="AIG78" s="254"/>
      <c r="AIH78" s="224"/>
      <c r="AII78" s="225"/>
      <c r="AIJ78" s="99"/>
      <c r="AIK78" s="255"/>
      <c r="AIL78" s="231"/>
      <c r="AIM78" s="227"/>
      <c r="AIN78" s="227"/>
      <c r="AIO78" s="140"/>
      <c r="AIP78" s="231"/>
      <c r="AIQ78" s="6"/>
      <c r="AIR78" s="6"/>
      <c r="AIS78" s="6"/>
      <c r="AIT78" s="246"/>
      <c r="AIU78" s="252"/>
      <c r="AIV78" s="250"/>
      <c r="AIW78" s="231"/>
      <c r="AIX78" s="231"/>
      <c r="AIY78" s="231"/>
      <c r="AIZ78" s="99"/>
      <c r="AJA78" s="231"/>
      <c r="AJB78" s="231"/>
      <c r="AJC78" s="231"/>
      <c r="AJD78" s="222"/>
      <c r="AJE78" s="253"/>
      <c r="AJF78" s="254"/>
      <c r="AJG78" s="224"/>
      <c r="AJH78" s="225"/>
      <c r="AJI78" s="99"/>
      <c r="AJJ78" s="255"/>
      <c r="AJK78" s="231"/>
      <c r="AJL78" s="227"/>
      <c r="AJM78" s="227"/>
      <c r="AJN78" s="140"/>
      <c r="AJO78" s="231"/>
      <c r="AJP78" s="6"/>
      <c r="AJQ78" s="6"/>
      <c r="AJR78" s="6"/>
      <c r="AJS78" s="246"/>
      <c r="AJT78" s="252"/>
      <c r="AJU78" s="250"/>
      <c r="AJV78" s="231"/>
      <c r="AJW78" s="231"/>
      <c r="AJX78" s="231"/>
      <c r="AJY78" s="99"/>
      <c r="AJZ78" s="231"/>
      <c r="AKA78" s="231"/>
      <c r="AKB78" s="231"/>
      <c r="AKC78" s="222"/>
      <c r="AKD78" s="253"/>
      <c r="AKE78" s="254"/>
      <c r="AKF78" s="224"/>
      <c r="AKG78" s="225"/>
      <c r="AKH78" s="99"/>
      <c r="AKI78" s="255"/>
      <c r="AKJ78" s="231"/>
      <c r="AKK78" s="227"/>
      <c r="AKL78" s="227"/>
      <c r="AKM78" s="140"/>
      <c r="AKN78" s="231"/>
      <c r="AKO78" s="6"/>
      <c r="AKP78" s="6"/>
      <c r="AKQ78" s="6"/>
      <c r="AKR78" s="246"/>
      <c r="AKS78" s="252"/>
      <c r="AKT78" s="250"/>
      <c r="AKU78" s="231"/>
      <c r="AKV78" s="231"/>
      <c r="AKW78" s="231"/>
      <c r="AKX78" s="99"/>
      <c r="AKY78" s="231"/>
      <c r="AKZ78" s="231"/>
      <c r="ALA78" s="231"/>
      <c r="ALB78" s="222"/>
      <c r="ALC78" s="253"/>
      <c r="ALD78" s="254"/>
      <c r="ALE78" s="224"/>
      <c r="ALF78" s="225"/>
      <c r="ALG78" s="99"/>
      <c r="ALH78" s="255"/>
      <c r="ALI78" s="231"/>
      <c r="ALJ78" s="227"/>
      <c r="ALK78" s="227"/>
      <c r="ALL78" s="140"/>
      <c r="ALM78" s="231"/>
      <c r="ALN78" s="6"/>
      <c r="ALO78" s="6"/>
      <c r="ALP78" s="6"/>
      <c r="ALQ78" s="246"/>
      <c r="ALR78" s="252"/>
      <c r="ALS78" s="250"/>
      <c r="ALT78" s="231"/>
      <c r="ALU78" s="231"/>
      <c r="ALV78" s="231"/>
      <c r="ALW78" s="99"/>
      <c r="ALX78" s="231"/>
      <c r="ALY78" s="231"/>
      <c r="ALZ78" s="231"/>
      <c r="AMA78" s="222"/>
      <c r="AMB78" s="253"/>
      <c r="AMC78" s="254"/>
      <c r="AMD78" s="224"/>
      <c r="AME78" s="225"/>
      <c r="AMF78" s="99"/>
      <c r="AMG78" s="255"/>
      <c r="AMH78" s="231"/>
      <c r="AMI78" s="227"/>
      <c r="AMJ78" s="227"/>
      <c r="AMK78" s="140"/>
      <c r="AML78" s="231"/>
      <c r="AMM78" s="6"/>
      <c r="AMN78" s="6"/>
      <c r="AMO78" s="6"/>
      <c r="AMP78" s="246"/>
      <c r="AMQ78" s="252"/>
      <c r="AMR78" s="250"/>
      <c r="AMS78" s="231"/>
      <c r="AMT78" s="231"/>
      <c r="AMU78" s="231"/>
      <c r="AMV78" s="99"/>
      <c r="AMW78" s="231"/>
      <c r="AMX78" s="231"/>
      <c r="AMY78" s="231"/>
      <c r="AMZ78" s="222"/>
      <c r="ANA78" s="253"/>
      <c r="ANB78" s="254"/>
      <c r="ANC78" s="224"/>
      <c r="AND78" s="225"/>
      <c r="ANE78" s="99"/>
      <c r="ANF78" s="255"/>
      <c r="ANG78" s="231"/>
      <c r="ANH78" s="227"/>
      <c r="ANI78" s="227"/>
      <c r="ANJ78" s="140"/>
      <c r="ANK78" s="231"/>
      <c r="ANL78" s="6"/>
      <c r="ANM78" s="6"/>
      <c r="ANN78" s="6"/>
      <c r="ANO78" s="246"/>
      <c r="ANP78" s="252"/>
      <c r="ANQ78" s="250"/>
      <c r="ANR78" s="231"/>
      <c r="ANS78" s="231"/>
      <c r="ANT78" s="231"/>
      <c r="ANU78" s="99"/>
      <c r="ANV78" s="231"/>
      <c r="ANW78" s="231"/>
      <c r="ANX78" s="231"/>
      <c r="ANY78" s="222"/>
      <c r="ANZ78" s="253"/>
      <c r="AOA78" s="254"/>
      <c r="AOB78" s="224"/>
      <c r="AOC78" s="225"/>
      <c r="AOD78" s="99"/>
      <c r="AOE78" s="255"/>
      <c r="AOF78" s="231"/>
      <c r="AOG78" s="227"/>
      <c r="AOH78" s="227"/>
      <c r="AOI78" s="140"/>
      <c r="AOJ78" s="231"/>
      <c r="AOK78" s="6"/>
      <c r="AOL78" s="6"/>
      <c r="AOM78" s="6"/>
      <c r="AON78" s="246"/>
      <c r="AOO78" s="252"/>
      <c r="AOP78" s="250"/>
      <c r="AOQ78" s="231"/>
      <c r="AOR78" s="231"/>
      <c r="AOS78" s="231"/>
      <c r="AOT78" s="99"/>
      <c r="AOU78" s="231"/>
      <c r="AOV78" s="231"/>
      <c r="AOW78" s="231"/>
      <c r="AOX78" s="222"/>
      <c r="AOY78" s="253"/>
      <c r="AOZ78" s="254"/>
      <c r="APA78" s="224"/>
      <c r="APB78" s="225"/>
      <c r="APC78" s="99"/>
      <c r="APD78" s="255"/>
      <c r="APE78" s="231"/>
      <c r="APF78" s="227"/>
      <c r="APG78" s="227"/>
      <c r="APH78" s="140"/>
      <c r="API78" s="231"/>
      <c r="APJ78" s="6"/>
      <c r="APK78" s="6"/>
      <c r="APL78" s="6"/>
      <c r="APM78" s="246"/>
      <c r="APN78" s="252"/>
      <c r="APO78" s="250"/>
      <c r="APP78" s="231"/>
      <c r="APQ78" s="231"/>
      <c r="APR78" s="231"/>
      <c r="APS78" s="99"/>
      <c r="APT78" s="231"/>
      <c r="APU78" s="231"/>
      <c r="APV78" s="231"/>
      <c r="APW78" s="222"/>
      <c r="APX78" s="253"/>
      <c r="APY78" s="254"/>
      <c r="APZ78" s="224"/>
      <c r="AQA78" s="225"/>
      <c r="AQB78" s="99"/>
      <c r="AQC78" s="255"/>
      <c r="AQD78" s="231"/>
      <c r="AQE78" s="227"/>
      <c r="AQF78" s="227"/>
      <c r="AQG78" s="140"/>
      <c r="AQH78" s="231"/>
      <c r="AQI78" s="6"/>
      <c r="AQJ78" s="6"/>
      <c r="AQK78" s="6"/>
      <c r="AQL78" s="246"/>
      <c r="AQM78" s="252"/>
      <c r="AQN78" s="250"/>
      <c r="AQO78" s="231"/>
      <c r="AQP78" s="231"/>
      <c r="AQQ78" s="231"/>
      <c r="AQR78" s="99"/>
      <c r="AQS78" s="231"/>
      <c r="AQT78" s="231"/>
      <c r="AQU78" s="231"/>
      <c r="AQV78" s="222"/>
      <c r="AQW78" s="253"/>
      <c r="AQX78" s="254"/>
      <c r="AQY78" s="224"/>
      <c r="AQZ78" s="225"/>
      <c r="ARA78" s="99"/>
      <c r="ARB78" s="255"/>
      <c r="ARC78" s="231"/>
      <c r="ARD78" s="227"/>
      <c r="ARE78" s="227"/>
      <c r="ARF78" s="140"/>
      <c r="ARG78" s="231"/>
      <c r="ARH78" s="6"/>
      <c r="ARI78" s="6"/>
      <c r="ARJ78" s="6"/>
      <c r="ARK78" s="246"/>
      <c r="ARL78" s="252"/>
      <c r="ARM78" s="250"/>
      <c r="ARN78" s="231"/>
      <c r="ARO78" s="231"/>
      <c r="ARP78" s="231"/>
      <c r="ARQ78" s="99"/>
      <c r="ARR78" s="231"/>
      <c r="ARS78" s="231"/>
      <c r="ART78" s="231"/>
      <c r="ARU78" s="222"/>
      <c r="ARV78" s="253"/>
      <c r="ARW78" s="254"/>
      <c r="ARX78" s="224"/>
      <c r="ARY78" s="225"/>
      <c r="ARZ78" s="99"/>
      <c r="ASA78" s="255"/>
      <c r="ASB78" s="231"/>
      <c r="ASC78" s="227"/>
      <c r="ASD78" s="227"/>
      <c r="ASE78" s="140"/>
      <c r="ASF78" s="231"/>
      <c r="ASG78" s="6"/>
      <c r="ASH78" s="6"/>
      <c r="ASI78" s="6"/>
      <c r="ASJ78" s="246"/>
      <c r="ASK78" s="252"/>
      <c r="ASL78" s="250"/>
      <c r="ASM78" s="231"/>
      <c r="ASN78" s="231"/>
      <c r="ASO78" s="231"/>
      <c r="ASP78" s="99"/>
      <c r="ASQ78" s="231"/>
      <c r="ASR78" s="231"/>
      <c r="ASS78" s="231"/>
      <c r="AST78" s="222"/>
      <c r="ASU78" s="253"/>
      <c r="ASV78" s="254"/>
      <c r="ASW78" s="224"/>
      <c r="ASX78" s="225"/>
      <c r="ASY78" s="99"/>
      <c r="ASZ78" s="255"/>
      <c r="ATA78" s="231"/>
      <c r="ATB78" s="227"/>
      <c r="ATC78" s="227"/>
      <c r="ATD78" s="140"/>
      <c r="ATE78" s="231"/>
      <c r="ATF78" s="6"/>
      <c r="ATG78" s="6"/>
      <c r="ATH78" s="6"/>
      <c r="ATI78" s="246"/>
      <c r="ATJ78" s="252"/>
      <c r="ATK78" s="250"/>
      <c r="ATL78" s="231"/>
      <c r="ATM78" s="231"/>
      <c r="ATN78" s="231"/>
      <c r="ATO78" s="99"/>
      <c r="ATP78" s="231"/>
      <c r="ATQ78" s="231"/>
      <c r="ATR78" s="231"/>
      <c r="ATS78" s="222"/>
      <c r="ATT78" s="253"/>
      <c r="ATU78" s="254"/>
      <c r="ATV78" s="224"/>
      <c r="ATW78" s="225"/>
      <c r="ATX78" s="99"/>
      <c r="ATY78" s="255"/>
      <c r="ATZ78" s="231"/>
      <c r="AUA78" s="227"/>
      <c r="AUB78" s="227"/>
      <c r="AUC78" s="140"/>
      <c r="AUD78" s="231"/>
      <c r="AUE78" s="6"/>
      <c r="AUF78" s="6"/>
      <c r="AUG78" s="6"/>
      <c r="AUH78" s="246"/>
      <c r="AUI78" s="252"/>
      <c r="AUJ78" s="250"/>
      <c r="AUK78" s="231"/>
      <c r="AUL78" s="231"/>
      <c r="AUM78" s="231"/>
      <c r="AUN78" s="99"/>
      <c r="AUO78" s="231"/>
      <c r="AUP78" s="231"/>
      <c r="AUQ78" s="231"/>
      <c r="AUR78" s="222"/>
      <c r="AUS78" s="253"/>
      <c r="AUT78" s="254"/>
      <c r="AUU78" s="224"/>
      <c r="AUV78" s="225"/>
      <c r="AUW78" s="99"/>
      <c r="AUX78" s="255"/>
      <c r="AUY78" s="231"/>
      <c r="AUZ78" s="227"/>
      <c r="AVA78" s="227"/>
      <c r="AVB78" s="140"/>
      <c r="AVC78" s="231"/>
      <c r="AVD78" s="6"/>
      <c r="AVE78" s="6"/>
      <c r="AVF78" s="6"/>
      <c r="AVG78" s="246"/>
      <c r="AVH78" s="252"/>
      <c r="AVI78" s="250"/>
      <c r="AVJ78" s="231"/>
      <c r="AVK78" s="231"/>
      <c r="AVL78" s="231"/>
      <c r="AVM78" s="99"/>
      <c r="AVN78" s="231"/>
      <c r="AVO78" s="231"/>
      <c r="AVP78" s="231"/>
      <c r="AVQ78" s="222"/>
      <c r="AVR78" s="253"/>
      <c r="AVS78" s="254"/>
      <c r="AVT78" s="224"/>
      <c r="AVU78" s="225"/>
      <c r="AVV78" s="99"/>
      <c r="AVW78" s="255"/>
      <c r="AVX78" s="231"/>
      <c r="AVY78" s="227"/>
      <c r="AVZ78" s="227"/>
      <c r="AWA78" s="140"/>
      <c r="AWB78" s="231"/>
      <c r="AWC78" s="6"/>
      <c r="AWD78" s="6"/>
      <c r="AWE78" s="6"/>
      <c r="AWF78" s="246"/>
      <c r="AWG78" s="252"/>
      <c r="AWH78" s="250"/>
      <c r="AWI78" s="231"/>
      <c r="AWJ78" s="231"/>
      <c r="AWK78" s="231"/>
      <c r="AWL78" s="99"/>
      <c r="AWM78" s="231"/>
      <c r="AWN78" s="231"/>
      <c r="AWO78" s="231"/>
      <c r="AWP78" s="222"/>
      <c r="AWQ78" s="253"/>
      <c r="AWR78" s="254"/>
      <c r="AWS78" s="224"/>
      <c r="AWT78" s="225"/>
      <c r="AWU78" s="99"/>
      <c r="AWV78" s="255"/>
      <c r="AWW78" s="231"/>
      <c r="AWX78" s="227"/>
      <c r="AWY78" s="227"/>
      <c r="AWZ78" s="140"/>
      <c r="AXA78" s="231"/>
      <c r="AXB78" s="6"/>
      <c r="AXC78" s="6"/>
      <c r="AXD78" s="6"/>
      <c r="AXE78" s="246"/>
      <c r="AXF78" s="252"/>
      <c r="AXG78" s="250"/>
      <c r="AXH78" s="231"/>
      <c r="AXI78" s="231"/>
      <c r="AXJ78" s="231"/>
      <c r="AXK78" s="99"/>
      <c r="AXL78" s="231"/>
      <c r="AXM78" s="231"/>
      <c r="AXN78" s="231"/>
      <c r="AXO78" s="222"/>
      <c r="AXP78" s="253"/>
      <c r="AXQ78" s="254"/>
      <c r="AXR78" s="224"/>
      <c r="AXS78" s="225"/>
      <c r="AXT78" s="99"/>
      <c r="AXU78" s="255"/>
      <c r="AXV78" s="231"/>
      <c r="AXW78" s="227"/>
      <c r="AXX78" s="227"/>
      <c r="AXY78" s="140"/>
      <c r="AXZ78" s="231"/>
      <c r="AYA78" s="6"/>
      <c r="AYB78" s="6"/>
      <c r="AYC78" s="6"/>
      <c r="AYD78" s="246"/>
      <c r="AYE78" s="252"/>
      <c r="AYF78" s="250"/>
      <c r="AYG78" s="231"/>
      <c r="AYH78" s="231"/>
      <c r="AYI78" s="231"/>
      <c r="AYJ78" s="99"/>
      <c r="AYK78" s="231"/>
      <c r="AYL78" s="231"/>
      <c r="AYM78" s="231"/>
      <c r="AYN78" s="222"/>
      <c r="AYO78" s="253"/>
      <c r="AYP78" s="254"/>
      <c r="AYQ78" s="224"/>
      <c r="AYR78" s="225"/>
      <c r="AYS78" s="99"/>
      <c r="AYT78" s="255"/>
      <c r="AYU78" s="231"/>
      <c r="AYV78" s="227"/>
      <c r="AYW78" s="227"/>
      <c r="AYX78" s="140"/>
      <c r="AYY78" s="231"/>
      <c r="AYZ78" s="6"/>
      <c r="AZA78" s="6"/>
      <c r="AZB78" s="6"/>
      <c r="AZC78" s="246"/>
      <c r="AZD78" s="252"/>
      <c r="AZE78" s="250"/>
      <c r="AZF78" s="231"/>
      <c r="AZG78" s="231"/>
      <c r="AZH78" s="231"/>
      <c r="AZI78" s="99"/>
      <c r="AZJ78" s="231"/>
      <c r="AZK78" s="231"/>
      <c r="AZL78" s="231"/>
      <c r="AZM78" s="222"/>
      <c r="AZN78" s="253"/>
      <c r="AZO78" s="254"/>
      <c r="AZP78" s="224"/>
      <c r="AZQ78" s="225"/>
      <c r="AZR78" s="99"/>
      <c r="AZS78" s="255"/>
      <c r="AZT78" s="231"/>
      <c r="AZU78" s="227"/>
      <c r="AZV78" s="227"/>
      <c r="AZW78" s="140"/>
      <c r="AZX78" s="231"/>
      <c r="AZY78" s="6"/>
      <c r="AZZ78" s="6"/>
      <c r="BAA78" s="6"/>
      <c r="BAB78" s="246"/>
      <c r="BAC78" s="252"/>
      <c r="BAD78" s="250"/>
      <c r="BAE78" s="231"/>
      <c r="BAF78" s="231"/>
      <c r="BAG78" s="231"/>
      <c r="BAH78" s="99"/>
      <c r="BAI78" s="231"/>
      <c r="BAJ78" s="231"/>
      <c r="BAK78" s="231"/>
      <c r="BAL78" s="222"/>
      <c r="BAM78" s="253"/>
      <c r="BAN78" s="254"/>
      <c r="BAO78" s="224"/>
      <c r="BAP78" s="225"/>
      <c r="BAQ78" s="99"/>
      <c r="BAR78" s="255"/>
      <c r="BAS78" s="231"/>
      <c r="BAT78" s="227"/>
      <c r="BAU78" s="227"/>
      <c r="BAV78" s="140"/>
      <c r="BAW78" s="231"/>
      <c r="BAX78" s="6"/>
      <c r="BAY78" s="6"/>
      <c r="BAZ78" s="6"/>
      <c r="BBA78" s="246"/>
      <c r="BBB78" s="252"/>
      <c r="BBC78" s="250"/>
      <c r="BBD78" s="231"/>
      <c r="BBE78" s="231"/>
      <c r="BBF78" s="231"/>
      <c r="BBG78" s="99"/>
      <c r="BBH78" s="231"/>
      <c r="BBI78" s="231"/>
      <c r="BBJ78" s="231"/>
      <c r="BBK78" s="222"/>
      <c r="BBL78" s="253"/>
      <c r="BBM78" s="254"/>
      <c r="BBN78" s="224"/>
      <c r="BBO78" s="225"/>
      <c r="BBP78" s="99"/>
      <c r="BBQ78" s="255"/>
      <c r="BBR78" s="231"/>
      <c r="BBS78" s="227"/>
      <c r="BBT78" s="227"/>
      <c r="BBU78" s="140"/>
      <c r="BBV78" s="231"/>
      <c r="BBW78" s="6"/>
      <c r="BBX78" s="6"/>
      <c r="BBY78" s="6"/>
      <c r="BBZ78" s="246"/>
      <c r="BCA78" s="252"/>
      <c r="BCB78" s="250"/>
      <c r="BCC78" s="231"/>
      <c r="BCD78" s="231"/>
      <c r="BCE78" s="231"/>
      <c r="BCF78" s="99"/>
      <c r="BCG78" s="231"/>
      <c r="BCH78" s="231"/>
      <c r="BCI78" s="231"/>
      <c r="BCJ78" s="222"/>
      <c r="BCK78" s="253"/>
      <c r="BCL78" s="254"/>
      <c r="BCM78" s="224"/>
      <c r="BCN78" s="225"/>
      <c r="BCO78" s="99"/>
      <c r="BCP78" s="255"/>
      <c r="BCQ78" s="231"/>
      <c r="BCR78" s="227"/>
      <c r="BCS78" s="227"/>
      <c r="BCT78" s="140"/>
      <c r="BCU78" s="231"/>
      <c r="BCV78" s="6"/>
      <c r="BCW78" s="6"/>
      <c r="BCX78" s="6"/>
      <c r="BCY78" s="246"/>
      <c r="BCZ78" s="252"/>
      <c r="BDA78" s="250"/>
      <c r="BDB78" s="231"/>
      <c r="BDC78" s="231"/>
      <c r="BDD78" s="231"/>
      <c r="BDE78" s="99"/>
      <c r="BDF78" s="231"/>
      <c r="BDG78" s="231"/>
      <c r="BDH78" s="231"/>
      <c r="BDI78" s="222"/>
      <c r="BDJ78" s="253"/>
      <c r="BDK78" s="254"/>
      <c r="BDL78" s="224"/>
      <c r="BDM78" s="225"/>
      <c r="BDN78" s="99"/>
      <c r="BDO78" s="255"/>
      <c r="BDP78" s="231"/>
      <c r="BDQ78" s="227"/>
      <c r="BDR78" s="227"/>
      <c r="BDS78" s="140"/>
      <c r="BDT78" s="231"/>
      <c r="BDU78" s="6"/>
      <c r="BDV78" s="6"/>
      <c r="BDW78" s="6"/>
      <c r="BDX78" s="246"/>
      <c r="BDY78" s="252"/>
      <c r="BDZ78" s="250"/>
      <c r="BEA78" s="231"/>
      <c r="BEB78" s="231"/>
      <c r="BEC78" s="231"/>
      <c r="BED78" s="99"/>
      <c r="BEE78" s="231"/>
      <c r="BEF78" s="231"/>
      <c r="BEG78" s="231"/>
      <c r="BEH78" s="222"/>
      <c r="BEI78" s="253"/>
      <c r="BEJ78" s="254"/>
      <c r="BEK78" s="224"/>
      <c r="BEL78" s="225"/>
      <c r="BEM78" s="99"/>
      <c r="BEN78" s="255"/>
      <c r="BEO78" s="231"/>
      <c r="BEP78" s="227"/>
      <c r="BEQ78" s="227"/>
      <c r="BER78" s="140"/>
      <c r="BES78" s="231"/>
      <c r="BET78" s="6"/>
      <c r="BEU78" s="6"/>
      <c r="BEV78" s="6"/>
      <c r="BEW78" s="246"/>
      <c r="BEX78" s="252"/>
      <c r="BEY78" s="250"/>
      <c r="BEZ78" s="231"/>
      <c r="BFA78" s="231"/>
      <c r="BFB78" s="231"/>
      <c r="BFC78" s="99"/>
      <c r="BFD78" s="231"/>
      <c r="BFE78" s="231"/>
      <c r="BFF78" s="231"/>
      <c r="BFG78" s="222"/>
      <c r="BFH78" s="253"/>
      <c r="BFI78" s="254"/>
      <c r="BFJ78" s="224"/>
      <c r="BFK78" s="225"/>
      <c r="BFL78" s="99"/>
      <c r="BFM78" s="255"/>
      <c r="BFN78" s="231"/>
      <c r="BFO78" s="227"/>
      <c r="BFP78" s="227"/>
      <c r="BFQ78" s="140"/>
      <c r="BFR78" s="231"/>
      <c r="BFS78" s="6"/>
      <c r="BFT78" s="6"/>
      <c r="BFU78" s="6"/>
      <c r="BFV78" s="246"/>
      <c r="BFW78" s="252"/>
      <c r="BFX78" s="250"/>
      <c r="BFY78" s="231"/>
      <c r="BFZ78" s="231"/>
      <c r="BGA78" s="231"/>
      <c r="BGB78" s="99"/>
      <c r="BGC78" s="231"/>
      <c r="BGD78" s="231"/>
      <c r="BGE78" s="231"/>
      <c r="BGF78" s="222"/>
      <c r="BGG78" s="253"/>
      <c r="BGH78" s="254"/>
      <c r="BGI78" s="224"/>
      <c r="BGJ78" s="225"/>
      <c r="BGK78" s="99"/>
      <c r="BGL78" s="255"/>
      <c r="BGM78" s="231"/>
      <c r="BGN78" s="227"/>
      <c r="BGO78" s="227"/>
      <c r="BGP78" s="140"/>
      <c r="BGQ78" s="231"/>
      <c r="BGR78" s="6"/>
      <c r="BGS78" s="6"/>
      <c r="BGT78" s="6"/>
      <c r="BGU78" s="246"/>
      <c r="BGV78" s="252"/>
      <c r="BGW78" s="250"/>
      <c r="BGX78" s="231"/>
      <c r="BGY78" s="231"/>
      <c r="BGZ78" s="231"/>
      <c r="BHA78" s="99"/>
      <c r="BHB78" s="231"/>
      <c r="BHC78" s="231"/>
      <c r="BHD78" s="231"/>
      <c r="BHE78" s="222"/>
      <c r="BHF78" s="253"/>
      <c r="BHG78" s="254"/>
      <c r="BHH78" s="224"/>
      <c r="BHI78" s="225"/>
      <c r="BHJ78" s="99"/>
      <c r="BHK78" s="255"/>
      <c r="BHL78" s="231"/>
      <c r="BHM78" s="227"/>
      <c r="BHN78" s="227"/>
      <c r="BHO78" s="140"/>
      <c r="BHP78" s="231"/>
      <c r="BHQ78" s="6"/>
      <c r="BHR78" s="6"/>
      <c r="BHS78" s="6"/>
      <c r="BHT78" s="246"/>
      <c r="BHU78" s="252"/>
      <c r="BHV78" s="250"/>
      <c r="BHW78" s="231"/>
      <c r="BHX78" s="231"/>
      <c r="BHY78" s="231"/>
      <c r="BHZ78" s="99"/>
      <c r="BIA78" s="231"/>
      <c r="BIB78" s="231"/>
      <c r="BIC78" s="231"/>
      <c r="BID78" s="222"/>
      <c r="BIE78" s="253"/>
      <c r="BIF78" s="254"/>
      <c r="BIG78" s="224"/>
      <c r="BIH78" s="225"/>
      <c r="BII78" s="99"/>
      <c r="BIJ78" s="255"/>
      <c r="BIK78" s="231"/>
      <c r="BIL78" s="227"/>
      <c r="BIM78" s="227"/>
      <c r="BIN78" s="140"/>
      <c r="BIO78" s="231"/>
      <c r="BIP78" s="6"/>
      <c r="BIQ78" s="6"/>
      <c r="BIR78" s="6"/>
      <c r="BIS78" s="246"/>
      <c r="BIT78" s="252"/>
      <c r="BIU78" s="250"/>
      <c r="BIV78" s="231"/>
      <c r="BIW78" s="231"/>
      <c r="BIX78" s="231"/>
      <c r="BIY78" s="99"/>
      <c r="BIZ78" s="231"/>
      <c r="BJA78" s="231"/>
      <c r="BJB78" s="231"/>
      <c r="BJC78" s="222"/>
      <c r="BJD78" s="253"/>
      <c r="BJE78" s="254"/>
      <c r="BJF78" s="224"/>
      <c r="BJG78" s="225"/>
      <c r="BJH78" s="99"/>
      <c r="BJI78" s="255"/>
      <c r="BJJ78" s="231"/>
      <c r="BJK78" s="227"/>
      <c r="BJL78" s="227"/>
      <c r="BJM78" s="140"/>
      <c r="BJN78" s="231"/>
      <c r="BJO78" s="6"/>
      <c r="BJP78" s="6"/>
      <c r="BJQ78" s="6"/>
      <c r="BJR78" s="246"/>
      <c r="BJS78" s="252"/>
      <c r="BJT78" s="250"/>
      <c r="BJU78" s="231"/>
      <c r="BJV78" s="231"/>
      <c r="BJW78" s="231"/>
      <c r="BJX78" s="99"/>
      <c r="BJY78" s="231"/>
      <c r="BJZ78" s="231"/>
      <c r="BKA78" s="231"/>
      <c r="BKB78" s="222"/>
      <c r="BKC78" s="253"/>
      <c r="BKD78" s="254"/>
      <c r="BKE78" s="224"/>
      <c r="BKF78" s="225"/>
      <c r="BKG78" s="99"/>
      <c r="BKH78" s="255"/>
      <c r="BKI78" s="231"/>
      <c r="BKJ78" s="227"/>
      <c r="BKK78" s="227"/>
      <c r="BKL78" s="140"/>
      <c r="BKM78" s="231"/>
      <c r="BKN78" s="6"/>
      <c r="BKO78" s="6"/>
      <c r="BKP78" s="6"/>
      <c r="BKQ78" s="246"/>
      <c r="BKR78" s="252"/>
      <c r="BKS78" s="250"/>
      <c r="BKT78" s="231"/>
      <c r="BKU78" s="231"/>
      <c r="BKV78" s="231"/>
      <c r="BKW78" s="99"/>
      <c r="BKX78" s="231"/>
      <c r="BKY78" s="231"/>
      <c r="BKZ78" s="231"/>
      <c r="BLA78" s="222"/>
      <c r="BLB78" s="253"/>
      <c r="BLC78" s="254"/>
      <c r="BLD78" s="224"/>
      <c r="BLE78" s="225"/>
      <c r="BLF78" s="99"/>
      <c r="BLG78" s="255"/>
      <c r="BLH78" s="231"/>
      <c r="BLI78" s="227"/>
      <c r="BLJ78" s="227"/>
      <c r="BLK78" s="140"/>
      <c r="BLL78" s="231"/>
      <c r="BLM78" s="6"/>
      <c r="BLN78" s="6"/>
      <c r="BLO78" s="6"/>
      <c r="BLP78" s="246"/>
      <c r="BLQ78" s="252"/>
      <c r="BLR78" s="250"/>
      <c r="BLS78" s="231"/>
      <c r="BLT78" s="231"/>
      <c r="BLU78" s="231"/>
      <c r="BLV78" s="99"/>
      <c r="BLW78" s="231"/>
      <c r="BLX78" s="231"/>
      <c r="BLY78" s="231"/>
      <c r="BLZ78" s="222"/>
      <c r="BMA78" s="253"/>
      <c r="BMB78" s="254"/>
      <c r="BMC78" s="224"/>
      <c r="BMD78" s="225"/>
      <c r="BME78" s="99"/>
      <c r="BMF78" s="255"/>
      <c r="BMG78" s="231"/>
      <c r="BMH78" s="227"/>
      <c r="BMI78" s="227"/>
      <c r="BMJ78" s="140"/>
      <c r="BMK78" s="231"/>
      <c r="BML78" s="6"/>
      <c r="BMM78" s="6"/>
      <c r="BMN78" s="6"/>
      <c r="BMO78" s="246"/>
      <c r="BMP78" s="252"/>
      <c r="BMQ78" s="250"/>
      <c r="BMR78" s="231"/>
      <c r="BMS78" s="231"/>
      <c r="BMT78" s="231"/>
      <c r="BMU78" s="99"/>
      <c r="BMV78" s="231"/>
      <c r="BMW78" s="231"/>
      <c r="BMX78" s="231"/>
      <c r="BMY78" s="222"/>
      <c r="BMZ78" s="253"/>
      <c r="BNA78" s="254"/>
      <c r="BNB78" s="224"/>
      <c r="BNC78" s="225"/>
      <c r="BND78" s="99"/>
      <c r="BNE78" s="255"/>
      <c r="BNF78" s="231"/>
      <c r="BNG78" s="227"/>
      <c r="BNH78" s="227"/>
      <c r="BNI78" s="140"/>
      <c r="BNJ78" s="231"/>
      <c r="BNK78" s="6"/>
      <c r="BNL78" s="6"/>
      <c r="BNM78" s="6"/>
      <c r="BNN78" s="246"/>
      <c r="BNO78" s="252"/>
      <c r="BNP78" s="250"/>
      <c r="BNQ78" s="231"/>
      <c r="BNR78" s="231"/>
      <c r="BNS78" s="231"/>
      <c r="BNT78" s="99"/>
      <c r="BNU78" s="231"/>
      <c r="BNV78" s="231"/>
      <c r="BNW78" s="231"/>
      <c r="BNX78" s="222"/>
      <c r="BNY78" s="253"/>
      <c r="BNZ78" s="254"/>
      <c r="BOA78" s="224"/>
      <c r="BOB78" s="225"/>
      <c r="BOC78" s="99"/>
      <c r="BOD78" s="255"/>
      <c r="BOE78" s="231"/>
      <c r="BOF78" s="227"/>
      <c r="BOG78" s="227"/>
      <c r="BOH78" s="140"/>
      <c r="BOI78" s="231"/>
      <c r="BOJ78" s="6"/>
      <c r="BOK78" s="6"/>
      <c r="BOL78" s="6"/>
      <c r="BOM78" s="246"/>
      <c r="BON78" s="252"/>
      <c r="BOO78" s="250"/>
      <c r="BOP78" s="231"/>
      <c r="BOQ78" s="231"/>
      <c r="BOR78" s="231"/>
      <c r="BOS78" s="99"/>
      <c r="BOT78" s="231"/>
      <c r="BOU78" s="231"/>
      <c r="BOV78" s="231"/>
      <c r="BOW78" s="222"/>
      <c r="BOX78" s="253"/>
      <c r="BOY78" s="254"/>
      <c r="BOZ78" s="224"/>
      <c r="BPA78" s="225"/>
      <c r="BPB78" s="99"/>
      <c r="BPC78" s="255"/>
      <c r="BPD78" s="231"/>
      <c r="BPE78" s="227"/>
      <c r="BPF78" s="227"/>
      <c r="BPG78" s="140"/>
      <c r="BPH78" s="231"/>
      <c r="BPI78" s="6"/>
      <c r="BPJ78" s="6"/>
      <c r="BPK78" s="6"/>
      <c r="BPL78" s="246"/>
      <c r="BPM78" s="252"/>
      <c r="BPN78" s="250"/>
      <c r="BPO78" s="231"/>
      <c r="BPP78" s="231"/>
      <c r="BPQ78" s="231"/>
      <c r="BPR78" s="99"/>
      <c r="BPS78" s="231"/>
      <c r="BPT78" s="231"/>
      <c r="BPU78" s="231"/>
      <c r="BPV78" s="222"/>
      <c r="BPW78" s="253"/>
      <c r="BPX78" s="254"/>
      <c r="BPY78" s="224"/>
      <c r="BPZ78" s="225"/>
      <c r="BQA78" s="99"/>
      <c r="BQB78" s="255"/>
      <c r="BQC78" s="231"/>
      <c r="BQD78" s="227"/>
      <c r="BQE78" s="227"/>
      <c r="BQF78" s="140"/>
      <c r="BQG78" s="231"/>
      <c r="BQH78" s="6"/>
      <c r="BQI78" s="6"/>
      <c r="BQJ78" s="6"/>
      <c r="BQK78" s="246"/>
      <c r="BQL78" s="252"/>
      <c r="BQM78" s="250"/>
      <c r="BQN78" s="231"/>
      <c r="BQO78" s="231"/>
      <c r="BQP78" s="231"/>
      <c r="BQQ78" s="99"/>
      <c r="BQR78" s="231"/>
      <c r="BQS78" s="231"/>
      <c r="BQT78" s="231"/>
      <c r="BQU78" s="222"/>
      <c r="BQV78" s="253"/>
      <c r="BQW78" s="254"/>
      <c r="BQX78" s="224"/>
      <c r="BQY78" s="225"/>
      <c r="BQZ78" s="99"/>
      <c r="BRA78" s="255"/>
      <c r="BRB78" s="231"/>
      <c r="BRC78" s="227"/>
      <c r="BRD78" s="227"/>
      <c r="BRE78" s="140"/>
      <c r="BRF78" s="231"/>
      <c r="BRG78" s="6"/>
      <c r="BRH78" s="6"/>
      <c r="BRI78" s="6"/>
      <c r="BRJ78" s="246"/>
      <c r="BRK78" s="252"/>
      <c r="BRL78" s="250"/>
      <c r="BRM78" s="231"/>
      <c r="BRN78" s="231"/>
      <c r="BRO78" s="231"/>
      <c r="BRP78" s="99"/>
      <c r="BRQ78" s="231"/>
      <c r="BRR78" s="231"/>
      <c r="BRS78" s="231"/>
      <c r="BRT78" s="222"/>
      <c r="BRU78" s="253"/>
      <c r="BRV78" s="254"/>
      <c r="BRW78" s="224"/>
      <c r="BRX78" s="225"/>
      <c r="BRY78" s="99"/>
      <c r="BRZ78" s="255"/>
      <c r="BSA78" s="231"/>
      <c r="BSB78" s="227"/>
      <c r="BSC78" s="227"/>
      <c r="BSD78" s="140"/>
      <c r="BSE78" s="231"/>
      <c r="BSF78" s="6"/>
      <c r="BSG78" s="6"/>
      <c r="BSH78" s="6"/>
      <c r="BSI78" s="246"/>
      <c r="BSJ78" s="252"/>
      <c r="BSK78" s="250"/>
      <c r="BSL78" s="231"/>
      <c r="BSM78" s="231"/>
      <c r="BSN78" s="231"/>
      <c r="BSO78" s="99"/>
      <c r="BSP78" s="231"/>
      <c r="BSQ78" s="231"/>
      <c r="BSR78" s="231"/>
      <c r="BSS78" s="222"/>
      <c r="BST78" s="253"/>
      <c r="BSU78" s="254"/>
      <c r="BSV78" s="224"/>
      <c r="BSW78" s="225"/>
      <c r="BSX78" s="99"/>
      <c r="BSY78" s="255"/>
      <c r="BSZ78" s="231"/>
      <c r="BTA78" s="227"/>
      <c r="BTB78" s="227"/>
      <c r="BTC78" s="140"/>
      <c r="BTD78" s="231"/>
      <c r="BTE78" s="6"/>
      <c r="BTF78" s="6"/>
      <c r="BTG78" s="6"/>
      <c r="BTH78" s="246"/>
      <c r="BTI78" s="252"/>
      <c r="BTJ78" s="250"/>
      <c r="BTK78" s="231"/>
      <c r="BTL78" s="231"/>
      <c r="BTM78" s="231"/>
      <c r="BTN78" s="99"/>
      <c r="BTO78" s="231"/>
      <c r="BTP78" s="231"/>
      <c r="BTQ78" s="231"/>
      <c r="BTR78" s="222"/>
      <c r="BTS78" s="253"/>
      <c r="BTT78" s="254"/>
      <c r="BTU78" s="224"/>
      <c r="BTV78" s="225"/>
      <c r="BTW78" s="99"/>
      <c r="BTX78" s="255"/>
      <c r="BTY78" s="231"/>
      <c r="BTZ78" s="227"/>
      <c r="BUA78" s="227"/>
      <c r="BUB78" s="140"/>
      <c r="BUC78" s="231"/>
      <c r="BUD78" s="6"/>
      <c r="BUE78" s="6"/>
      <c r="BUF78" s="6"/>
      <c r="BUG78" s="246"/>
      <c r="BUH78" s="252"/>
      <c r="BUI78" s="250"/>
      <c r="BUJ78" s="231"/>
      <c r="BUK78" s="231"/>
      <c r="BUL78" s="231"/>
      <c r="BUM78" s="99"/>
      <c r="BUN78" s="231"/>
      <c r="BUO78" s="231"/>
      <c r="BUP78" s="231"/>
      <c r="BUQ78" s="222"/>
      <c r="BUR78" s="253"/>
      <c r="BUS78" s="254"/>
      <c r="BUT78" s="224"/>
      <c r="BUU78" s="225"/>
      <c r="BUV78" s="99"/>
      <c r="BUW78" s="255"/>
      <c r="BUX78" s="231"/>
      <c r="BUY78" s="227"/>
      <c r="BUZ78" s="227"/>
      <c r="BVA78" s="140"/>
      <c r="BVB78" s="231"/>
      <c r="BVC78" s="6"/>
      <c r="BVD78" s="6"/>
      <c r="BVE78" s="6"/>
      <c r="BVF78" s="246"/>
      <c r="BVG78" s="252"/>
      <c r="BVH78" s="250"/>
      <c r="BVI78" s="231"/>
      <c r="BVJ78" s="231"/>
      <c r="BVK78" s="231"/>
      <c r="BVL78" s="99"/>
      <c r="BVM78" s="231"/>
      <c r="BVN78" s="231"/>
      <c r="BVO78" s="231"/>
      <c r="BVP78" s="222"/>
      <c r="BVQ78" s="253"/>
      <c r="BVR78" s="254"/>
      <c r="BVS78" s="224"/>
      <c r="BVT78" s="225"/>
      <c r="BVU78" s="99"/>
      <c r="BVV78" s="255"/>
      <c r="BVW78" s="231"/>
      <c r="BVX78" s="227"/>
      <c r="BVY78" s="227"/>
      <c r="BVZ78" s="140"/>
      <c r="BWA78" s="231"/>
      <c r="BWB78" s="6"/>
      <c r="BWC78" s="6"/>
      <c r="BWD78" s="6"/>
      <c r="BWE78" s="246"/>
      <c r="BWF78" s="252"/>
      <c r="BWG78" s="250"/>
      <c r="BWH78" s="231"/>
      <c r="BWI78" s="231"/>
      <c r="BWJ78" s="231"/>
      <c r="BWK78" s="99"/>
      <c r="BWL78" s="231"/>
      <c r="BWM78" s="231"/>
      <c r="BWN78" s="231"/>
      <c r="BWO78" s="222"/>
      <c r="BWP78" s="253"/>
      <c r="BWQ78" s="254"/>
      <c r="BWR78" s="224"/>
      <c r="BWS78" s="225"/>
      <c r="BWT78" s="99"/>
      <c r="BWU78" s="255"/>
      <c r="BWV78" s="231"/>
      <c r="BWW78" s="227"/>
      <c r="BWX78" s="227"/>
      <c r="BWY78" s="140"/>
      <c r="BWZ78" s="231"/>
      <c r="BXA78" s="6"/>
      <c r="BXB78" s="6"/>
      <c r="BXC78" s="6"/>
      <c r="BXD78" s="246"/>
      <c r="BXE78" s="252"/>
      <c r="BXF78" s="250"/>
      <c r="BXG78" s="231"/>
      <c r="BXH78" s="231"/>
      <c r="BXI78" s="231"/>
      <c r="BXJ78" s="99"/>
      <c r="BXK78" s="231"/>
      <c r="BXL78" s="231"/>
      <c r="BXM78" s="231"/>
      <c r="BXN78" s="222"/>
      <c r="BXO78" s="253"/>
      <c r="BXP78" s="254"/>
      <c r="BXQ78" s="224"/>
      <c r="BXR78" s="225"/>
      <c r="BXS78" s="99"/>
      <c r="BXT78" s="255"/>
      <c r="BXU78" s="231"/>
      <c r="BXV78" s="227"/>
      <c r="BXW78" s="227"/>
      <c r="BXX78" s="140"/>
      <c r="BXY78" s="231"/>
      <c r="BXZ78" s="6"/>
      <c r="BYA78" s="6"/>
      <c r="BYB78" s="6"/>
      <c r="BYC78" s="246"/>
      <c r="BYD78" s="252"/>
      <c r="BYE78" s="250"/>
      <c r="BYF78" s="231"/>
      <c r="BYG78" s="231"/>
      <c r="BYH78" s="231"/>
      <c r="BYI78" s="99"/>
      <c r="BYJ78" s="231"/>
      <c r="BYK78" s="231"/>
      <c r="BYL78" s="231"/>
      <c r="BYM78" s="222"/>
      <c r="BYN78" s="253"/>
      <c r="BYO78" s="254"/>
      <c r="BYP78" s="224"/>
      <c r="BYQ78" s="225"/>
      <c r="BYR78" s="99"/>
      <c r="BYS78" s="255"/>
      <c r="BYT78" s="231"/>
      <c r="BYU78" s="227"/>
      <c r="BYV78" s="227"/>
      <c r="BYW78" s="140"/>
      <c r="BYX78" s="231"/>
      <c r="BYY78" s="6"/>
      <c r="BYZ78" s="6"/>
      <c r="BZA78" s="6"/>
      <c r="BZB78" s="246"/>
      <c r="BZC78" s="252"/>
      <c r="BZD78" s="250"/>
      <c r="BZE78" s="231"/>
      <c r="BZF78" s="231"/>
      <c r="BZG78" s="231"/>
      <c r="BZH78" s="99"/>
      <c r="BZI78" s="231"/>
      <c r="BZJ78" s="231"/>
      <c r="BZK78" s="231"/>
      <c r="BZL78" s="222"/>
      <c r="BZM78" s="253"/>
      <c r="BZN78" s="254"/>
      <c r="BZO78" s="224"/>
      <c r="BZP78" s="225"/>
      <c r="BZQ78" s="99"/>
      <c r="BZR78" s="255"/>
      <c r="BZS78" s="231"/>
      <c r="BZT78" s="227"/>
      <c r="BZU78" s="227"/>
      <c r="BZV78" s="140"/>
      <c r="BZW78" s="231"/>
      <c r="BZX78" s="6"/>
      <c r="BZY78" s="6"/>
      <c r="BZZ78" s="6"/>
      <c r="CAA78" s="246"/>
      <c r="CAB78" s="252"/>
      <c r="CAC78" s="250"/>
      <c r="CAD78" s="231"/>
      <c r="CAE78" s="231"/>
      <c r="CAF78" s="231"/>
      <c r="CAG78" s="99"/>
      <c r="CAH78" s="231"/>
      <c r="CAI78" s="231"/>
      <c r="CAJ78" s="231"/>
      <c r="CAK78" s="222"/>
      <c r="CAL78" s="253"/>
      <c r="CAM78" s="254"/>
      <c r="CAN78" s="224"/>
      <c r="CAO78" s="225"/>
      <c r="CAP78" s="99"/>
      <c r="CAQ78" s="255"/>
      <c r="CAR78" s="231"/>
      <c r="CAS78" s="227"/>
      <c r="CAT78" s="227"/>
      <c r="CAU78" s="140"/>
      <c r="CAV78" s="231"/>
      <c r="CAW78" s="6"/>
      <c r="CAX78" s="6"/>
      <c r="CAY78" s="6"/>
      <c r="CAZ78" s="246"/>
      <c r="CBA78" s="252"/>
      <c r="CBB78" s="250"/>
      <c r="CBC78" s="231"/>
      <c r="CBD78" s="231"/>
      <c r="CBE78" s="231"/>
      <c r="CBF78" s="99"/>
      <c r="CBG78" s="231"/>
      <c r="CBH78" s="231"/>
      <c r="CBI78" s="231"/>
      <c r="CBJ78" s="222"/>
      <c r="CBK78" s="253"/>
      <c r="CBL78" s="254"/>
      <c r="CBM78" s="224"/>
      <c r="CBN78" s="225"/>
      <c r="CBO78" s="99"/>
      <c r="CBP78" s="255"/>
      <c r="CBQ78" s="231"/>
      <c r="CBR78" s="227"/>
      <c r="CBS78" s="227"/>
      <c r="CBT78" s="140"/>
      <c r="CBU78" s="231"/>
      <c r="CBV78" s="6"/>
      <c r="CBW78" s="6"/>
      <c r="CBX78" s="6"/>
      <c r="CBY78" s="246"/>
      <c r="CBZ78" s="252"/>
      <c r="CCA78" s="250"/>
      <c r="CCB78" s="231"/>
      <c r="CCC78" s="231"/>
      <c r="CCD78" s="231"/>
      <c r="CCE78" s="99"/>
      <c r="CCF78" s="231"/>
      <c r="CCG78" s="231"/>
      <c r="CCH78" s="231"/>
      <c r="CCI78" s="222"/>
      <c r="CCJ78" s="253"/>
      <c r="CCK78" s="254"/>
      <c r="CCL78" s="224"/>
      <c r="CCM78" s="225"/>
      <c r="CCN78" s="99"/>
      <c r="CCO78" s="255"/>
      <c r="CCP78" s="231"/>
      <c r="CCQ78" s="227"/>
      <c r="CCR78" s="227"/>
      <c r="CCS78" s="140"/>
      <c r="CCT78" s="231"/>
      <c r="CCU78" s="6"/>
      <c r="CCV78" s="6"/>
      <c r="CCW78" s="6"/>
      <c r="CCX78" s="246"/>
      <c r="CCY78" s="252"/>
      <c r="CCZ78" s="250"/>
      <c r="CDA78" s="231"/>
      <c r="CDB78" s="231"/>
      <c r="CDC78" s="231"/>
      <c r="CDD78" s="99"/>
      <c r="CDE78" s="231"/>
      <c r="CDF78" s="231"/>
      <c r="CDG78" s="231"/>
      <c r="CDH78" s="222"/>
      <c r="CDI78" s="253"/>
      <c r="CDJ78" s="254"/>
      <c r="CDK78" s="224"/>
      <c r="CDL78" s="225"/>
      <c r="CDM78" s="99"/>
      <c r="CDN78" s="255"/>
      <c r="CDO78" s="231"/>
      <c r="CDP78" s="227"/>
      <c r="CDQ78" s="227"/>
      <c r="CDR78" s="140"/>
      <c r="CDS78" s="231"/>
      <c r="CDT78" s="6"/>
      <c r="CDU78" s="6"/>
      <c r="CDV78" s="6"/>
      <c r="CDW78" s="246"/>
      <c r="CDX78" s="252"/>
      <c r="CDY78" s="250"/>
      <c r="CDZ78" s="231"/>
      <c r="CEA78" s="231"/>
      <c r="CEB78" s="231"/>
      <c r="CEC78" s="99"/>
      <c r="CED78" s="231"/>
      <c r="CEE78" s="231"/>
      <c r="CEF78" s="231"/>
      <c r="CEG78" s="222"/>
      <c r="CEH78" s="253"/>
      <c r="CEI78" s="254"/>
      <c r="CEJ78" s="224"/>
      <c r="CEK78" s="225"/>
      <c r="CEL78" s="99"/>
      <c r="CEM78" s="255"/>
      <c r="CEN78" s="231"/>
      <c r="CEO78" s="227"/>
      <c r="CEP78" s="227"/>
      <c r="CEQ78" s="140"/>
      <c r="CER78" s="231"/>
      <c r="CES78" s="6"/>
      <c r="CET78" s="6"/>
      <c r="CEU78" s="6"/>
      <c r="CEV78" s="246"/>
      <c r="CEW78" s="252"/>
      <c r="CEX78" s="250"/>
      <c r="CEY78" s="231"/>
      <c r="CEZ78" s="231"/>
      <c r="CFA78" s="231"/>
      <c r="CFB78" s="99"/>
      <c r="CFC78" s="231"/>
      <c r="CFD78" s="231"/>
      <c r="CFE78" s="231"/>
      <c r="CFF78" s="222"/>
      <c r="CFG78" s="253"/>
      <c r="CFH78" s="254"/>
      <c r="CFI78" s="224"/>
      <c r="CFJ78" s="225"/>
      <c r="CFK78" s="99"/>
      <c r="CFL78" s="255"/>
      <c r="CFM78" s="231"/>
      <c r="CFN78" s="227"/>
      <c r="CFO78" s="227"/>
      <c r="CFP78" s="140"/>
      <c r="CFQ78" s="231"/>
      <c r="CFR78" s="6"/>
      <c r="CFS78" s="6"/>
      <c r="CFT78" s="6"/>
      <c r="CFU78" s="246"/>
      <c r="CFV78" s="252"/>
      <c r="CFW78" s="250"/>
      <c r="CFX78" s="231"/>
      <c r="CFY78" s="231"/>
      <c r="CFZ78" s="231"/>
      <c r="CGA78" s="99"/>
      <c r="CGB78" s="231"/>
      <c r="CGC78" s="231"/>
      <c r="CGD78" s="231"/>
      <c r="CGE78" s="222"/>
      <c r="CGF78" s="253"/>
      <c r="CGG78" s="254"/>
      <c r="CGH78" s="224"/>
      <c r="CGI78" s="225"/>
      <c r="CGJ78" s="99"/>
      <c r="CGK78" s="255"/>
      <c r="CGL78" s="231"/>
      <c r="CGM78" s="227"/>
      <c r="CGN78" s="227"/>
      <c r="CGO78" s="140"/>
      <c r="CGP78" s="231"/>
      <c r="CGQ78" s="6"/>
      <c r="CGR78" s="6"/>
      <c r="CGS78" s="6"/>
      <c r="CGT78" s="246"/>
      <c r="CGU78" s="252"/>
      <c r="CGV78" s="250"/>
      <c r="CGW78" s="231"/>
      <c r="CGX78" s="231"/>
      <c r="CGY78" s="231"/>
      <c r="CGZ78" s="99"/>
      <c r="CHA78" s="231"/>
      <c r="CHB78" s="231"/>
      <c r="CHC78" s="231"/>
      <c r="CHD78" s="222"/>
      <c r="CHE78" s="253"/>
      <c r="CHF78" s="254"/>
      <c r="CHG78" s="224"/>
      <c r="CHH78" s="225"/>
      <c r="CHI78" s="99"/>
      <c r="CHJ78" s="255"/>
      <c r="CHK78" s="231"/>
      <c r="CHL78" s="227"/>
      <c r="CHM78" s="227"/>
      <c r="CHN78" s="140"/>
      <c r="CHO78" s="231"/>
      <c r="CHP78" s="6"/>
      <c r="CHQ78" s="6"/>
      <c r="CHR78" s="6"/>
      <c r="CHS78" s="246"/>
      <c r="CHT78" s="252"/>
      <c r="CHU78" s="250"/>
      <c r="CHV78" s="231"/>
      <c r="CHW78" s="231"/>
      <c r="CHX78" s="231"/>
      <c r="CHY78" s="99"/>
      <c r="CHZ78" s="231"/>
      <c r="CIA78" s="231"/>
      <c r="CIB78" s="231"/>
      <c r="CIC78" s="222"/>
      <c r="CID78" s="253"/>
      <c r="CIE78" s="254"/>
      <c r="CIF78" s="224"/>
      <c r="CIG78" s="225"/>
      <c r="CIH78" s="99"/>
      <c r="CII78" s="255"/>
      <c r="CIJ78" s="231"/>
      <c r="CIK78" s="227"/>
      <c r="CIL78" s="227"/>
      <c r="CIM78" s="140"/>
      <c r="CIN78" s="231"/>
      <c r="CIO78" s="6"/>
      <c r="CIP78" s="6"/>
      <c r="CIQ78" s="6"/>
      <c r="CIR78" s="246"/>
      <c r="CIS78" s="252"/>
      <c r="CIT78" s="250"/>
      <c r="CIU78" s="231"/>
      <c r="CIV78" s="231"/>
      <c r="CIW78" s="231"/>
      <c r="CIX78" s="99"/>
      <c r="CIY78" s="231"/>
      <c r="CIZ78" s="231"/>
      <c r="CJA78" s="231"/>
      <c r="CJB78" s="222"/>
      <c r="CJC78" s="253"/>
      <c r="CJD78" s="254"/>
      <c r="CJE78" s="224"/>
      <c r="CJF78" s="225"/>
      <c r="CJG78" s="99"/>
      <c r="CJH78" s="255"/>
      <c r="CJI78" s="231"/>
      <c r="CJJ78" s="227"/>
      <c r="CJK78" s="227"/>
      <c r="CJL78" s="140"/>
      <c r="CJM78" s="231"/>
      <c r="CJN78" s="6"/>
      <c r="CJO78" s="6"/>
      <c r="CJP78" s="6"/>
      <c r="CJQ78" s="246"/>
      <c r="CJR78" s="252"/>
      <c r="CJS78" s="250"/>
      <c r="CJT78" s="231"/>
      <c r="CJU78" s="231"/>
      <c r="CJV78" s="231"/>
      <c r="CJW78" s="99"/>
      <c r="CJX78" s="231"/>
      <c r="CJY78" s="231"/>
      <c r="CJZ78" s="231"/>
      <c r="CKA78" s="222"/>
      <c r="CKB78" s="253"/>
      <c r="CKC78" s="254"/>
      <c r="CKD78" s="224"/>
      <c r="CKE78" s="225"/>
      <c r="CKF78" s="99"/>
      <c r="CKG78" s="255"/>
      <c r="CKH78" s="231"/>
      <c r="CKI78" s="227"/>
      <c r="CKJ78" s="227"/>
      <c r="CKK78" s="140"/>
      <c r="CKL78" s="231"/>
      <c r="CKM78" s="6"/>
      <c r="CKN78" s="6"/>
      <c r="CKO78" s="6"/>
      <c r="CKP78" s="246"/>
      <c r="CKQ78" s="252"/>
      <c r="CKR78" s="250"/>
      <c r="CKS78" s="231"/>
      <c r="CKT78" s="231"/>
      <c r="CKU78" s="231"/>
      <c r="CKV78" s="99"/>
      <c r="CKW78" s="231"/>
      <c r="CKX78" s="231"/>
      <c r="CKY78" s="231"/>
      <c r="CKZ78" s="222"/>
      <c r="CLA78" s="253"/>
      <c r="CLB78" s="254"/>
      <c r="CLC78" s="224"/>
      <c r="CLD78" s="225"/>
      <c r="CLE78" s="99"/>
      <c r="CLF78" s="255"/>
      <c r="CLG78" s="231"/>
      <c r="CLH78" s="227"/>
      <c r="CLI78" s="227"/>
      <c r="CLJ78" s="140"/>
      <c r="CLK78" s="231"/>
      <c r="CLL78" s="6"/>
      <c r="CLM78" s="6"/>
      <c r="CLN78" s="6"/>
      <c r="CLO78" s="246"/>
      <c r="CLP78" s="252"/>
      <c r="CLQ78" s="250"/>
      <c r="CLR78" s="231"/>
      <c r="CLS78" s="231"/>
      <c r="CLT78" s="231"/>
      <c r="CLU78" s="99"/>
      <c r="CLV78" s="231"/>
      <c r="CLW78" s="231"/>
      <c r="CLX78" s="231"/>
      <c r="CLY78" s="222"/>
      <c r="CLZ78" s="253"/>
      <c r="CMA78" s="254"/>
      <c r="CMB78" s="224"/>
      <c r="CMC78" s="225"/>
      <c r="CMD78" s="99"/>
      <c r="CME78" s="255"/>
      <c r="CMF78" s="231"/>
      <c r="CMG78" s="227"/>
      <c r="CMH78" s="227"/>
      <c r="CMI78" s="140"/>
      <c r="CMJ78" s="231"/>
      <c r="CMK78" s="6"/>
      <c r="CML78" s="6"/>
      <c r="CMM78" s="6"/>
      <c r="CMN78" s="246"/>
      <c r="CMO78" s="252"/>
      <c r="CMP78" s="250"/>
      <c r="CMQ78" s="231"/>
      <c r="CMR78" s="231"/>
      <c r="CMS78" s="231"/>
      <c r="CMT78" s="99"/>
      <c r="CMU78" s="231"/>
      <c r="CMV78" s="231"/>
      <c r="CMW78" s="231"/>
      <c r="CMX78" s="222"/>
      <c r="CMY78" s="253"/>
      <c r="CMZ78" s="254"/>
      <c r="CNA78" s="224"/>
      <c r="CNB78" s="225"/>
      <c r="CNC78" s="99"/>
      <c r="CND78" s="255"/>
      <c r="CNE78" s="231"/>
      <c r="CNF78" s="227"/>
      <c r="CNG78" s="227"/>
      <c r="CNH78" s="140"/>
      <c r="CNI78" s="231"/>
      <c r="CNJ78" s="6"/>
      <c r="CNK78" s="6"/>
      <c r="CNL78" s="6"/>
      <c r="CNM78" s="246"/>
      <c r="CNN78" s="252"/>
      <c r="CNO78" s="250"/>
      <c r="CNP78" s="231"/>
      <c r="CNQ78" s="231"/>
      <c r="CNR78" s="231"/>
      <c r="CNS78" s="99"/>
      <c r="CNT78" s="231"/>
      <c r="CNU78" s="231"/>
      <c r="CNV78" s="231"/>
      <c r="CNW78" s="222"/>
      <c r="CNX78" s="253"/>
      <c r="CNY78" s="254"/>
      <c r="CNZ78" s="224"/>
      <c r="COA78" s="225"/>
      <c r="COB78" s="99"/>
      <c r="COC78" s="255"/>
      <c r="COD78" s="231"/>
      <c r="COE78" s="227"/>
      <c r="COF78" s="227"/>
      <c r="COG78" s="140"/>
      <c r="COH78" s="231"/>
      <c r="COI78" s="6"/>
      <c r="COJ78" s="6"/>
      <c r="COK78" s="6"/>
      <c r="COL78" s="246"/>
      <c r="COM78" s="252"/>
      <c r="CON78" s="250"/>
      <c r="COO78" s="231"/>
      <c r="COP78" s="231"/>
      <c r="COQ78" s="231"/>
      <c r="COR78" s="99"/>
      <c r="COS78" s="231"/>
      <c r="COT78" s="231"/>
      <c r="COU78" s="231"/>
      <c r="COV78" s="222"/>
      <c r="COW78" s="253"/>
      <c r="COX78" s="254"/>
      <c r="COY78" s="224"/>
      <c r="COZ78" s="225"/>
      <c r="CPA78" s="99"/>
      <c r="CPB78" s="255"/>
      <c r="CPC78" s="231"/>
      <c r="CPD78" s="227"/>
      <c r="CPE78" s="227"/>
      <c r="CPF78" s="140"/>
      <c r="CPG78" s="231"/>
      <c r="CPH78" s="6"/>
      <c r="CPI78" s="6"/>
      <c r="CPJ78" s="6"/>
      <c r="CPK78" s="246"/>
      <c r="CPL78" s="252"/>
      <c r="CPM78" s="250"/>
      <c r="CPN78" s="231"/>
      <c r="CPO78" s="231"/>
      <c r="CPP78" s="231"/>
      <c r="CPQ78" s="99"/>
      <c r="CPR78" s="231"/>
      <c r="CPS78" s="231"/>
      <c r="CPT78" s="231"/>
      <c r="CPU78" s="222"/>
      <c r="CPV78" s="253"/>
      <c r="CPW78" s="254"/>
      <c r="CPX78" s="224"/>
      <c r="CPY78" s="225"/>
      <c r="CPZ78" s="99"/>
      <c r="CQA78" s="255"/>
      <c r="CQB78" s="231"/>
      <c r="CQC78" s="227"/>
      <c r="CQD78" s="227"/>
      <c r="CQE78" s="140"/>
      <c r="CQF78" s="231"/>
      <c r="CQG78" s="6"/>
      <c r="CQH78" s="6"/>
      <c r="CQI78" s="6"/>
      <c r="CQJ78" s="246"/>
      <c r="CQK78" s="252"/>
      <c r="CQL78" s="250"/>
      <c r="CQM78" s="231"/>
      <c r="CQN78" s="231"/>
      <c r="CQO78" s="231"/>
      <c r="CQP78" s="99"/>
      <c r="CQQ78" s="231"/>
      <c r="CQR78" s="231"/>
      <c r="CQS78" s="231"/>
      <c r="CQT78" s="222"/>
      <c r="CQU78" s="253"/>
      <c r="CQV78" s="254"/>
      <c r="CQW78" s="224"/>
      <c r="CQX78" s="225"/>
      <c r="CQY78" s="99"/>
      <c r="CQZ78" s="255"/>
      <c r="CRA78" s="231"/>
      <c r="CRB78" s="227"/>
      <c r="CRC78" s="227"/>
      <c r="CRD78" s="140"/>
      <c r="CRE78" s="231"/>
      <c r="CRF78" s="6"/>
      <c r="CRG78" s="6"/>
      <c r="CRH78" s="6"/>
      <c r="CRI78" s="246"/>
      <c r="CRJ78" s="252"/>
      <c r="CRK78" s="250"/>
      <c r="CRL78" s="231"/>
      <c r="CRM78" s="231"/>
      <c r="CRN78" s="231"/>
      <c r="CRO78" s="99"/>
      <c r="CRP78" s="231"/>
      <c r="CRQ78" s="231"/>
      <c r="CRR78" s="231"/>
      <c r="CRS78" s="222"/>
      <c r="CRT78" s="253"/>
      <c r="CRU78" s="254"/>
      <c r="CRV78" s="224"/>
      <c r="CRW78" s="225"/>
      <c r="CRX78" s="99"/>
      <c r="CRY78" s="255"/>
      <c r="CRZ78" s="231"/>
      <c r="CSA78" s="227"/>
      <c r="CSB78" s="227"/>
      <c r="CSC78" s="140"/>
      <c r="CSD78" s="231"/>
      <c r="CSE78" s="6"/>
      <c r="CSF78" s="6"/>
      <c r="CSG78" s="6"/>
      <c r="CSH78" s="246"/>
      <c r="CSI78" s="252"/>
      <c r="CSJ78" s="250"/>
      <c r="CSK78" s="231"/>
      <c r="CSL78" s="231"/>
      <c r="CSM78" s="231"/>
      <c r="CSN78" s="99"/>
      <c r="CSO78" s="231"/>
      <c r="CSP78" s="231"/>
      <c r="CSQ78" s="231"/>
      <c r="CSR78" s="222"/>
      <c r="CSS78" s="253"/>
      <c r="CST78" s="254"/>
      <c r="CSU78" s="224"/>
      <c r="CSV78" s="225"/>
      <c r="CSW78" s="99"/>
      <c r="CSX78" s="255"/>
      <c r="CSY78" s="231"/>
      <c r="CSZ78" s="227"/>
      <c r="CTA78" s="227"/>
      <c r="CTB78" s="140"/>
      <c r="CTC78" s="231"/>
      <c r="CTD78" s="6"/>
      <c r="CTE78" s="6"/>
      <c r="CTF78" s="6"/>
      <c r="CTG78" s="246"/>
      <c r="CTH78" s="252"/>
      <c r="CTI78" s="250"/>
      <c r="CTJ78" s="231"/>
      <c r="CTK78" s="231"/>
      <c r="CTL78" s="231"/>
      <c r="CTM78" s="99"/>
      <c r="CTN78" s="231"/>
      <c r="CTO78" s="231"/>
      <c r="CTP78" s="231"/>
      <c r="CTQ78" s="222"/>
      <c r="CTR78" s="253"/>
      <c r="CTS78" s="254"/>
      <c r="CTT78" s="224"/>
      <c r="CTU78" s="225"/>
      <c r="CTV78" s="99"/>
      <c r="CTW78" s="255"/>
      <c r="CTX78" s="231"/>
      <c r="CTY78" s="227"/>
      <c r="CTZ78" s="227"/>
      <c r="CUA78" s="140"/>
      <c r="CUB78" s="231"/>
      <c r="CUC78" s="6"/>
      <c r="CUD78" s="6"/>
      <c r="CUE78" s="6"/>
      <c r="CUF78" s="246"/>
      <c r="CUG78" s="252"/>
      <c r="CUH78" s="250"/>
      <c r="CUI78" s="231"/>
      <c r="CUJ78" s="231"/>
      <c r="CUK78" s="231"/>
      <c r="CUL78" s="99"/>
      <c r="CUM78" s="231"/>
      <c r="CUN78" s="231"/>
      <c r="CUO78" s="231"/>
      <c r="CUP78" s="222"/>
      <c r="CUQ78" s="253"/>
      <c r="CUR78" s="254"/>
      <c r="CUS78" s="224"/>
      <c r="CUT78" s="225"/>
      <c r="CUU78" s="99"/>
      <c r="CUV78" s="255"/>
      <c r="CUW78" s="231"/>
      <c r="CUX78" s="227"/>
      <c r="CUY78" s="227"/>
      <c r="CUZ78" s="140"/>
      <c r="CVA78" s="231"/>
      <c r="CVB78" s="6"/>
      <c r="CVC78" s="6"/>
      <c r="CVD78" s="6"/>
      <c r="CVE78" s="246"/>
      <c r="CVF78" s="252"/>
      <c r="CVG78" s="250"/>
      <c r="CVH78" s="231"/>
      <c r="CVI78" s="231"/>
      <c r="CVJ78" s="231"/>
      <c r="CVK78" s="99"/>
      <c r="CVL78" s="231"/>
      <c r="CVM78" s="231"/>
      <c r="CVN78" s="231"/>
      <c r="CVO78" s="222"/>
      <c r="CVP78" s="253"/>
      <c r="CVQ78" s="254"/>
      <c r="CVR78" s="224"/>
      <c r="CVS78" s="225"/>
      <c r="CVT78" s="99"/>
      <c r="CVU78" s="255"/>
      <c r="CVV78" s="231"/>
      <c r="CVW78" s="227"/>
      <c r="CVX78" s="227"/>
      <c r="CVY78" s="140"/>
      <c r="CVZ78" s="231"/>
      <c r="CWA78" s="6"/>
      <c r="CWB78" s="6"/>
      <c r="CWC78" s="6"/>
      <c r="CWD78" s="246"/>
      <c r="CWE78" s="252"/>
      <c r="CWF78" s="250"/>
      <c r="CWG78" s="231"/>
      <c r="CWH78" s="231"/>
      <c r="CWI78" s="231"/>
      <c r="CWJ78" s="99"/>
      <c r="CWK78" s="231"/>
      <c r="CWL78" s="231"/>
      <c r="CWM78" s="231"/>
      <c r="CWN78" s="222"/>
      <c r="CWO78" s="253"/>
      <c r="CWP78" s="254"/>
      <c r="CWQ78" s="224"/>
      <c r="CWR78" s="225"/>
      <c r="CWS78" s="99"/>
      <c r="CWT78" s="255"/>
      <c r="CWU78" s="231"/>
      <c r="CWV78" s="227"/>
      <c r="CWW78" s="227"/>
      <c r="CWX78" s="140"/>
      <c r="CWY78" s="231"/>
      <c r="CWZ78" s="6"/>
      <c r="CXA78" s="6"/>
      <c r="CXB78" s="6"/>
      <c r="CXC78" s="246"/>
      <c r="CXD78" s="252"/>
      <c r="CXE78" s="250"/>
      <c r="CXF78" s="231"/>
      <c r="CXG78" s="231"/>
      <c r="CXH78" s="231"/>
      <c r="CXI78" s="99"/>
      <c r="CXJ78" s="231"/>
      <c r="CXK78" s="231"/>
      <c r="CXL78" s="231"/>
      <c r="CXM78" s="222"/>
      <c r="CXN78" s="253"/>
      <c r="CXO78" s="254"/>
      <c r="CXP78" s="224"/>
      <c r="CXQ78" s="225"/>
      <c r="CXR78" s="99"/>
      <c r="CXS78" s="255"/>
      <c r="CXT78" s="231"/>
      <c r="CXU78" s="227"/>
      <c r="CXV78" s="227"/>
      <c r="CXW78" s="140"/>
      <c r="CXX78" s="231"/>
      <c r="CXY78" s="6"/>
      <c r="CXZ78" s="6"/>
      <c r="CYA78" s="6"/>
      <c r="CYB78" s="246"/>
      <c r="CYC78" s="252"/>
      <c r="CYD78" s="250"/>
      <c r="CYE78" s="231"/>
      <c r="CYF78" s="231"/>
      <c r="CYG78" s="231"/>
      <c r="CYH78" s="99"/>
      <c r="CYI78" s="231"/>
      <c r="CYJ78" s="231"/>
      <c r="CYK78" s="231"/>
      <c r="CYL78" s="222"/>
      <c r="CYM78" s="253"/>
      <c r="CYN78" s="254"/>
      <c r="CYO78" s="224"/>
      <c r="CYP78" s="225"/>
      <c r="CYQ78" s="99"/>
      <c r="CYR78" s="255"/>
      <c r="CYS78" s="231"/>
      <c r="CYT78" s="227"/>
      <c r="CYU78" s="227"/>
      <c r="CYV78" s="140"/>
      <c r="CYW78" s="231"/>
      <c r="CYX78" s="6"/>
      <c r="CYY78" s="6"/>
      <c r="CYZ78" s="6"/>
      <c r="CZA78" s="246"/>
      <c r="CZB78" s="252"/>
      <c r="CZC78" s="250"/>
      <c r="CZD78" s="231"/>
      <c r="CZE78" s="231"/>
      <c r="CZF78" s="231"/>
      <c r="CZG78" s="99"/>
      <c r="CZH78" s="231"/>
      <c r="CZI78" s="231"/>
      <c r="CZJ78" s="231"/>
      <c r="CZK78" s="222"/>
      <c r="CZL78" s="253"/>
      <c r="CZM78" s="254"/>
      <c r="CZN78" s="224"/>
      <c r="CZO78" s="225"/>
      <c r="CZP78" s="99"/>
      <c r="CZQ78" s="255"/>
      <c r="CZR78" s="231"/>
      <c r="CZS78" s="227"/>
      <c r="CZT78" s="227"/>
      <c r="CZU78" s="140"/>
      <c r="CZV78" s="231"/>
      <c r="CZW78" s="6"/>
      <c r="CZX78" s="6"/>
      <c r="CZY78" s="6"/>
      <c r="CZZ78" s="246"/>
      <c r="DAA78" s="252"/>
      <c r="DAB78" s="250"/>
      <c r="DAC78" s="231"/>
      <c r="DAD78" s="231"/>
      <c r="DAE78" s="231"/>
      <c r="DAF78" s="99"/>
      <c r="DAG78" s="231"/>
      <c r="DAH78" s="231"/>
      <c r="DAI78" s="231"/>
      <c r="DAJ78" s="222"/>
      <c r="DAK78" s="253"/>
      <c r="DAL78" s="254"/>
      <c r="DAM78" s="224"/>
      <c r="DAN78" s="225"/>
      <c r="DAO78" s="99"/>
      <c r="DAP78" s="255"/>
      <c r="DAQ78" s="231"/>
      <c r="DAR78" s="227"/>
      <c r="DAS78" s="227"/>
      <c r="DAT78" s="140"/>
      <c r="DAU78" s="231"/>
      <c r="DAV78" s="6"/>
      <c r="DAW78" s="6"/>
      <c r="DAX78" s="6"/>
      <c r="DAY78" s="246"/>
      <c r="DAZ78" s="252"/>
      <c r="DBA78" s="250"/>
      <c r="DBB78" s="231"/>
      <c r="DBC78" s="231"/>
      <c r="DBD78" s="231"/>
      <c r="DBE78" s="99"/>
      <c r="DBF78" s="231"/>
      <c r="DBG78" s="231"/>
      <c r="DBH78" s="231"/>
      <c r="DBI78" s="222"/>
      <c r="DBJ78" s="253"/>
      <c r="DBK78" s="254"/>
      <c r="DBL78" s="224"/>
      <c r="DBM78" s="225"/>
      <c r="DBN78" s="99"/>
      <c r="DBO78" s="255"/>
      <c r="DBP78" s="231"/>
      <c r="DBQ78" s="227"/>
      <c r="DBR78" s="227"/>
      <c r="DBS78" s="140"/>
      <c r="DBT78" s="231"/>
      <c r="DBU78" s="6"/>
      <c r="DBV78" s="6"/>
      <c r="DBW78" s="6"/>
      <c r="DBX78" s="246"/>
      <c r="DBY78" s="252"/>
      <c r="DBZ78" s="250"/>
      <c r="DCA78" s="231"/>
      <c r="DCB78" s="231"/>
      <c r="DCC78" s="231"/>
      <c r="DCD78" s="99"/>
      <c r="DCE78" s="231"/>
      <c r="DCF78" s="231"/>
      <c r="DCG78" s="231"/>
      <c r="DCH78" s="222"/>
      <c r="DCI78" s="253"/>
      <c r="DCJ78" s="254"/>
      <c r="DCK78" s="224"/>
      <c r="DCL78" s="225"/>
      <c r="DCM78" s="99"/>
      <c r="DCN78" s="255"/>
      <c r="DCO78" s="231"/>
      <c r="DCP78" s="227"/>
      <c r="DCQ78" s="227"/>
      <c r="DCR78" s="140"/>
      <c r="DCS78" s="231"/>
      <c r="DCT78" s="6"/>
      <c r="DCU78" s="6"/>
      <c r="DCV78" s="6"/>
      <c r="DCW78" s="246"/>
      <c r="DCX78" s="252"/>
      <c r="DCY78" s="250"/>
      <c r="DCZ78" s="231"/>
      <c r="DDA78" s="231"/>
      <c r="DDB78" s="231"/>
      <c r="DDC78" s="99"/>
      <c r="DDD78" s="231"/>
      <c r="DDE78" s="231"/>
      <c r="DDF78" s="231"/>
      <c r="DDG78" s="222"/>
      <c r="DDH78" s="253"/>
      <c r="DDI78" s="254"/>
      <c r="DDJ78" s="224"/>
      <c r="DDK78" s="225"/>
      <c r="DDL78" s="99"/>
      <c r="DDM78" s="255"/>
      <c r="DDN78" s="231"/>
      <c r="DDO78" s="227"/>
      <c r="DDP78" s="227"/>
      <c r="DDQ78" s="140"/>
      <c r="DDR78" s="231"/>
      <c r="DDS78" s="6"/>
      <c r="DDT78" s="6"/>
      <c r="DDU78" s="6"/>
      <c r="DDV78" s="246"/>
      <c r="DDW78" s="252"/>
      <c r="DDX78" s="250"/>
      <c r="DDY78" s="231"/>
      <c r="DDZ78" s="231"/>
      <c r="DEA78" s="231"/>
      <c r="DEB78" s="99"/>
      <c r="DEC78" s="231"/>
      <c r="DED78" s="231"/>
      <c r="DEE78" s="231"/>
      <c r="DEF78" s="222"/>
      <c r="DEG78" s="253"/>
      <c r="DEH78" s="254"/>
      <c r="DEI78" s="224"/>
      <c r="DEJ78" s="225"/>
      <c r="DEK78" s="99"/>
      <c r="DEL78" s="255"/>
      <c r="DEM78" s="231"/>
      <c r="DEN78" s="227"/>
      <c r="DEO78" s="227"/>
      <c r="DEP78" s="140"/>
      <c r="DEQ78" s="231"/>
      <c r="DER78" s="6"/>
      <c r="DES78" s="6"/>
      <c r="DET78" s="6"/>
      <c r="DEU78" s="246"/>
      <c r="DEV78" s="252"/>
      <c r="DEW78" s="250"/>
      <c r="DEX78" s="231"/>
      <c r="DEY78" s="231"/>
      <c r="DEZ78" s="231"/>
      <c r="DFA78" s="99"/>
      <c r="DFB78" s="231"/>
      <c r="DFC78" s="231"/>
      <c r="DFD78" s="231"/>
      <c r="DFE78" s="222"/>
      <c r="DFF78" s="253"/>
      <c r="DFG78" s="254"/>
      <c r="DFH78" s="224"/>
      <c r="DFI78" s="225"/>
      <c r="DFJ78" s="99"/>
      <c r="DFK78" s="255"/>
      <c r="DFL78" s="231"/>
      <c r="DFM78" s="227"/>
      <c r="DFN78" s="227"/>
      <c r="DFO78" s="140"/>
      <c r="DFP78" s="231"/>
      <c r="DFQ78" s="6"/>
      <c r="DFR78" s="6"/>
      <c r="DFS78" s="6"/>
      <c r="DFT78" s="246"/>
      <c r="DFU78" s="252"/>
      <c r="DFV78" s="250"/>
      <c r="DFW78" s="231"/>
      <c r="DFX78" s="231"/>
      <c r="DFY78" s="231"/>
      <c r="DFZ78" s="99"/>
      <c r="DGA78" s="231"/>
      <c r="DGB78" s="231"/>
      <c r="DGC78" s="231"/>
      <c r="DGD78" s="222"/>
      <c r="DGE78" s="253"/>
      <c r="DGF78" s="254"/>
      <c r="DGG78" s="224"/>
      <c r="DGH78" s="225"/>
      <c r="DGI78" s="99"/>
      <c r="DGJ78" s="255"/>
      <c r="DGK78" s="231"/>
      <c r="DGL78" s="227"/>
      <c r="DGM78" s="227"/>
      <c r="DGN78" s="140"/>
      <c r="DGO78" s="231"/>
      <c r="DGP78" s="6"/>
      <c r="DGQ78" s="6"/>
      <c r="DGR78" s="6"/>
      <c r="DGS78" s="246"/>
      <c r="DGT78" s="252"/>
      <c r="DGU78" s="250"/>
      <c r="DGV78" s="231"/>
      <c r="DGW78" s="231"/>
      <c r="DGX78" s="231"/>
      <c r="DGY78" s="99"/>
      <c r="DGZ78" s="231"/>
      <c r="DHA78" s="231"/>
      <c r="DHB78" s="231"/>
      <c r="DHC78" s="222"/>
      <c r="DHD78" s="253"/>
      <c r="DHE78" s="254"/>
      <c r="DHF78" s="224"/>
      <c r="DHG78" s="225"/>
      <c r="DHH78" s="99"/>
      <c r="DHI78" s="255"/>
      <c r="DHJ78" s="231"/>
      <c r="DHK78" s="227"/>
      <c r="DHL78" s="227"/>
      <c r="DHM78" s="140"/>
      <c r="DHN78" s="231"/>
      <c r="DHO78" s="6"/>
      <c r="DHP78" s="6"/>
      <c r="DHQ78" s="6"/>
      <c r="DHR78" s="246"/>
      <c r="DHS78" s="252"/>
      <c r="DHT78" s="250"/>
      <c r="DHU78" s="231"/>
      <c r="DHV78" s="231"/>
      <c r="DHW78" s="231"/>
      <c r="DHX78" s="99"/>
      <c r="DHY78" s="231"/>
      <c r="DHZ78" s="231"/>
      <c r="DIA78" s="231"/>
      <c r="DIB78" s="222"/>
      <c r="DIC78" s="253"/>
      <c r="DID78" s="254"/>
      <c r="DIE78" s="224"/>
      <c r="DIF78" s="225"/>
      <c r="DIG78" s="99"/>
      <c r="DIH78" s="255"/>
      <c r="DII78" s="231"/>
      <c r="DIJ78" s="227"/>
      <c r="DIK78" s="227"/>
      <c r="DIL78" s="140"/>
      <c r="DIM78" s="231"/>
      <c r="DIN78" s="6"/>
      <c r="DIO78" s="6"/>
      <c r="DIP78" s="6"/>
      <c r="DIQ78" s="246"/>
      <c r="DIR78" s="252"/>
      <c r="DIS78" s="250"/>
      <c r="DIT78" s="231"/>
      <c r="DIU78" s="231"/>
      <c r="DIV78" s="231"/>
      <c r="DIW78" s="99"/>
      <c r="DIX78" s="231"/>
      <c r="DIY78" s="231"/>
      <c r="DIZ78" s="231"/>
      <c r="DJA78" s="222"/>
      <c r="DJB78" s="253"/>
      <c r="DJC78" s="254"/>
      <c r="DJD78" s="224"/>
      <c r="DJE78" s="225"/>
      <c r="DJF78" s="99"/>
      <c r="DJG78" s="255"/>
      <c r="DJH78" s="231"/>
      <c r="DJI78" s="227"/>
      <c r="DJJ78" s="227"/>
      <c r="DJK78" s="140"/>
      <c r="DJL78" s="231"/>
      <c r="DJM78" s="6"/>
      <c r="DJN78" s="6"/>
      <c r="DJO78" s="6"/>
      <c r="DJP78" s="246"/>
      <c r="DJQ78" s="252"/>
      <c r="DJR78" s="250"/>
      <c r="DJS78" s="231"/>
      <c r="DJT78" s="231"/>
      <c r="DJU78" s="231"/>
      <c r="DJV78" s="99"/>
      <c r="DJW78" s="231"/>
      <c r="DJX78" s="231"/>
      <c r="DJY78" s="231"/>
      <c r="DJZ78" s="222"/>
      <c r="DKA78" s="253"/>
      <c r="DKB78" s="254"/>
      <c r="DKC78" s="224"/>
      <c r="DKD78" s="225"/>
      <c r="DKE78" s="99"/>
      <c r="DKF78" s="255"/>
      <c r="DKG78" s="231"/>
      <c r="DKH78" s="227"/>
      <c r="DKI78" s="227"/>
      <c r="DKJ78" s="140"/>
      <c r="DKK78" s="231"/>
      <c r="DKL78" s="6"/>
      <c r="DKM78" s="6"/>
      <c r="DKN78" s="6"/>
      <c r="DKO78" s="246"/>
      <c r="DKP78" s="252"/>
      <c r="DKQ78" s="250"/>
      <c r="DKR78" s="231"/>
      <c r="DKS78" s="231"/>
      <c r="DKT78" s="231"/>
      <c r="DKU78" s="99"/>
      <c r="DKV78" s="231"/>
      <c r="DKW78" s="231"/>
      <c r="DKX78" s="231"/>
      <c r="DKY78" s="222"/>
      <c r="DKZ78" s="253"/>
      <c r="DLA78" s="254"/>
      <c r="DLB78" s="224"/>
      <c r="DLC78" s="225"/>
      <c r="DLD78" s="99"/>
      <c r="DLE78" s="255"/>
      <c r="DLF78" s="231"/>
      <c r="DLG78" s="227"/>
      <c r="DLH78" s="227"/>
      <c r="DLI78" s="140"/>
      <c r="DLJ78" s="231"/>
      <c r="DLK78" s="6"/>
      <c r="DLL78" s="6"/>
      <c r="DLM78" s="6"/>
      <c r="DLN78" s="246"/>
      <c r="DLO78" s="252"/>
      <c r="DLP78" s="250"/>
      <c r="DLQ78" s="231"/>
      <c r="DLR78" s="231"/>
      <c r="DLS78" s="231"/>
      <c r="DLT78" s="99"/>
      <c r="DLU78" s="231"/>
      <c r="DLV78" s="231"/>
      <c r="DLW78" s="231"/>
      <c r="DLX78" s="222"/>
      <c r="DLY78" s="253"/>
      <c r="DLZ78" s="254"/>
      <c r="DMA78" s="224"/>
      <c r="DMB78" s="225"/>
      <c r="DMC78" s="99"/>
      <c r="DMD78" s="255"/>
      <c r="DME78" s="231"/>
      <c r="DMF78" s="227"/>
      <c r="DMG78" s="227"/>
      <c r="DMH78" s="140"/>
      <c r="DMI78" s="231"/>
      <c r="DMJ78" s="6"/>
      <c r="DMK78" s="6"/>
      <c r="DML78" s="6"/>
      <c r="DMM78" s="246"/>
      <c r="DMN78" s="252"/>
      <c r="DMO78" s="250"/>
      <c r="DMP78" s="231"/>
      <c r="DMQ78" s="231"/>
      <c r="DMR78" s="231"/>
      <c r="DMS78" s="99"/>
      <c r="DMT78" s="231"/>
      <c r="DMU78" s="231"/>
      <c r="DMV78" s="231"/>
      <c r="DMW78" s="222"/>
      <c r="DMX78" s="253"/>
      <c r="DMY78" s="254"/>
      <c r="DMZ78" s="224"/>
      <c r="DNA78" s="225"/>
      <c r="DNB78" s="99"/>
      <c r="DNC78" s="255"/>
      <c r="DND78" s="231"/>
      <c r="DNE78" s="227"/>
      <c r="DNF78" s="227"/>
      <c r="DNG78" s="140"/>
      <c r="DNH78" s="231"/>
      <c r="DNI78" s="6"/>
      <c r="DNJ78" s="6"/>
      <c r="DNK78" s="6"/>
      <c r="DNL78" s="246"/>
      <c r="DNM78" s="252"/>
      <c r="DNN78" s="250"/>
      <c r="DNO78" s="231"/>
      <c r="DNP78" s="231"/>
      <c r="DNQ78" s="231"/>
      <c r="DNR78" s="99"/>
      <c r="DNS78" s="231"/>
      <c r="DNT78" s="231"/>
      <c r="DNU78" s="231"/>
      <c r="DNV78" s="222"/>
      <c r="DNW78" s="253"/>
      <c r="DNX78" s="254"/>
      <c r="DNY78" s="224"/>
      <c r="DNZ78" s="225"/>
      <c r="DOA78" s="99"/>
      <c r="DOB78" s="255"/>
      <c r="DOC78" s="231"/>
      <c r="DOD78" s="227"/>
      <c r="DOE78" s="227"/>
      <c r="DOF78" s="140"/>
      <c r="DOG78" s="231"/>
      <c r="DOH78" s="6"/>
      <c r="DOI78" s="6"/>
      <c r="DOJ78" s="6"/>
      <c r="DOK78" s="246"/>
      <c r="DOL78" s="252"/>
      <c r="DOM78" s="250"/>
      <c r="DON78" s="231"/>
      <c r="DOO78" s="231"/>
      <c r="DOP78" s="231"/>
      <c r="DOQ78" s="99"/>
      <c r="DOR78" s="231"/>
      <c r="DOS78" s="231"/>
      <c r="DOT78" s="231"/>
      <c r="DOU78" s="222"/>
      <c r="DOV78" s="253"/>
      <c r="DOW78" s="254"/>
      <c r="DOX78" s="224"/>
      <c r="DOY78" s="225"/>
      <c r="DOZ78" s="99"/>
      <c r="DPA78" s="255"/>
      <c r="DPB78" s="231"/>
      <c r="DPC78" s="227"/>
      <c r="DPD78" s="227"/>
      <c r="DPE78" s="140"/>
      <c r="DPF78" s="231"/>
      <c r="DPG78" s="6"/>
      <c r="DPH78" s="6"/>
      <c r="DPI78" s="6"/>
      <c r="DPJ78" s="246"/>
      <c r="DPK78" s="252"/>
      <c r="DPL78" s="250"/>
      <c r="DPM78" s="231"/>
      <c r="DPN78" s="231"/>
      <c r="DPO78" s="231"/>
      <c r="DPP78" s="99"/>
      <c r="DPQ78" s="231"/>
      <c r="DPR78" s="231"/>
      <c r="DPS78" s="231"/>
      <c r="DPT78" s="222"/>
      <c r="DPU78" s="253"/>
      <c r="DPV78" s="254"/>
      <c r="DPW78" s="224"/>
      <c r="DPX78" s="225"/>
      <c r="DPY78" s="99"/>
      <c r="DPZ78" s="255"/>
      <c r="DQA78" s="231"/>
      <c r="DQB78" s="227"/>
      <c r="DQC78" s="227"/>
      <c r="DQD78" s="140"/>
      <c r="DQE78" s="231"/>
      <c r="DQF78" s="6"/>
      <c r="DQG78" s="6"/>
      <c r="DQH78" s="6"/>
      <c r="DQI78" s="246"/>
      <c r="DQJ78" s="252"/>
      <c r="DQK78" s="250"/>
      <c r="DQL78" s="231"/>
      <c r="DQM78" s="231"/>
      <c r="DQN78" s="231"/>
      <c r="DQO78" s="99"/>
      <c r="DQP78" s="231"/>
      <c r="DQQ78" s="231"/>
      <c r="DQR78" s="231"/>
      <c r="DQS78" s="222"/>
      <c r="DQT78" s="253"/>
      <c r="DQU78" s="254"/>
      <c r="DQV78" s="224"/>
      <c r="DQW78" s="225"/>
      <c r="DQX78" s="99"/>
      <c r="DQY78" s="255"/>
      <c r="DQZ78" s="231"/>
      <c r="DRA78" s="227"/>
      <c r="DRB78" s="227"/>
      <c r="DRC78" s="140"/>
      <c r="DRD78" s="231"/>
      <c r="DRE78" s="6"/>
      <c r="DRF78" s="6"/>
      <c r="DRG78" s="6"/>
      <c r="DRH78" s="246"/>
      <c r="DRI78" s="252"/>
      <c r="DRJ78" s="250"/>
      <c r="DRK78" s="231"/>
      <c r="DRL78" s="231"/>
      <c r="DRM78" s="231"/>
      <c r="DRN78" s="99"/>
      <c r="DRO78" s="231"/>
      <c r="DRP78" s="231"/>
      <c r="DRQ78" s="231"/>
      <c r="DRR78" s="222"/>
      <c r="DRS78" s="253"/>
      <c r="DRT78" s="254"/>
      <c r="DRU78" s="224"/>
      <c r="DRV78" s="225"/>
      <c r="DRW78" s="99"/>
      <c r="DRX78" s="255"/>
      <c r="DRY78" s="231"/>
      <c r="DRZ78" s="227"/>
      <c r="DSA78" s="227"/>
      <c r="DSB78" s="140"/>
      <c r="DSC78" s="231"/>
      <c r="DSD78" s="6"/>
      <c r="DSE78" s="6"/>
      <c r="DSF78" s="6"/>
      <c r="DSG78" s="246"/>
      <c r="DSH78" s="252"/>
      <c r="DSI78" s="250"/>
      <c r="DSJ78" s="231"/>
      <c r="DSK78" s="231"/>
      <c r="DSL78" s="231"/>
      <c r="DSM78" s="99"/>
      <c r="DSN78" s="231"/>
      <c r="DSO78" s="231"/>
      <c r="DSP78" s="231"/>
      <c r="DSQ78" s="222"/>
      <c r="DSR78" s="253"/>
      <c r="DSS78" s="254"/>
      <c r="DST78" s="224"/>
      <c r="DSU78" s="225"/>
      <c r="DSV78" s="99"/>
      <c r="DSW78" s="255"/>
      <c r="DSX78" s="231"/>
      <c r="DSY78" s="227"/>
      <c r="DSZ78" s="227"/>
      <c r="DTA78" s="140"/>
      <c r="DTB78" s="231"/>
      <c r="DTC78" s="6"/>
      <c r="DTD78" s="6"/>
      <c r="DTE78" s="6"/>
      <c r="DTF78" s="246"/>
      <c r="DTG78" s="252"/>
      <c r="DTH78" s="250"/>
      <c r="DTI78" s="231"/>
      <c r="DTJ78" s="231"/>
      <c r="DTK78" s="231"/>
      <c r="DTL78" s="99"/>
      <c r="DTM78" s="231"/>
      <c r="DTN78" s="231"/>
      <c r="DTO78" s="231"/>
      <c r="DTP78" s="222"/>
      <c r="DTQ78" s="253"/>
      <c r="DTR78" s="254"/>
      <c r="DTS78" s="224"/>
      <c r="DTT78" s="225"/>
      <c r="DTU78" s="99"/>
      <c r="DTV78" s="255"/>
      <c r="DTW78" s="231"/>
      <c r="DTX78" s="227"/>
      <c r="DTY78" s="227"/>
      <c r="DTZ78" s="140"/>
      <c r="DUA78" s="231"/>
      <c r="DUB78" s="6"/>
      <c r="DUC78" s="6"/>
      <c r="DUD78" s="6"/>
      <c r="DUE78" s="246"/>
      <c r="DUF78" s="252"/>
      <c r="DUG78" s="250"/>
      <c r="DUH78" s="231"/>
      <c r="DUI78" s="231"/>
      <c r="DUJ78" s="231"/>
      <c r="DUK78" s="99"/>
      <c r="DUL78" s="231"/>
      <c r="DUM78" s="231"/>
      <c r="DUN78" s="231"/>
      <c r="DUO78" s="222"/>
      <c r="DUP78" s="253"/>
      <c r="DUQ78" s="254"/>
      <c r="DUR78" s="224"/>
      <c r="DUS78" s="225"/>
      <c r="DUT78" s="99"/>
      <c r="DUU78" s="255"/>
      <c r="DUV78" s="231"/>
      <c r="DUW78" s="227"/>
      <c r="DUX78" s="227"/>
      <c r="DUY78" s="140"/>
      <c r="DUZ78" s="231"/>
      <c r="DVA78" s="6"/>
      <c r="DVB78" s="6"/>
      <c r="DVC78" s="6"/>
      <c r="DVD78" s="246"/>
      <c r="DVE78" s="252"/>
      <c r="DVF78" s="250"/>
      <c r="DVG78" s="231"/>
      <c r="DVH78" s="231"/>
      <c r="DVI78" s="231"/>
      <c r="DVJ78" s="99"/>
      <c r="DVK78" s="231"/>
      <c r="DVL78" s="231"/>
      <c r="DVM78" s="231"/>
      <c r="DVN78" s="222"/>
      <c r="DVO78" s="253"/>
      <c r="DVP78" s="254"/>
      <c r="DVQ78" s="224"/>
      <c r="DVR78" s="225"/>
      <c r="DVS78" s="99"/>
      <c r="DVT78" s="255"/>
      <c r="DVU78" s="231"/>
      <c r="DVV78" s="227"/>
      <c r="DVW78" s="227"/>
      <c r="DVX78" s="140"/>
      <c r="DVY78" s="231"/>
      <c r="DVZ78" s="6"/>
      <c r="DWA78" s="6"/>
      <c r="DWB78" s="6"/>
      <c r="DWC78" s="246"/>
      <c r="DWD78" s="252"/>
      <c r="DWE78" s="250"/>
      <c r="DWF78" s="231"/>
      <c r="DWG78" s="231"/>
      <c r="DWH78" s="231"/>
      <c r="DWI78" s="99"/>
      <c r="DWJ78" s="231"/>
      <c r="DWK78" s="231"/>
      <c r="DWL78" s="231"/>
      <c r="DWM78" s="222"/>
      <c r="DWN78" s="253"/>
      <c r="DWO78" s="254"/>
      <c r="DWP78" s="224"/>
      <c r="DWQ78" s="225"/>
      <c r="DWR78" s="99"/>
      <c r="DWS78" s="255"/>
      <c r="DWT78" s="231"/>
      <c r="DWU78" s="227"/>
      <c r="DWV78" s="227"/>
      <c r="DWW78" s="140"/>
      <c r="DWX78" s="231"/>
      <c r="DWY78" s="6"/>
      <c r="DWZ78" s="6"/>
      <c r="DXA78" s="6"/>
      <c r="DXB78" s="246"/>
      <c r="DXC78" s="252"/>
      <c r="DXD78" s="250"/>
      <c r="DXE78" s="231"/>
      <c r="DXF78" s="231"/>
      <c r="DXG78" s="231"/>
      <c r="DXH78" s="99"/>
      <c r="DXI78" s="231"/>
      <c r="DXJ78" s="231"/>
      <c r="DXK78" s="231"/>
      <c r="DXL78" s="222"/>
      <c r="DXM78" s="253"/>
      <c r="DXN78" s="254"/>
      <c r="DXO78" s="224"/>
      <c r="DXP78" s="225"/>
      <c r="DXQ78" s="99"/>
      <c r="DXR78" s="255"/>
      <c r="DXS78" s="231"/>
      <c r="DXT78" s="227"/>
      <c r="DXU78" s="227"/>
      <c r="DXV78" s="140"/>
      <c r="DXW78" s="231"/>
      <c r="DXX78" s="6"/>
      <c r="DXY78" s="6"/>
      <c r="DXZ78" s="6"/>
      <c r="DYA78" s="246"/>
      <c r="DYB78" s="252"/>
      <c r="DYC78" s="250"/>
      <c r="DYD78" s="231"/>
      <c r="DYE78" s="231"/>
      <c r="DYF78" s="231"/>
      <c r="DYG78" s="99"/>
      <c r="DYH78" s="231"/>
      <c r="DYI78" s="231"/>
      <c r="DYJ78" s="231"/>
      <c r="DYK78" s="222"/>
      <c r="DYL78" s="253"/>
      <c r="DYM78" s="254"/>
      <c r="DYN78" s="224"/>
      <c r="DYO78" s="225"/>
      <c r="DYP78" s="99"/>
      <c r="DYQ78" s="255"/>
      <c r="DYR78" s="231"/>
      <c r="DYS78" s="227"/>
      <c r="DYT78" s="227"/>
      <c r="DYU78" s="140"/>
      <c r="DYV78" s="231"/>
      <c r="DYW78" s="6"/>
      <c r="DYX78" s="6"/>
      <c r="DYY78" s="6"/>
      <c r="DYZ78" s="246"/>
      <c r="DZA78" s="252"/>
      <c r="DZB78" s="250"/>
      <c r="DZC78" s="231"/>
      <c r="DZD78" s="231"/>
      <c r="DZE78" s="231"/>
      <c r="DZF78" s="99"/>
      <c r="DZG78" s="231"/>
      <c r="DZH78" s="231"/>
      <c r="DZI78" s="231"/>
      <c r="DZJ78" s="222"/>
      <c r="DZK78" s="253"/>
      <c r="DZL78" s="254"/>
      <c r="DZM78" s="224"/>
      <c r="DZN78" s="225"/>
      <c r="DZO78" s="99"/>
      <c r="DZP78" s="255"/>
      <c r="DZQ78" s="231"/>
      <c r="DZR78" s="227"/>
      <c r="DZS78" s="227"/>
      <c r="DZT78" s="140"/>
      <c r="DZU78" s="231"/>
      <c r="DZV78" s="6"/>
      <c r="DZW78" s="6"/>
      <c r="DZX78" s="6"/>
      <c r="DZY78" s="246"/>
      <c r="DZZ78" s="252"/>
      <c r="EAA78" s="250"/>
      <c r="EAB78" s="231"/>
      <c r="EAC78" s="231"/>
      <c r="EAD78" s="231"/>
      <c r="EAE78" s="99"/>
      <c r="EAF78" s="231"/>
      <c r="EAG78" s="231"/>
      <c r="EAH78" s="231"/>
      <c r="EAI78" s="222"/>
      <c r="EAJ78" s="253"/>
      <c r="EAK78" s="254"/>
      <c r="EAL78" s="224"/>
      <c r="EAM78" s="225"/>
      <c r="EAN78" s="99"/>
      <c r="EAO78" s="255"/>
      <c r="EAP78" s="231"/>
      <c r="EAQ78" s="227"/>
      <c r="EAR78" s="227"/>
      <c r="EAS78" s="140"/>
      <c r="EAT78" s="231"/>
      <c r="EAU78" s="6"/>
      <c r="EAV78" s="6"/>
      <c r="EAW78" s="6"/>
      <c r="EAX78" s="246"/>
      <c r="EAY78" s="252"/>
      <c r="EAZ78" s="250"/>
      <c r="EBA78" s="231"/>
      <c r="EBB78" s="231"/>
      <c r="EBC78" s="231"/>
      <c r="EBD78" s="99"/>
      <c r="EBE78" s="231"/>
      <c r="EBF78" s="231"/>
      <c r="EBG78" s="231"/>
      <c r="EBH78" s="222"/>
      <c r="EBI78" s="253"/>
      <c r="EBJ78" s="254"/>
      <c r="EBK78" s="224"/>
      <c r="EBL78" s="225"/>
      <c r="EBM78" s="99"/>
      <c r="EBN78" s="255"/>
      <c r="EBO78" s="231"/>
      <c r="EBP78" s="227"/>
      <c r="EBQ78" s="227"/>
      <c r="EBR78" s="140"/>
      <c r="EBS78" s="231"/>
      <c r="EBT78" s="6"/>
      <c r="EBU78" s="6"/>
      <c r="EBV78" s="6"/>
      <c r="EBW78" s="246"/>
      <c r="EBX78" s="252"/>
      <c r="EBY78" s="250"/>
      <c r="EBZ78" s="231"/>
      <c r="ECA78" s="231"/>
      <c r="ECB78" s="231"/>
      <c r="ECC78" s="99"/>
      <c r="ECD78" s="231"/>
      <c r="ECE78" s="231"/>
      <c r="ECF78" s="231"/>
      <c r="ECG78" s="222"/>
      <c r="ECH78" s="253"/>
      <c r="ECI78" s="254"/>
      <c r="ECJ78" s="224"/>
      <c r="ECK78" s="225"/>
      <c r="ECL78" s="99"/>
      <c r="ECM78" s="255"/>
      <c r="ECN78" s="231"/>
      <c r="ECO78" s="227"/>
      <c r="ECP78" s="227"/>
      <c r="ECQ78" s="140"/>
      <c r="ECR78" s="231"/>
      <c r="ECS78" s="6"/>
      <c r="ECT78" s="6"/>
      <c r="ECU78" s="6"/>
      <c r="ECV78" s="246"/>
      <c r="ECW78" s="252"/>
      <c r="ECX78" s="250"/>
      <c r="ECY78" s="231"/>
      <c r="ECZ78" s="231"/>
      <c r="EDA78" s="231"/>
      <c r="EDB78" s="99"/>
      <c r="EDC78" s="231"/>
      <c r="EDD78" s="231"/>
      <c r="EDE78" s="231"/>
      <c r="EDF78" s="222"/>
      <c r="EDG78" s="253"/>
      <c r="EDH78" s="254"/>
      <c r="EDI78" s="224"/>
      <c r="EDJ78" s="225"/>
      <c r="EDK78" s="99"/>
      <c r="EDL78" s="255"/>
      <c r="EDM78" s="231"/>
      <c r="EDN78" s="227"/>
      <c r="EDO78" s="227"/>
      <c r="EDP78" s="140"/>
      <c r="EDQ78" s="231"/>
      <c r="EDR78" s="6"/>
      <c r="EDS78" s="6"/>
      <c r="EDT78" s="6"/>
      <c r="EDU78" s="246"/>
      <c r="EDV78" s="252"/>
      <c r="EDW78" s="250"/>
      <c r="EDX78" s="231"/>
      <c r="EDY78" s="231"/>
      <c r="EDZ78" s="231"/>
      <c r="EEA78" s="99"/>
      <c r="EEB78" s="231"/>
      <c r="EEC78" s="231"/>
      <c r="EED78" s="231"/>
      <c r="EEE78" s="222"/>
      <c r="EEF78" s="253"/>
      <c r="EEG78" s="254"/>
      <c r="EEH78" s="224"/>
      <c r="EEI78" s="225"/>
      <c r="EEJ78" s="99"/>
      <c r="EEK78" s="255"/>
      <c r="EEL78" s="231"/>
      <c r="EEM78" s="227"/>
      <c r="EEN78" s="227"/>
      <c r="EEO78" s="140"/>
      <c r="EEP78" s="231"/>
      <c r="EEQ78" s="6"/>
      <c r="EER78" s="6"/>
      <c r="EES78" s="6"/>
      <c r="EET78" s="246"/>
      <c r="EEU78" s="252"/>
      <c r="EEV78" s="250"/>
      <c r="EEW78" s="231"/>
      <c r="EEX78" s="231"/>
      <c r="EEY78" s="231"/>
      <c r="EEZ78" s="99"/>
      <c r="EFA78" s="231"/>
      <c r="EFB78" s="231"/>
      <c r="EFC78" s="231"/>
      <c r="EFD78" s="222"/>
      <c r="EFE78" s="253"/>
      <c r="EFF78" s="254"/>
      <c r="EFG78" s="224"/>
      <c r="EFH78" s="225"/>
      <c r="EFI78" s="99"/>
      <c r="EFJ78" s="255"/>
      <c r="EFK78" s="231"/>
      <c r="EFL78" s="227"/>
      <c r="EFM78" s="227"/>
      <c r="EFN78" s="140"/>
      <c r="EFO78" s="231"/>
      <c r="EFP78" s="6"/>
      <c r="EFQ78" s="6"/>
      <c r="EFR78" s="6"/>
      <c r="EFS78" s="246"/>
      <c r="EFT78" s="252"/>
      <c r="EFU78" s="250"/>
      <c r="EFV78" s="231"/>
      <c r="EFW78" s="231"/>
      <c r="EFX78" s="231"/>
      <c r="EFY78" s="99"/>
      <c r="EFZ78" s="231"/>
      <c r="EGA78" s="231"/>
      <c r="EGB78" s="231"/>
      <c r="EGC78" s="222"/>
      <c r="EGD78" s="253"/>
      <c r="EGE78" s="254"/>
      <c r="EGF78" s="224"/>
      <c r="EGG78" s="225"/>
      <c r="EGH78" s="99"/>
      <c r="EGI78" s="255"/>
      <c r="EGJ78" s="231"/>
      <c r="EGK78" s="227"/>
      <c r="EGL78" s="227"/>
      <c r="EGM78" s="140"/>
      <c r="EGN78" s="231"/>
      <c r="EGO78" s="6"/>
      <c r="EGP78" s="6"/>
      <c r="EGQ78" s="6"/>
      <c r="EGR78" s="246"/>
      <c r="EGS78" s="252"/>
      <c r="EGT78" s="250"/>
      <c r="EGU78" s="231"/>
      <c r="EGV78" s="231"/>
      <c r="EGW78" s="231"/>
      <c r="EGX78" s="99"/>
      <c r="EGY78" s="231"/>
      <c r="EGZ78" s="231"/>
      <c r="EHA78" s="231"/>
      <c r="EHB78" s="222"/>
      <c r="EHC78" s="253"/>
      <c r="EHD78" s="254"/>
      <c r="EHE78" s="224"/>
      <c r="EHF78" s="225"/>
      <c r="EHG78" s="99"/>
      <c r="EHH78" s="255"/>
      <c r="EHI78" s="231"/>
      <c r="EHJ78" s="227"/>
      <c r="EHK78" s="227"/>
      <c r="EHL78" s="140"/>
      <c r="EHM78" s="231"/>
      <c r="EHN78" s="6"/>
      <c r="EHO78" s="6"/>
      <c r="EHP78" s="6"/>
      <c r="EHQ78" s="246"/>
      <c r="EHR78" s="252"/>
      <c r="EHS78" s="250"/>
      <c r="EHT78" s="231"/>
      <c r="EHU78" s="231"/>
      <c r="EHV78" s="231"/>
      <c r="EHW78" s="99"/>
      <c r="EHX78" s="231"/>
      <c r="EHY78" s="231"/>
      <c r="EHZ78" s="231"/>
      <c r="EIA78" s="222"/>
      <c r="EIB78" s="253"/>
      <c r="EIC78" s="254"/>
      <c r="EID78" s="224"/>
      <c r="EIE78" s="225"/>
      <c r="EIF78" s="99"/>
      <c r="EIG78" s="255"/>
      <c r="EIH78" s="231"/>
      <c r="EII78" s="227"/>
      <c r="EIJ78" s="227"/>
      <c r="EIK78" s="140"/>
      <c r="EIL78" s="231"/>
      <c r="EIM78" s="6"/>
      <c r="EIN78" s="6"/>
      <c r="EIO78" s="6"/>
      <c r="EIP78" s="246"/>
      <c r="EIQ78" s="252"/>
      <c r="EIR78" s="250"/>
      <c r="EIS78" s="231"/>
      <c r="EIT78" s="231"/>
      <c r="EIU78" s="231"/>
      <c r="EIV78" s="99"/>
      <c r="EIW78" s="231"/>
      <c r="EIX78" s="231"/>
      <c r="EIY78" s="231"/>
      <c r="EIZ78" s="222"/>
      <c r="EJA78" s="253"/>
      <c r="EJB78" s="254"/>
      <c r="EJC78" s="224"/>
      <c r="EJD78" s="225"/>
      <c r="EJE78" s="99"/>
      <c r="EJF78" s="255"/>
      <c r="EJG78" s="231"/>
      <c r="EJH78" s="227"/>
      <c r="EJI78" s="227"/>
      <c r="EJJ78" s="140"/>
      <c r="EJK78" s="231"/>
      <c r="EJL78" s="6"/>
      <c r="EJM78" s="6"/>
      <c r="EJN78" s="6"/>
      <c r="EJO78" s="246"/>
      <c r="EJP78" s="252"/>
      <c r="EJQ78" s="250"/>
      <c r="EJR78" s="231"/>
      <c r="EJS78" s="231"/>
      <c r="EJT78" s="231"/>
      <c r="EJU78" s="99"/>
      <c r="EJV78" s="231"/>
      <c r="EJW78" s="231"/>
      <c r="EJX78" s="231"/>
      <c r="EJY78" s="222"/>
      <c r="EJZ78" s="253"/>
      <c r="EKA78" s="254"/>
      <c r="EKB78" s="224"/>
      <c r="EKC78" s="225"/>
      <c r="EKD78" s="99"/>
      <c r="EKE78" s="255"/>
      <c r="EKF78" s="231"/>
      <c r="EKG78" s="227"/>
      <c r="EKH78" s="227"/>
      <c r="EKI78" s="140"/>
      <c r="EKJ78" s="231"/>
      <c r="EKK78" s="6"/>
      <c r="EKL78" s="6"/>
      <c r="EKM78" s="6"/>
      <c r="EKN78" s="246"/>
      <c r="EKO78" s="252"/>
      <c r="EKP78" s="250"/>
      <c r="EKQ78" s="231"/>
      <c r="EKR78" s="231"/>
      <c r="EKS78" s="231"/>
      <c r="EKT78" s="99"/>
      <c r="EKU78" s="231"/>
      <c r="EKV78" s="231"/>
      <c r="EKW78" s="231"/>
      <c r="EKX78" s="222"/>
      <c r="EKY78" s="253"/>
      <c r="EKZ78" s="254"/>
      <c r="ELA78" s="224"/>
      <c r="ELB78" s="225"/>
      <c r="ELC78" s="99"/>
      <c r="ELD78" s="255"/>
      <c r="ELE78" s="231"/>
      <c r="ELF78" s="227"/>
      <c r="ELG78" s="227"/>
      <c r="ELH78" s="140"/>
      <c r="ELI78" s="231"/>
      <c r="ELJ78" s="6"/>
      <c r="ELK78" s="6"/>
      <c r="ELL78" s="6"/>
      <c r="ELM78" s="246"/>
      <c r="ELN78" s="252"/>
      <c r="ELO78" s="250"/>
      <c r="ELP78" s="231"/>
      <c r="ELQ78" s="231"/>
      <c r="ELR78" s="231"/>
      <c r="ELS78" s="99"/>
      <c r="ELT78" s="231"/>
      <c r="ELU78" s="231"/>
      <c r="ELV78" s="231"/>
      <c r="ELW78" s="222"/>
      <c r="ELX78" s="253"/>
      <c r="ELY78" s="254"/>
      <c r="ELZ78" s="224"/>
      <c r="EMA78" s="225"/>
      <c r="EMB78" s="99"/>
      <c r="EMC78" s="255"/>
      <c r="EMD78" s="231"/>
      <c r="EME78" s="227"/>
      <c r="EMF78" s="227"/>
      <c r="EMG78" s="140"/>
      <c r="EMH78" s="231"/>
      <c r="EMI78" s="6"/>
      <c r="EMJ78" s="6"/>
      <c r="EMK78" s="6"/>
      <c r="EML78" s="246"/>
      <c r="EMM78" s="252"/>
      <c r="EMN78" s="250"/>
      <c r="EMO78" s="231"/>
      <c r="EMP78" s="231"/>
      <c r="EMQ78" s="231"/>
      <c r="EMR78" s="99"/>
      <c r="EMS78" s="231"/>
      <c r="EMT78" s="231"/>
      <c r="EMU78" s="231"/>
      <c r="EMV78" s="222"/>
      <c r="EMW78" s="253"/>
      <c r="EMX78" s="254"/>
      <c r="EMY78" s="224"/>
      <c r="EMZ78" s="225"/>
      <c r="ENA78" s="99"/>
      <c r="ENB78" s="255"/>
      <c r="ENC78" s="231"/>
      <c r="END78" s="227"/>
      <c r="ENE78" s="227"/>
      <c r="ENF78" s="140"/>
      <c r="ENG78" s="231"/>
      <c r="ENH78" s="6"/>
      <c r="ENI78" s="6"/>
      <c r="ENJ78" s="6"/>
      <c r="ENK78" s="246"/>
      <c r="ENL78" s="252"/>
      <c r="ENM78" s="250"/>
      <c r="ENN78" s="231"/>
      <c r="ENO78" s="231"/>
      <c r="ENP78" s="231"/>
      <c r="ENQ78" s="99"/>
      <c r="ENR78" s="231"/>
      <c r="ENS78" s="231"/>
      <c r="ENT78" s="231"/>
      <c r="ENU78" s="222"/>
      <c r="ENV78" s="253"/>
      <c r="ENW78" s="254"/>
      <c r="ENX78" s="224"/>
      <c r="ENY78" s="225"/>
      <c r="ENZ78" s="99"/>
      <c r="EOA78" s="255"/>
      <c r="EOB78" s="231"/>
      <c r="EOC78" s="227"/>
      <c r="EOD78" s="227"/>
      <c r="EOE78" s="140"/>
      <c r="EOF78" s="231"/>
      <c r="EOG78" s="6"/>
      <c r="EOH78" s="6"/>
      <c r="EOI78" s="6"/>
      <c r="EOJ78" s="246"/>
      <c r="EOK78" s="252"/>
      <c r="EOL78" s="250"/>
      <c r="EOM78" s="231"/>
      <c r="EON78" s="231"/>
      <c r="EOO78" s="231"/>
      <c r="EOP78" s="99"/>
      <c r="EOQ78" s="231"/>
      <c r="EOR78" s="231"/>
      <c r="EOS78" s="231"/>
      <c r="EOT78" s="222"/>
      <c r="EOU78" s="253"/>
      <c r="EOV78" s="254"/>
      <c r="EOW78" s="224"/>
      <c r="EOX78" s="225"/>
      <c r="EOY78" s="99"/>
      <c r="EOZ78" s="255"/>
      <c r="EPA78" s="231"/>
      <c r="EPB78" s="227"/>
      <c r="EPC78" s="227"/>
      <c r="EPD78" s="140"/>
      <c r="EPE78" s="231"/>
      <c r="EPF78" s="6"/>
      <c r="EPG78" s="6"/>
      <c r="EPH78" s="6"/>
      <c r="EPI78" s="246"/>
      <c r="EPJ78" s="252"/>
      <c r="EPK78" s="250"/>
      <c r="EPL78" s="231"/>
      <c r="EPM78" s="231"/>
      <c r="EPN78" s="231"/>
      <c r="EPO78" s="99"/>
      <c r="EPP78" s="231"/>
      <c r="EPQ78" s="231"/>
      <c r="EPR78" s="231"/>
      <c r="EPS78" s="222"/>
      <c r="EPT78" s="253"/>
      <c r="EPU78" s="254"/>
      <c r="EPV78" s="224"/>
      <c r="EPW78" s="225"/>
      <c r="EPX78" s="99"/>
      <c r="EPY78" s="255"/>
      <c r="EPZ78" s="231"/>
      <c r="EQA78" s="227"/>
      <c r="EQB78" s="227"/>
      <c r="EQC78" s="140"/>
      <c r="EQD78" s="231"/>
      <c r="EQE78" s="6"/>
      <c r="EQF78" s="6"/>
      <c r="EQG78" s="6"/>
      <c r="EQH78" s="246"/>
      <c r="EQI78" s="252"/>
      <c r="EQJ78" s="250"/>
      <c r="EQK78" s="231"/>
      <c r="EQL78" s="231"/>
      <c r="EQM78" s="231"/>
      <c r="EQN78" s="99"/>
      <c r="EQO78" s="231"/>
      <c r="EQP78" s="231"/>
      <c r="EQQ78" s="231"/>
      <c r="EQR78" s="222"/>
      <c r="EQS78" s="253"/>
      <c r="EQT78" s="254"/>
      <c r="EQU78" s="224"/>
      <c r="EQV78" s="225"/>
      <c r="EQW78" s="99"/>
      <c r="EQX78" s="255"/>
      <c r="EQY78" s="231"/>
      <c r="EQZ78" s="227"/>
      <c r="ERA78" s="227"/>
      <c r="ERB78" s="140"/>
      <c r="ERC78" s="231"/>
      <c r="ERD78" s="6"/>
      <c r="ERE78" s="6"/>
      <c r="ERF78" s="6"/>
      <c r="ERG78" s="246"/>
      <c r="ERH78" s="252"/>
      <c r="ERI78" s="250"/>
      <c r="ERJ78" s="231"/>
      <c r="ERK78" s="231"/>
      <c r="ERL78" s="231"/>
      <c r="ERM78" s="99"/>
      <c r="ERN78" s="231"/>
      <c r="ERO78" s="231"/>
      <c r="ERP78" s="231"/>
      <c r="ERQ78" s="222"/>
      <c r="ERR78" s="253"/>
      <c r="ERS78" s="254"/>
      <c r="ERT78" s="224"/>
      <c r="ERU78" s="225"/>
      <c r="ERV78" s="99"/>
      <c r="ERW78" s="255"/>
      <c r="ERX78" s="231"/>
      <c r="ERY78" s="227"/>
      <c r="ERZ78" s="227"/>
      <c r="ESA78" s="140"/>
      <c r="ESB78" s="231"/>
      <c r="ESC78" s="6"/>
      <c r="ESD78" s="6"/>
      <c r="ESE78" s="6"/>
      <c r="ESF78" s="246"/>
      <c r="ESG78" s="252"/>
      <c r="ESH78" s="250"/>
      <c r="ESI78" s="231"/>
      <c r="ESJ78" s="231"/>
      <c r="ESK78" s="231"/>
      <c r="ESL78" s="99"/>
      <c r="ESM78" s="231"/>
      <c r="ESN78" s="231"/>
      <c r="ESO78" s="231"/>
      <c r="ESP78" s="222"/>
      <c r="ESQ78" s="253"/>
      <c r="ESR78" s="254"/>
      <c r="ESS78" s="224"/>
      <c r="EST78" s="225"/>
      <c r="ESU78" s="99"/>
      <c r="ESV78" s="255"/>
      <c r="ESW78" s="231"/>
      <c r="ESX78" s="227"/>
      <c r="ESY78" s="227"/>
      <c r="ESZ78" s="140"/>
      <c r="ETA78" s="231"/>
      <c r="ETB78" s="6"/>
      <c r="ETC78" s="6"/>
      <c r="ETD78" s="6"/>
      <c r="ETE78" s="246"/>
      <c r="ETF78" s="252"/>
      <c r="ETG78" s="250"/>
      <c r="ETH78" s="231"/>
      <c r="ETI78" s="231"/>
      <c r="ETJ78" s="231"/>
      <c r="ETK78" s="99"/>
      <c r="ETL78" s="231"/>
      <c r="ETM78" s="231"/>
      <c r="ETN78" s="231"/>
      <c r="ETO78" s="222"/>
      <c r="ETP78" s="253"/>
      <c r="ETQ78" s="254"/>
      <c r="ETR78" s="224"/>
      <c r="ETS78" s="225"/>
      <c r="ETT78" s="99"/>
      <c r="ETU78" s="255"/>
      <c r="ETV78" s="231"/>
      <c r="ETW78" s="227"/>
      <c r="ETX78" s="227"/>
      <c r="ETY78" s="140"/>
      <c r="ETZ78" s="231"/>
      <c r="EUA78" s="6"/>
      <c r="EUB78" s="6"/>
      <c r="EUC78" s="6"/>
      <c r="EUD78" s="246"/>
      <c r="EUE78" s="252"/>
      <c r="EUF78" s="250"/>
      <c r="EUG78" s="231"/>
      <c r="EUH78" s="231"/>
      <c r="EUI78" s="231"/>
      <c r="EUJ78" s="99"/>
      <c r="EUK78" s="231"/>
      <c r="EUL78" s="231"/>
      <c r="EUM78" s="231"/>
      <c r="EUN78" s="222"/>
      <c r="EUO78" s="253"/>
      <c r="EUP78" s="254"/>
      <c r="EUQ78" s="224"/>
      <c r="EUR78" s="225"/>
      <c r="EUS78" s="99"/>
      <c r="EUT78" s="255"/>
      <c r="EUU78" s="231"/>
      <c r="EUV78" s="227"/>
      <c r="EUW78" s="227"/>
      <c r="EUX78" s="140"/>
      <c r="EUY78" s="231"/>
      <c r="EUZ78" s="6"/>
      <c r="EVA78" s="6"/>
      <c r="EVB78" s="6"/>
      <c r="EVC78" s="246"/>
      <c r="EVD78" s="252"/>
      <c r="EVE78" s="250"/>
      <c r="EVF78" s="231"/>
      <c r="EVG78" s="231"/>
      <c r="EVH78" s="231"/>
      <c r="EVI78" s="99"/>
      <c r="EVJ78" s="231"/>
      <c r="EVK78" s="231"/>
      <c r="EVL78" s="231"/>
      <c r="EVM78" s="222"/>
      <c r="EVN78" s="253"/>
      <c r="EVO78" s="254"/>
      <c r="EVP78" s="224"/>
      <c r="EVQ78" s="225"/>
      <c r="EVR78" s="99"/>
      <c r="EVS78" s="255"/>
      <c r="EVT78" s="231"/>
      <c r="EVU78" s="227"/>
      <c r="EVV78" s="227"/>
      <c r="EVW78" s="140"/>
      <c r="EVX78" s="231"/>
      <c r="EVY78" s="6"/>
      <c r="EVZ78" s="6"/>
      <c r="EWA78" s="6"/>
      <c r="EWB78" s="246"/>
      <c r="EWC78" s="252"/>
      <c r="EWD78" s="250"/>
      <c r="EWE78" s="231"/>
      <c r="EWF78" s="231"/>
      <c r="EWG78" s="231"/>
      <c r="EWH78" s="99"/>
      <c r="EWI78" s="231"/>
      <c r="EWJ78" s="231"/>
      <c r="EWK78" s="231"/>
      <c r="EWL78" s="222"/>
      <c r="EWM78" s="253"/>
      <c r="EWN78" s="254"/>
      <c r="EWO78" s="224"/>
      <c r="EWP78" s="225"/>
      <c r="EWQ78" s="99"/>
      <c r="EWR78" s="255"/>
      <c r="EWS78" s="231"/>
      <c r="EWT78" s="227"/>
      <c r="EWU78" s="227"/>
      <c r="EWV78" s="140"/>
      <c r="EWW78" s="231"/>
      <c r="EWX78" s="6"/>
      <c r="EWY78" s="6"/>
      <c r="EWZ78" s="6"/>
      <c r="EXA78" s="246"/>
      <c r="EXB78" s="252"/>
      <c r="EXC78" s="250"/>
      <c r="EXD78" s="231"/>
      <c r="EXE78" s="231"/>
      <c r="EXF78" s="231"/>
      <c r="EXG78" s="99"/>
      <c r="EXH78" s="231"/>
      <c r="EXI78" s="231"/>
      <c r="EXJ78" s="231"/>
      <c r="EXK78" s="222"/>
      <c r="EXL78" s="253"/>
      <c r="EXM78" s="254"/>
      <c r="EXN78" s="224"/>
      <c r="EXO78" s="225"/>
      <c r="EXP78" s="99"/>
      <c r="EXQ78" s="255"/>
      <c r="EXR78" s="231"/>
      <c r="EXS78" s="227"/>
      <c r="EXT78" s="227"/>
      <c r="EXU78" s="140"/>
      <c r="EXV78" s="231"/>
      <c r="EXW78" s="6"/>
      <c r="EXX78" s="6"/>
      <c r="EXY78" s="6"/>
      <c r="EXZ78" s="246"/>
      <c r="EYA78" s="252"/>
      <c r="EYB78" s="250"/>
      <c r="EYC78" s="231"/>
      <c r="EYD78" s="231"/>
      <c r="EYE78" s="231"/>
      <c r="EYF78" s="99"/>
      <c r="EYG78" s="231"/>
      <c r="EYH78" s="231"/>
      <c r="EYI78" s="231"/>
      <c r="EYJ78" s="222"/>
      <c r="EYK78" s="253"/>
      <c r="EYL78" s="254"/>
      <c r="EYM78" s="224"/>
      <c r="EYN78" s="225"/>
      <c r="EYO78" s="99"/>
      <c r="EYP78" s="255"/>
      <c r="EYQ78" s="231"/>
      <c r="EYR78" s="227"/>
      <c r="EYS78" s="227"/>
      <c r="EYT78" s="140"/>
      <c r="EYU78" s="231"/>
      <c r="EYV78" s="6"/>
      <c r="EYW78" s="6"/>
      <c r="EYX78" s="6"/>
      <c r="EYY78" s="246"/>
      <c r="EYZ78" s="252"/>
      <c r="EZA78" s="250"/>
      <c r="EZB78" s="231"/>
      <c r="EZC78" s="231"/>
      <c r="EZD78" s="231"/>
      <c r="EZE78" s="99"/>
      <c r="EZF78" s="231"/>
      <c r="EZG78" s="231"/>
      <c r="EZH78" s="231"/>
      <c r="EZI78" s="222"/>
      <c r="EZJ78" s="253"/>
      <c r="EZK78" s="254"/>
      <c r="EZL78" s="224"/>
      <c r="EZM78" s="225"/>
      <c r="EZN78" s="99"/>
      <c r="EZO78" s="255"/>
      <c r="EZP78" s="231"/>
      <c r="EZQ78" s="227"/>
      <c r="EZR78" s="227"/>
      <c r="EZS78" s="140"/>
      <c r="EZT78" s="231"/>
      <c r="EZU78" s="6"/>
      <c r="EZV78" s="6"/>
      <c r="EZW78" s="6"/>
      <c r="EZX78" s="246"/>
      <c r="EZY78" s="252"/>
      <c r="EZZ78" s="250"/>
      <c r="FAA78" s="231"/>
      <c r="FAB78" s="231"/>
      <c r="FAC78" s="231"/>
      <c r="FAD78" s="99"/>
      <c r="FAE78" s="231"/>
      <c r="FAF78" s="231"/>
      <c r="FAG78" s="231"/>
      <c r="FAH78" s="222"/>
      <c r="FAI78" s="253"/>
      <c r="FAJ78" s="254"/>
      <c r="FAK78" s="224"/>
      <c r="FAL78" s="225"/>
      <c r="FAM78" s="99"/>
      <c r="FAN78" s="255"/>
      <c r="FAO78" s="231"/>
      <c r="FAP78" s="227"/>
      <c r="FAQ78" s="227"/>
      <c r="FAR78" s="140"/>
      <c r="FAS78" s="231"/>
      <c r="FAT78" s="6"/>
      <c r="FAU78" s="6"/>
      <c r="FAV78" s="6"/>
      <c r="FAW78" s="246"/>
      <c r="FAX78" s="252"/>
      <c r="FAY78" s="250"/>
      <c r="FAZ78" s="231"/>
      <c r="FBA78" s="231"/>
      <c r="FBB78" s="231"/>
      <c r="FBC78" s="99"/>
      <c r="FBD78" s="231"/>
      <c r="FBE78" s="231"/>
      <c r="FBF78" s="231"/>
      <c r="FBG78" s="222"/>
      <c r="FBH78" s="253"/>
      <c r="FBI78" s="254"/>
      <c r="FBJ78" s="224"/>
      <c r="FBK78" s="225"/>
      <c r="FBL78" s="99"/>
      <c r="FBM78" s="255"/>
      <c r="FBN78" s="231"/>
      <c r="FBO78" s="227"/>
      <c r="FBP78" s="227"/>
      <c r="FBQ78" s="140"/>
      <c r="FBR78" s="231"/>
      <c r="FBS78" s="6"/>
      <c r="FBT78" s="6"/>
      <c r="FBU78" s="6"/>
      <c r="FBV78" s="246"/>
      <c r="FBW78" s="252"/>
      <c r="FBX78" s="250"/>
      <c r="FBY78" s="231"/>
      <c r="FBZ78" s="231"/>
      <c r="FCA78" s="231"/>
      <c r="FCB78" s="99"/>
      <c r="FCC78" s="231"/>
      <c r="FCD78" s="231"/>
      <c r="FCE78" s="231"/>
      <c r="FCF78" s="222"/>
      <c r="FCG78" s="253"/>
      <c r="FCH78" s="254"/>
      <c r="FCI78" s="224"/>
      <c r="FCJ78" s="225"/>
      <c r="FCK78" s="99"/>
      <c r="FCL78" s="255"/>
      <c r="FCM78" s="231"/>
      <c r="FCN78" s="227"/>
      <c r="FCO78" s="227"/>
      <c r="FCP78" s="140"/>
      <c r="FCQ78" s="231"/>
      <c r="FCR78" s="6"/>
      <c r="FCS78" s="6"/>
      <c r="FCT78" s="6"/>
      <c r="FCU78" s="246"/>
      <c r="FCV78" s="252"/>
      <c r="FCW78" s="250"/>
      <c r="FCX78" s="231"/>
      <c r="FCY78" s="231"/>
      <c r="FCZ78" s="231"/>
      <c r="FDA78" s="99"/>
      <c r="FDB78" s="231"/>
      <c r="FDC78" s="231"/>
      <c r="FDD78" s="231"/>
      <c r="FDE78" s="222"/>
      <c r="FDF78" s="253"/>
      <c r="FDG78" s="254"/>
      <c r="FDH78" s="224"/>
      <c r="FDI78" s="225"/>
      <c r="FDJ78" s="99"/>
      <c r="FDK78" s="255"/>
      <c r="FDL78" s="231"/>
      <c r="FDM78" s="227"/>
      <c r="FDN78" s="227"/>
      <c r="FDO78" s="140"/>
      <c r="FDP78" s="231"/>
      <c r="FDQ78" s="6"/>
      <c r="FDR78" s="6"/>
      <c r="FDS78" s="6"/>
      <c r="FDT78" s="246"/>
      <c r="FDU78" s="252"/>
      <c r="FDV78" s="250"/>
      <c r="FDW78" s="231"/>
      <c r="FDX78" s="231"/>
      <c r="FDY78" s="231"/>
      <c r="FDZ78" s="99"/>
      <c r="FEA78" s="231"/>
      <c r="FEB78" s="231"/>
      <c r="FEC78" s="231"/>
      <c r="FED78" s="222"/>
      <c r="FEE78" s="253"/>
      <c r="FEF78" s="254"/>
      <c r="FEG78" s="224"/>
      <c r="FEH78" s="225"/>
      <c r="FEI78" s="99"/>
      <c r="FEJ78" s="255"/>
      <c r="FEK78" s="231"/>
      <c r="FEL78" s="227"/>
      <c r="FEM78" s="227"/>
      <c r="FEN78" s="140"/>
      <c r="FEO78" s="231"/>
      <c r="FEP78" s="6"/>
      <c r="FEQ78" s="6"/>
      <c r="FER78" s="6"/>
      <c r="FES78" s="246"/>
      <c r="FET78" s="252"/>
      <c r="FEU78" s="250"/>
      <c r="FEV78" s="231"/>
      <c r="FEW78" s="231"/>
      <c r="FEX78" s="231"/>
      <c r="FEY78" s="99"/>
      <c r="FEZ78" s="231"/>
      <c r="FFA78" s="231"/>
      <c r="FFB78" s="231"/>
      <c r="FFC78" s="222"/>
      <c r="FFD78" s="253"/>
      <c r="FFE78" s="254"/>
      <c r="FFF78" s="224"/>
      <c r="FFG78" s="225"/>
      <c r="FFH78" s="99"/>
      <c r="FFI78" s="255"/>
      <c r="FFJ78" s="231"/>
      <c r="FFK78" s="227"/>
      <c r="FFL78" s="227"/>
      <c r="FFM78" s="140"/>
      <c r="FFN78" s="231"/>
      <c r="FFO78" s="6"/>
      <c r="FFP78" s="6"/>
      <c r="FFQ78" s="6"/>
      <c r="FFR78" s="246"/>
      <c r="FFS78" s="252"/>
      <c r="FFT78" s="250"/>
      <c r="FFU78" s="231"/>
      <c r="FFV78" s="231"/>
      <c r="FFW78" s="231"/>
      <c r="FFX78" s="99"/>
      <c r="FFY78" s="231"/>
      <c r="FFZ78" s="231"/>
      <c r="FGA78" s="231"/>
      <c r="FGB78" s="222"/>
      <c r="FGC78" s="253"/>
      <c r="FGD78" s="254"/>
      <c r="FGE78" s="224"/>
      <c r="FGF78" s="225"/>
      <c r="FGG78" s="99"/>
      <c r="FGH78" s="255"/>
      <c r="FGI78" s="231"/>
      <c r="FGJ78" s="227"/>
      <c r="FGK78" s="227"/>
      <c r="FGL78" s="140"/>
      <c r="FGM78" s="231"/>
      <c r="FGN78" s="6"/>
      <c r="FGO78" s="6"/>
      <c r="FGP78" s="6"/>
      <c r="FGQ78" s="246"/>
      <c r="FGR78" s="252"/>
      <c r="FGS78" s="250"/>
      <c r="FGT78" s="231"/>
      <c r="FGU78" s="231"/>
      <c r="FGV78" s="231"/>
      <c r="FGW78" s="99"/>
      <c r="FGX78" s="231"/>
      <c r="FGY78" s="231"/>
      <c r="FGZ78" s="231"/>
      <c r="FHA78" s="222"/>
      <c r="FHB78" s="253"/>
      <c r="FHC78" s="254"/>
      <c r="FHD78" s="224"/>
      <c r="FHE78" s="225"/>
      <c r="FHF78" s="99"/>
      <c r="FHG78" s="255"/>
      <c r="FHH78" s="231"/>
      <c r="FHI78" s="227"/>
      <c r="FHJ78" s="227"/>
      <c r="FHK78" s="140"/>
      <c r="FHL78" s="231"/>
      <c r="FHM78" s="6"/>
      <c r="FHN78" s="6"/>
      <c r="FHO78" s="6"/>
      <c r="FHP78" s="246"/>
      <c r="FHQ78" s="252"/>
      <c r="FHR78" s="250"/>
      <c r="FHS78" s="231"/>
      <c r="FHT78" s="231"/>
      <c r="FHU78" s="231"/>
      <c r="FHV78" s="99"/>
      <c r="FHW78" s="231"/>
      <c r="FHX78" s="231"/>
      <c r="FHY78" s="231"/>
      <c r="FHZ78" s="222"/>
      <c r="FIA78" s="253"/>
      <c r="FIB78" s="254"/>
      <c r="FIC78" s="224"/>
      <c r="FID78" s="225"/>
      <c r="FIE78" s="99"/>
      <c r="FIF78" s="255"/>
      <c r="FIG78" s="231"/>
      <c r="FIH78" s="227"/>
      <c r="FII78" s="227"/>
      <c r="FIJ78" s="140"/>
      <c r="FIK78" s="231"/>
      <c r="FIL78" s="6"/>
      <c r="FIM78" s="6"/>
      <c r="FIN78" s="6"/>
      <c r="FIO78" s="246"/>
      <c r="FIP78" s="252"/>
      <c r="FIQ78" s="250"/>
      <c r="FIR78" s="231"/>
      <c r="FIS78" s="231"/>
      <c r="FIT78" s="231"/>
      <c r="FIU78" s="99"/>
      <c r="FIV78" s="231"/>
      <c r="FIW78" s="231"/>
      <c r="FIX78" s="231"/>
      <c r="FIY78" s="222"/>
      <c r="FIZ78" s="253"/>
      <c r="FJA78" s="254"/>
      <c r="FJB78" s="224"/>
      <c r="FJC78" s="225"/>
      <c r="FJD78" s="99"/>
      <c r="FJE78" s="255"/>
      <c r="FJF78" s="231"/>
      <c r="FJG78" s="227"/>
      <c r="FJH78" s="227"/>
      <c r="FJI78" s="140"/>
      <c r="FJJ78" s="231"/>
      <c r="FJK78" s="6"/>
      <c r="FJL78" s="6"/>
      <c r="FJM78" s="6"/>
      <c r="FJN78" s="246"/>
      <c r="FJO78" s="252"/>
      <c r="FJP78" s="250"/>
      <c r="FJQ78" s="231"/>
      <c r="FJR78" s="231"/>
      <c r="FJS78" s="231"/>
      <c r="FJT78" s="99"/>
      <c r="FJU78" s="231"/>
      <c r="FJV78" s="231"/>
      <c r="FJW78" s="231"/>
      <c r="FJX78" s="222"/>
      <c r="FJY78" s="253"/>
      <c r="FJZ78" s="254"/>
      <c r="FKA78" s="224"/>
      <c r="FKB78" s="225"/>
      <c r="FKC78" s="99"/>
      <c r="FKD78" s="255"/>
      <c r="FKE78" s="231"/>
      <c r="FKF78" s="227"/>
      <c r="FKG78" s="227"/>
      <c r="FKH78" s="140"/>
      <c r="FKI78" s="231"/>
      <c r="FKJ78" s="6"/>
      <c r="FKK78" s="6"/>
      <c r="FKL78" s="6"/>
      <c r="FKM78" s="246"/>
      <c r="FKN78" s="252"/>
      <c r="FKO78" s="250"/>
      <c r="FKP78" s="231"/>
      <c r="FKQ78" s="231"/>
      <c r="FKR78" s="231"/>
      <c r="FKS78" s="99"/>
      <c r="FKT78" s="231"/>
      <c r="FKU78" s="231"/>
      <c r="FKV78" s="231"/>
      <c r="FKW78" s="222"/>
      <c r="FKX78" s="253"/>
      <c r="FKY78" s="254"/>
      <c r="FKZ78" s="224"/>
      <c r="FLA78" s="225"/>
      <c r="FLB78" s="99"/>
      <c r="FLC78" s="255"/>
      <c r="FLD78" s="231"/>
      <c r="FLE78" s="227"/>
      <c r="FLF78" s="227"/>
      <c r="FLG78" s="140"/>
      <c r="FLH78" s="231"/>
      <c r="FLI78" s="6"/>
      <c r="FLJ78" s="6"/>
      <c r="FLK78" s="6"/>
      <c r="FLL78" s="246"/>
      <c r="FLM78" s="252"/>
      <c r="FLN78" s="250"/>
      <c r="FLO78" s="231"/>
      <c r="FLP78" s="231"/>
      <c r="FLQ78" s="231"/>
      <c r="FLR78" s="99"/>
      <c r="FLS78" s="231"/>
      <c r="FLT78" s="231"/>
      <c r="FLU78" s="231"/>
      <c r="FLV78" s="222"/>
      <c r="FLW78" s="253"/>
      <c r="FLX78" s="254"/>
      <c r="FLY78" s="224"/>
      <c r="FLZ78" s="225"/>
      <c r="FMA78" s="99"/>
      <c r="FMB78" s="255"/>
      <c r="FMC78" s="231"/>
      <c r="FMD78" s="227"/>
      <c r="FME78" s="227"/>
      <c r="FMF78" s="140"/>
      <c r="FMG78" s="231"/>
      <c r="FMH78" s="6"/>
      <c r="FMI78" s="6"/>
      <c r="FMJ78" s="6"/>
      <c r="FMK78" s="246"/>
      <c r="FML78" s="252"/>
      <c r="FMM78" s="250"/>
      <c r="FMN78" s="231"/>
      <c r="FMO78" s="231"/>
      <c r="FMP78" s="231"/>
      <c r="FMQ78" s="99"/>
      <c r="FMR78" s="231"/>
      <c r="FMS78" s="231"/>
      <c r="FMT78" s="231"/>
      <c r="FMU78" s="222"/>
      <c r="FMV78" s="253"/>
      <c r="FMW78" s="254"/>
      <c r="FMX78" s="224"/>
      <c r="FMY78" s="225"/>
      <c r="FMZ78" s="99"/>
      <c r="FNA78" s="255"/>
      <c r="FNB78" s="231"/>
      <c r="FNC78" s="227"/>
      <c r="FND78" s="227"/>
      <c r="FNE78" s="140"/>
      <c r="FNF78" s="231"/>
      <c r="FNG78" s="6"/>
      <c r="FNH78" s="6"/>
      <c r="FNI78" s="6"/>
      <c r="FNJ78" s="246"/>
      <c r="FNK78" s="252"/>
      <c r="FNL78" s="250"/>
      <c r="FNM78" s="231"/>
      <c r="FNN78" s="231"/>
      <c r="FNO78" s="231"/>
      <c r="FNP78" s="99"/>
      <c r="FNQ78" s="231"/>
      <c r="FNR78" s="231"/>
      <c r="FNS78" s="231"/>
      <c r="FNT78" s="222"/>
      <c r="FNU78" s="253"/>
      <c r="FNV78" s="254"/>
      <c r="FNW78" s="224"/>
      <c r="FNX78" s="225"/>
      <c r="FNY78" s="99"/>
      <c r="FNZ78" s="255"/>
      <c r="FOA78" s="231"/>
      <c r="FOB78" s="227"/>
      <c r="FOC78" s="227"/>
      <c r="FOD78" s="140"/>
      <c r="FOE78" s="231"/>
      <c r="FOF78" s="6"/>
      <c r="FOG78" s="6"/>
      <c r="FOH78" s="6"/>
      <c r="FOI78" s="246"/>
      <c r="FOJ78" s="252"/>
      <c r="FOK78" s="250"/>
      <c r="FOL78" s="231"/>
      <c r="FOM78" s="231"/>
      <c r="FON78" s="231"/>
      <c r="FOO78" s="99"/>
      <c r="FOP78" s="231"/>
      <c r="FOQ78" s="231"/>
      <c r="FOR78" s="231"/>
      <c r="FOS78" s="222"/>
      <c r="FOT78" s="253"/>
      <c r="FOU78" s="254"/>
      <c r="FOV78" s="224"/>
      <c r="FOW78" s="225"/>
      <c r="FOX78" s="99"/>
      <c r="FOY78" s="255"/>
      <c r="FOZ78" s="231"/>
      <c r="FPA78" s="227"/>
      <c r="FPB78" s="227"/>
      <c r="FPC78" s="140"/>
      <c r="FPD78" s="231"/>
      <c r="FPE78" s="6"/>
      <c r="FPF78" s="6"/>
      <c r="FPG78" s="6"/>
      <c r="FPH78" s="246"/>
      <c r="FPI78" s="252"/>
      <c r="FPJ78" s="250"/>
      <c r="FPK78" s="231"/>
      <c r="FPL78" s="231"/>
      <c r="FPM78" s="231"/>
      <c r="FPN78" s="99"/>
      <c r="FPO78" s="231"/>
      <c r="FPP78" s="231"/>
      <c r="FPQ78" s="231"/>
      <c r="FPR78" s="222"/>
      <c r="FPS78" s="253"/>
      <c r="FPT78" s="254"/>
      <c r="FPU78" s="224"/>
      <c r="FPV78" s="225"/>
      <c r="FPW78" s="99"/>
      <c r="FPX78" s="255"/>
      <c r="FPY78" s="231"/>
      <c r="FPZ78" s="227"/>
      <c r="FQA78" s="227"/>
      <c r="FQB78" s="140"/>
      <c r="FQC78" s="231"/>
      <c r="FQD78" s="6"/>
      <c r="FQE78" s="6"/>
      <c r="FQF78" s="6"/>
      <c r="FQG78" s="246"/>
      <c r="FQH78" s="252"/>
      <c r="FQI78" s="250"/>
      <c r="FQJ78" s="231"/>
      <c r="FQK78" s="231"/>
      <c r="FQL78" s="231"/>
      <c r="FQM78" s="99"/>
      <c r="FQN78" s="231"/>
      <c r="FQO78" s="231"/>
      <c r="FQP78" s="231"/>
      <c r="FQQ78" s="222"/>
      <c r="FQR78" s="253"/>
      <c r="FQS78" s="254"/>
      <c r="FQT78" s="224"/>
      <c r="FQU78" s="225"/>
      <c r="FQV78" s="99"/>
      <c r="FQW78" s="255"/>
      <c r="FQX78" s="231"/>
      <c r="FQY78" s="227"/>
      <c r="FQZ78" s="227"/>
      <c r="FRA78" s="140"/>
      <c r="FRB78" s="231"/>
      <c r="FRC78" s="6"/>
      <c r="FRD78" s="6"/>
      <c r="FRE78" s="6"/>
      <c r="FRF78" s="246"/>
      <c r="FRG78" s="252"/>
      <c r="FRH78" s="250"/>
      <c r="FRI78" s="231"/>
      <c r="FRJ78" s="231"/>
      <c r="FRK78" s="231"/>
      <c r="FRL78" s="99"/>
      <c r="FRM78" s="231"/>
      <c r="FRN78" s="231"/>
      <c r="FRO78" s="231"/>
      <c r="FRP78" s="222"/>
      <c r="FRQ78" s="253"/>
      <c r="FRR78" s="254"/>
      <c r="FRS78" s="224"/>
      <c r="FRT78" s="225"/>
      <c r="FRU78" s="99"/>
      <c r="FRV78" s="255"/>
      <c r="FRW78" s="231"/>
      <c r="FRX78" s="227"/>
      <c r="FRY78" s="227"/>
      <c r="FRZ78" s="140"/>
      <c r="FSA78" s="231"/>
      <c r="FSB78" s="6"/>
      <c r="FSC78" s="6"/>
      <c r="FSD78" s="6"/>
      <c r="FSE78" s="246"/>
      <c r="FSF78" s="252"/>
      <c r="FSG78" s="250"/>
      <c r="FSH78" s="231"/>
      <c r="FSI78" s="231"/>
      <c r="FSJ78" s="231"/>
      <c r="FSK78" s="99"/>
      <c r="FSL78" s="231"/>
      <c r="FSM78" s="231"/>
      <c r="FSN78" s="231"/>
      <c r="FSO78" s="222"/>
      <c r="FSP78" s="253"/>
      <c r="FSQ78" s="254"/>
      <c r="FSR78" s="224"/>
      <c r="FSS78" s="225"/>
      <c r="FST78" s="99"/>
      <c r="FSU78" s="255"/>
      <c r="FSV78" s="231"/>
      <c r="FSW78" s="227"/>
      <c r="FSX78" s="227"/>
      <c r="FSY78" s="140"/>
      <c r="FSZ78" s="231"/>
      <c r="FTA78" s="6"/>
      <c r="FTB78" s="6"/>
      <c r="FTC78" s="6"/>
      <c r="FTD78" s="246"/>
      <c r="FTE78" s="252"/>
      <c r="FTF78" s="250"/>
      <c r="FTG78" s="231"/>
      <c r="FTH78" s="231"/>
      <c r="FTI78" s="231"/>
      <c r="FTJ78" s="99"/>
      <c r="FTK78" s="231"/>
      <c r="FTL78" s="231"/>
      <c r="FTM78" s="231"/>
      <c r="FTN78" s="222"/>
      <c r="FTO78" s="253"/>
      <c r="FTP78" s="254"/>
      <c r="FTQ78" s="224"/>
      <c r="FTR78" s="225"/>
      <c r="FTS78" s="99"/>
      <c r="FTT78" s="255"/>
      <c r="FTU78" s="231"/>
      <c r="FTV78" s="227"/>
      <c r="FTW78" s="227"/>
      <c r="FTX78" s="140"/>
      <c r="FTY78" s="231"/>
      <c r="FTZ78" s="6"/>
      <c r="FUA78" s="6"/>
      <c r="FUB78" s="6"/>
      <c r="FUC78" s="246"/>
      <c r="FUD78" s="252"/>
      <c r="FUE78" s="250"/>
      <c r="FUF78" s="231"/>
      <c r="FUG78" s="231"/>
      <c r="FUH78" s="231"/>
      <c r="FUI78" s="99"/>
      <c r="FUJ78" s="231"/>
      <c r="FUK78" s="231"/>
      <c r="FUL78" s="231"/>
      <c r="FUM78" s="222"/>
      <c r="FUN78" s="253"/>
      <c r="FUO78" s="254"/>
      <c r="FUP78" s="224"/>
      <c r="FUQ78" s="225"/>
      <c r="FUR78" s="99"/>
      <c r="FUS78" s="255"/>
      <c r="FUT78" s="231"/>
      <c r="FUU78" s="227"/>
      <c r="FUV78" s="227"/>
      <c r="FUW78" s="140"/>
      <c r="FUX78" s="231"/>
      <c r="FUY78" s="6"/>
      <c r="FUZ78" s="6"/>
      <c r="FVA78" s="6"/>
      <c r="FVB78" s="246"/>
      <c r="FVC78" s="252"/>
      <c r="FVD78" s="250"/>
      <c r="FVE78" s="231"/>
      <c r="FVF78" s="231"/>
      <c r="FVG78" s="231"/>
      <c r="FVH78" s="99"/>
      <c r="FVI78" s="231"/>
      <c r="FVJ78" s="231"/>
      <c r="FVK78" s="231"/>
      <c r="FVL78" s="222"/>
      <c r="FVM78" s="253"/>
      <c r="FVN78" s="254"/>
      <c r="FVO78" s="224"/>
      <c r="FVP78" s="225"/>
      <c r="FVQ78" s="99"/>
      <c r="FVR78" s="255"/>
      <c r="FVS78" s="231"/>
      <c r="FVT78" s="227"/>
      <c r="FVU78" s="227"/>
      <c r="FVV78" s="140"/>
      <c r="FVW78" s="231"/>
      <c r="FVX78" s="6"/>
      <c r="FVY78" s="6"/>
      <c r="FVZ78" s="6"/>
      <c r="FWA78" s="246"/>
      <c r="FWB78" s="252"/>
      <c r="FWC78" s="250"/>
      <c r="FWD78" s="231"/>
      <c r="FWE78" s="231"/>
      <c r="FWF78" s="231"/>
      <c r="FWG78" s="99"/>
      <c r="FWH78" s="231"/>
      <c r="FWI78" s="231"/>
      <c r="FWJ78" s="231"/>
      <c r="FWK78" s="222"/>
      <c r="FWL78" s="253"/>
      <c r="FWM78" s="254"/>
      <c r="FWN78" s="224"/>
      <c r="FWO78" s="225"/>
      <c r="FWP78" s="99"/>
      <c r="FWQ78" s="255"/>
      <c r="FWR78" s="231"/>
      <c r="FWS78" s="227"/>
      <c r="FWT78" s="227"/>
      <c r="FWU78" s="140"/>
      <c r="FWV78" s="231"/>
      <c r="FWW78" s="6"/>
      <c r="FWX78" s="6"/>
      <c r="FWY78" s="6"/>
      <c r="FWZ78" s="246"/>
      <c r="FXA78" s="252"/>
      <c r="FXB78" s="250"/>
      <c r="FXC78" s="231"/>
      <c r="FXD78" s="231"/>
      <c r="FXE78" s="231"/>
      <c r="FXF78" s="99"/>
      <c r="FXG78" s="231"/>
      <c r="FXH78" s="231"/>
      <c r="FXI78" s="231"/>
      <c r="FXJ78" s="222"/>
      <c r="FXK78" s="253"/>
      <c r="FXL78" s="254"/>
      <c r="FXM78" s="224"/>
      <c r="FXN78" s="225"/>
      <c r="FXO78" s="99"/>
      <c r="FXP78" s="255"/>
      <c r="FXQ78" s="231"/>
      <c r="FXR78" s="227"/>
      <c r="FXS78" s="227"/>
      <c r="FXT78" s="140"/>
      <c r="FXU78" s="231"/>
      <c r="FXV78" s="6"/>
      <c r="FXW78" s="6"/>
      <c r="FXX78" s="6"/>
      <c r="FXY78" s="246"/>
      <c r="FXZ78" s="252"/>
      <c r="FYA78" s="250"/>
      <c r="FYB78" s="231"/>
      <c r="FYC78" s="231"/>
      <c r="FYD78" s="231"/>
      <c r="FYE78" s="99"/>
      <c r="FYF78" s="231"/>
      <c r="FYG78" s="231"/>
      <c r="FYH78" s="231"/>
      <c r="FYI78" s="222"/>
      <c r="FYJ78" s="253"/>
      <c r="FYK78" s="254"/>
      <c r="FYL78" s="224"/>
      <c r="FYM78" s="225"/>
      <c r="FYN78" s="99"/>
      <c r="FYO78" s="255"/>
      <c r="FYP78" s="231"/>
      <c r="FYQ78" s="227"/>
      <c r="FYR78" s="227"/>
      <c r="FYS78" s="140"/>
      <c r="FYT78" s="231"/>
      <c r="FYU78" s="6"/>
      <c r="FYV78" s="6"/>
      <c r="FYW78" s="6"/>
      <c r="FYX78" s="246"/>
      <c r="FYY78" s="252"/>
      <c r="FYZ78" s="250"/>
      <c r="FZA78" s="231"/>
      <c r="FZB78" s="231"/>
      <c r="FZC78" s="231"/>
      <c r="FZD78" s="99"/>
      <c r="FZE78" s="231"/>
      <c r="FZF78" s="231"/>
      <c r="FZG78" s="231"/>
      <c r="FZH78" s="222"/>
      <c r="FZI78" s="253"/>
      <c r="FZJ78" s="254"/>
      <c r="FZK78" s="224"/>
      <c r="FZL78" s="225"/>
      <c r="FZM78" s="99"/>
      <c r="FZN78" s="255"/>
      <c r="FZO78" s="231"/>
      <c r="FZP78" s="227"/>
      <c r="FZQ78" s="227"/>
      <c r="FZR78" s="140"/>
      <c r="FZS78" s="231"/>
      <c r="FZT78" s="6"/>
      <c r="FZU78" s="6"/>
      <c r="FZV78" s="6"/>
      <c r="FZW78" s="246"/>
      <c r="FZX78" s="252"/>
      <c r="FZY78" s="250"/>
      <c r="FZZ78" s="231"/>
      <c r="GAA78" s="231"/>
      <c r="GAB78" s="231"/>
      <c r="GAC78" s="99"/>
      <c r="GAD78" s="231"/>
      <c r="GAE78" s="231"/>
      <c r="GAF78" s="231"/>
      <c r="GAG78" s="222"/>
      <c r="GAH78" s="253"/>
      <c r="GAI78" s="254"/>
      <c r="GAJ78" s="224"/>
      <c r="GAK78" s="225"/>
      <c r="GAL78" s="99"/>
      <c r="GAM78" s="255"/>
      <c r="GAN78" s="231"/>
      <c r="GAO78" s="227"/>
      <c r="GAP78" s="227"/>
      <c r="GAQ78" s="140"/>
      <c r="GAR78" s="231"/>
      <c r="GAS78" s="6"/>
      <c r="GAT78" s="6"/>
      <c r="GAU78" s="6"/>
      <c r="GAV78" s="246"/>
      <c r="GAW78" s="252"/>
      <c r="GAX78" s="250"/>
      <c r="GAY78" s="231"/>
      <c r="GAZ78" s="231"/>
      <c r="GBA78" s="231"/>
      <c r="GBB78" s="99"/>
      <c r="GBC78" s="231"/>
      <c r="GBD78" s="231"/>
      <c r="GBE78" s="231"/>
      <c r="GBF78" s="222"/>
      <c r="GBG78" s="253"/>
      <c r="GBH78" s="254"/>
      <c r="GBI78" s="224"/>
      <c r="GBJ78" s="225"/>
      <c r="GBK78" s="99"/>
      <c r="GBL78" s="255"/>
      <c r="GBM78" s="231"/>
      <c r="GBN78" s="227"/>
      <c r="GBO78" s="227"/>
      <c r="GBP78" s="140"/>
      <c r="GBQ78" s="231"/>
      <c r="GBR78" s="6"/>
      <c r="GBS78" s="6"/>
      <c r="GBT78" s="6"/>
      <c r="GBU78" s="246"/>
      <c r="GBV78" s="252"/>
      <c r="GBW78" s="250"/>
      <c r="GBX78" s="231"/>
      <c r="GBY78" s="231"/>
      <c r="GBZ78" s="231"/>
      <c r="GCA78" s="99"/>
      <c r="GCB78" s="231"/>
      <c r="GCC78" s="231"/>
      <c r="GCD78" s="231"/>
      <c r="GCE78" s="222"/>
      <c r="GCF78" s="253"/>
      <c r="GCG78" s="254"/>
      <c r="GCH78" s="224"/>
      <c r="GCI78" s="225"/>
      <c r="GCJ78" s="99"/>
      <c r="GCK78" s="255"/>
      <c r="GCL78" s="231"/>
      <c r="GCM78" s="227"/>
      <c r="GCN78" s="227"/>
      <c r="GCO78" s="140"/>
      <c r="GCP78" s="231"/>
      <c r="GCQ78" s="6"/>
      <c r="GCR78" s="6"/>
      <c r="GCS78" s="6"/>
      <c r="GCT78" s="246"/>
      <c r="GCU78" s="252"/>
      <c r="GCV78" s="250"/>
      <c r="GCW78" s="231"/>
      <c r="GCX78" s="231"/>
      <c r="GCY78" s="231"/>
      <c r="GCZ78" s="99"/>
      <c r="GDA78" s="231"/>
      <c r="GDB78" s="231"/>
      <c r="GDC78" s="231"/>
      <c r="GDD78" s="222"/>
      <c r="GDE78" s="253"/>
      <c r="GDF78" s="254"/>
      <c r="GDG78" s="224"/>
      <c r="GDH78" s="225"/>
      <c r="GDI78" s="99"/>
      <c r="GDJ78" s="255"/>
      <c r="GDK78" s="231"/>
      <c r="GDL78" s="227"/>
      <c r="GDM78" s="227"/>
      <c r="GDN78" s="140"/>
      <c r="GDO78" s="231"/>
      <c r="GDP78" s="6"/>
      <c r="GDQ78" s="6"/>
      <c r="GDR78" s="6"/>
      <c r="GDS78" s="246"/>
      <c r="GDT78" s="252"/>
      <c r="GDU78" s="250"/>
      <c r="GDV78" s="231"/>
      <c r="GDW78" s="231"/>
      <c r="GDX78" s="231"/>
      <c r="GDY78" s="99"/>
      <c r="GDZ78" s="231"/>
      <c r="GEA78" s="231"/>
      <c r="GEB78" s="231"/>
      <c r="GEC78" s="222"/>
      <c r="GED78" s="253"/>
      <c r="GEE78" s="254"/>
      <c r="GEF78" s="224"/>
      <c r="GEG78" s="225"/>
      <c r="GEH78" s="99"/>
      <c r="GEI78" s="255"/>
      <c r="GEJ78" s="231"/>
      <c r="GEK78" s="227"/>
      <c r="GEL78" s="227"/>
      <c r="GEM78" s="140"/>
      <c r="GEN78" s="231"/>
      <c r="GEO78" s="6"/>
      <c r="GEP78" s="6"/>
      <c r="GEQ78" s="6"/>
      <c r="GER78" s="246"/>
      <c r="GES78" s="252"/>
      <c r="GET78" s="250"/>
      <c r="GEU78" s="231"/>
      <c r="GEV78" s="231"/>
      <c r="GEW78" s="231"/>
      <c r="GEX78" s="99"/>
      <c r="GEY78" s="231"/>
      <c r="GEZ78" s="231"/>
      <c r="GFA78" s="231"/>
      <c r="GFB78" s="222"/>
      <c r="GFC78" s="253"/>
      <c r="GFD78" s="254"/>
      <c r="GFE78" s="224"/>
      <c r="GFF78" s="225"/>
      <c r="GFG78" s="99"/>
      <c r="GFH78" s="255"/>
      <c r="GFI78" s="231"/>
      <c r="GFJ78" s="227"/>
      <c r="GFK78" s="227"/>
      <c r="GFL78" s="140"/>
      <c r="GFM78" s="231"/>
      <c r="GFN78" s="6"/>
      <c r="GFO78" s="6"/>
      <c r="GFP78" s="6"/>
      <c r="GFQ78" s="246"/>
      <c r="GFR78" s="252"/>
      <c r="GFS78" s="250"/>
      <c r="GFT78" s="231"/>
      <c r="GFU78" s="231"/>
      <c r="GFV78" s="231"/>
      <c r="GFW78" s="99"/>
      <c r="GFX78" s="231"/>
      <c r="GFY78" s="231"/>
      <c r="GFZ78" s="231"/>
      <c r="GGA78" s="222"/>
      <c r="GGB78" s="253"/>
      <c r="GGC78" s="254"/>
      <c r="GGD78" s="224"/>
      <c r="GGE78" s="225"/>
      <c r="GGF78" s="99"/>
      <c r="GGG78" s="255"/>
      <c r="GGH78" s="231"/>
      <c r="GGI78" s="227"/>
      <c r="GGJ78" s="227"/>
      <c r="GGK78" s="140"/>
      <c r="GGL78" s="231"/>
      <c r="GGM78" s="6"/>
      <c r="GGN78" s="6"/>
      <c r="GGO78" s="6"/>
      <c r="GGP78" s="246"/>
      <c r="GGQ78" s="252"/>
      <c r="GGR78" s="250"/>
      <c r="GGS78" s="231"/>
      <c r="GGT78" s="231"/>
      <c r="GGU78" s="231"/>
      <c r="GGV78" s="99"/>
      <c r="GGW78" s="231"/>
      <c r="GGX78" s="231"/>
      <c r="GGY78" s="231"/>
      <c r="GGZ78" s="222"/>
      <c r="GHA78" s="253"/>
      <c r="GHB78" s="254"/>
      <c r="GHC78" s="224"/>
      <c r="GHD78" s="225"/>
      <c r="GHE78" s="99"/>
      <c r="GHF78" s="255"/>
      <c r="GHG78" s="231"/>
      <c r="GHH78" s="227"/>
      <c r="GHI78" s="227"/>
      <c r="GHJ78" s="140"/>
      <c r="GHK78" s="231"/>
      <c r="GHL78" s="6"/>
      <c r="GHM78" s="6"/>
      <c r="GHN78" s="6"/>
      <c r="GHO78" s="246"/>
      <c r="GHP78" s="252"/>
      <c r="GHQ78" s="250"/>
      <c r="GHR78" s="231"/>
      <c r="GHS78" s="231"/>
      <c r="GHT78" s="231"/>
      <c r="GHU78" s="99"/>
      <c r="GHV78" s="231"/>
      <c r="GHW78" s="231"/>
      <c r="GHX78" s="231"/>
      <c r="GHY78" s="222"/>
      <c r="GHZ78" s="253"/>
      <c r="GIA78" s="254"/>
      <c r="GIB78" s="224"/>
      <c r="GIC78" s="225"/>
      <c r="GID78" s="99"/>
      <c r="GIE78" s="255"/>
      <c r="GIF78" s="231"/>
      <c r="GIG78" s="227"/>
      <c r="GIH78" s="227"/>
      <c r="GII78" s="140"/>
      <c r="GIJ78" s="231"/>
      <c r="GIK78" s="6"/>
      <c r="GIL78" s="6"/>
      <c r="GIM78" s="6"/>
      <c r="GIN78" s="246"/>
      <c r="GIO78" s="252"/>
      <c r="GIP78" s="250"/>
      <c r="GIQ78" s="231"/>
      <c r="GIR78" s="231"/>
      <c r="GIS78" s="231"/>
      <c r="GIT78" s="99"/>
      <c r="GIU78" s="231"/>
      <c r="GIV78" s="231"/>
      <c r="GIW78" s="231"/>
      <c r="GIX78" s="222"/>
      <c r="GIY78" s="253"/>
      <c r="GIZ78" s="254"/>
      <c r="GJA78" s="224"/>
      <c r="GJB78" s="225"/>
      <c r="GJC78" s="99"/>
      <c r="GJD78" s="255"/>
      <c r="GJE78" s="231"/>
      <c r="GJF78" s="227"/>
      <c r="GJG78" s="227"/>
      <c r="GJH78" s="140"/>
      <c r="GJI78" s="231"/>
      <c r="GJJ78" s="6"/>
      <c r="GJK78" s="6"/>
      <c r="GJL78" s="6"/>
      <c r="GJM78" s="246"/>
      <c r="GJN78" s="252"/>
      <c r="GJO78" s="250"/>
      <c r="GJP78" s="231"/>
      <c r="GJQ78" s="231"/>
      <c r="GJR78" s="231"/>
      <c r="GJS78" s="99"/>
      <c r="GJT78" s="231"/>
      <c r="GJU78" s="231"/>
      <c r="GJV78" s="231"/>
      <c r="GJW78" s="222"/>
      <c r="GJX78" s="253"/>
      <c r="GJY78" s="254"/>
      <c r="GJZ78" s="224"/>
      <c r="GKA78" s="225"/>
      <c r="GKB78" s="99"/>
      <c r="GKC78" s="255"/>
      <c r="GKD78" s="231"/>
      <c r="GKE78" s="227"/>
      <c r="GKF78" s="227"/>
      <c r="GKG78" s="140"/>
      <c r="GKH78" s="231"/>
      <c r="GKI78" s="6"/>
      <c r="GKJ78" s="6"/>
      <c r="GKK78" s="6"/>
      <c r="GKL78" s="246"/>
      <c r="GKM78" s="252"/>
      <c r="GKN78" s="250"/>
      <c r="GKO78" s="231"/>
      <c r="GKP78" s="231"/>
      <c r="GKQ78" s="231"/>
      <c r="GKR78" s="99"/>
      <c r="GKS78" s="231"/>
      <c r="GKT78" s="231"/>
      <c r="GKU78" s="231"/>
      <c r="GKV78" s="222"/>
      <c r="GKW78" s="253"/>
      <c r="GKX78" s="254"/>
      <c r="GKY78" s="224"/>
      <c r="GKZ78" s="225"/>
      <c r="GLA78" s="99"/>
      <c r="GLB78" s="255"/>
      <c r="GLC78" s="231"/>
      <c r="GLD78" s="227"/>
      <c r="GLE78" s="227"/>
      <c r="GLF78" s="140"/>
      <c r="GLG78" s="231"/>
      <c r="GLH78" s="6"/>
      <c r="GLI78" s="6"/>
      <c r="GLJ78" s="6"/>
      <c r="GLK78" s="246"/>
      <c r="GLL78" s="252"/>
      <c r="GLM78" s="250"/>
      <c r="GLN78" s="231"/>
      <c r="GLO78" s="231"/>
      <c r="GLP78" s="231"/>
      <c r="GLQ78" s="99"/>
      <c r="GLR78" s="231"/>
      <c r="GLS78" s="231"/>
      <c r="GLT78" s="231"/>
      <c r="GLU78" s="222"/>
      <c r="GLV78" s="253"/>
      <c r="GLW78" s="254"/>
      <c r="GLX78" s="224"/>
      <c r="GLY78" s="225"/>
      <c r="GLZ78" s="99"/>
      <c r="GMA78" s="255"/>
      <c r="GMB78" s="231"/>
      <c r="GMC78" s="227"/>
      <c r="GMD78" s="227"/>
      <c r="GME78" s="140"/>
      <c r="GMF78" s="231"/>
      <c r="GMG78" s="6"/>
      <c r="GMH78" s="6"/>
      <c r="GMI78" s="6"/>
      <c r="GMJ78" s="246"/>
      <c r="GMK78" s="252"/>
      <c r="GML78" s="250"/>
      <c r="GMM78" s="231"/>
      <c r="GMN78" s="231"/>
      <c r="GMO78" s="231"/>
      <c r="GMP78" s="99"/>
      <c r="GMQ78" s="231"/>
      <c r="GMR78" s="231"/>
      <c r="GMS78" s="231"/>
      <c r="GMT78" s="222"/>
      <c r="GMU78" s="253"/>
      <c r="GMV78" s="254"/>
      <c r="GMW78" s="224"/>
      <c r="GMX78" s="225"/>
      <c r="GMY78" s="99"/>
      <c r="GMZ78" s="255"/>
      <c r="GNA78" s="231"/>
      <c r="GNB78" s="227"/>
      <c r="GNC78" s="227"/>
      <c r="GND78" s="140"/>
      <c r="GNE78" s="231"/>
      <c r="GNF78" s="6"/>
      <c r="GNG78" s="6"/>
      <c r="GNH78" s="6"/>
      <c r="GNI78" s="246"/>
      <c r="GNJ78" s="252"/>
      <c r="GNK78" s="250"/>
      <c r="GNL78" s="231"/>
      <c r="GNM78" s="231"/>
      <c r="GNN78" s="231"/>
      <c r="GNO78" s="99"/>
      <c r="GNP78" s="231"/>
      <c r="GNQ78" s="231"/>
      <c r="GNR78" s="231"/>
      <c r="GNS78" s="222"/>
      <c r="GNT78" s="253"/>
      <c r="GNU78" s="254"/>
      <c r="GNV78" s="224"/>
      <c r="GNW78" s="225"/>
      <c r="GNX78" s="99"/>
      <c r="GNY78" s="255"/>
      <c r="GNZ78" s="231"/>
      <c r="GOA78" s="227"/>
      <c r="GOB78" s="227"/>
      <c r="GOC78" s="140"/>
      <c r="GOD78" s="231"/>
      <c r="GOE78" s="6"/>
      <c r="GOF78" s="6"/>
      <c r="GOG78" s="6"/>
      <c r="GOH78" s="246"/>
      <c r="GOI78" s="252"/>
      <c r="GOJ78" s="250"/>
      <c r="GOK78" s="231"/>
      <c r="GOL78" s="231"/>
      <c r="GOM78" s="231"/>
      <c r="GON78" s="99"/>
      <c r="GOO78" s="231"/>
      <c r="GOP78" s="231"/>
      <c r="GOQ78" s="231"/>
      <c r="GOR78" s="222"/>
      <c r="GOS78" s="253"/>
      <c r="GOT78" s="254"/>
      <c r="GOU78" s="224"/>
      <c r="GOV78" s="225"/>
      <c r="GOW78" s="99"/>
      <c r="GOX78" s="255"/>
      <c r="GOY78" s="231"/>
      <c r="GOZ78" s="227"/>
      <c r="GPA78" s="227"/>
      <c r="GPB78" s="140"/>
      <c r="GPC78" s="231"/>
      <c r="GPD78" s="6"/>
      <c r="GPE78" s="6"/>
      <c r="GPF78" s="6"/>
      <c r="GPG78" s="246"/>
      <c r="GPH78" s="252"/>
      <c r="GPI78" s="250"/>
      <c r="GPJ78" s="231"/>
      <c r="GPK78" s="231"/>
      <c r="GPL78" s="231"/>
      <c r="GPM78" s="99"/>
      <c r="GPN78" s="231"/>
      <c r="GPO78" s="231"/>
      <c r="GPP78" s="231"/>
      <c r="GPQ78" s="222"/>
      <c r="GPR78" s="253"/>
      <c r="GPS78" s="254"/>
      <c r="GPT78" s="224"/>
      <c r="GPU78" s="225"/>
      <c r="GPV78" s="99"/>
      <c r="GPW78" s="255"/>
      <c r="GPX78" s="231"/>
      <c r="GPY78" s="227"/>
      <c r="GPZ78" s="227"/>
      <c r="GQA78" s="140"/>
      <c r="GQB78" s="231"/>
      <c r="GQC78" s="6"/>
      <c r="GQD78" s="6"/>
      <c r="GQE78" s="6"/>
      <c r="GQF78" s="246"/>
      <c r="GQG78" s="252"/>
      <c r="GQH78" s="250"/>
      <c r="GQI78" s="231"/>
      <c r="GQJ78" s="231"/>
      <c r="GQK78" s="231"/>
      <c r="GQL78" s="99"/>
      <c r="GQM78" s="231"/>
      <c r="GQN78" s="231"/>
      <c r="GQO78" s="231"/>
      <c r="GQP78" s="222"/>
      <c r="GQQ78" s="253"/>
      <c r="GQR78" s="254"/>
      <c r="GQS78" s="224"/>
      <c r="GQT78" s="225"/>
      <c r="GQU78" s="99"/>
      <c r="GQV78" s="255"/>
      <c r="GQW78" s="231"/>
      <c r="GQX78" s="227"/>
      <c r="GQY78" s="227"/>
      <c r="GQZ78" s="140"/>
      <c r="GRA78" s="231"/>
      <c r="GRB78" s="6"/>
      <c r="GRC78" s="6"/>
      <c r="GRD78" s="6"/>
      <c r="GRE78" s="246"/>
      <c r="GRF78" s="252"/>
      <c r="GRG78" s="250"/>
      <c r="GRH78" s="231"/>
      <c r="GRI78" s="231"/>
      <c r="GRJ78" s="231"/>
      <c r="GRK78" s="99"/>
      <c r="GRL78" s="231"/>
      <c r="GRM78" s="231"/>
      <c r="GRN78" s="231"/>
      <c r="GRO78" s="222"/>
      <c r="GRP78" s="253"/>
      <c r="GRQ78" s="254"/>
      <c r="GRR78" s="224"/>
      <c r="GRS78" s="225"/>
      <c r="GRT78" s="99"/>
      <c r="GRU78" s="255"/>
      <c r="GRV78" s="231"/>
      <c r="GRW78" s="227"/>
      <c r="GRX78" s="227"/>
      <c r="GRY78" s="140"/>
      <c r="GRZ78" s="231"/>
      <c r="GSA78" s="6"/>
      <c r="GSB78" s="6"/>
      <c r="GSC78" s="6"/>
      <c r="GSD78" s="246"/>
      <c r="GSE78" s="252"/>
      <c r="GSF78" s="250"/>
      <c r="GSG78" s="231"/>
      <c r="GSH78" s="231"/>
      <c r="GSI78" s="231"/>
      <c r="GSJ78" s="99"/>
      <c r="GSK78" s="231"/>
      <c r="GSL78" s="231"/>
      <c r="GSM78" s="231"/>
      <c r="GSN78" s="222"/>
      <c r="GSO78" s="253"/>
      <c r="GSP78" s="254"/>
      <c r="GSQ78" s="224"/>
      <c r="GSR78" s="225"/>
      <c r="GSS78" s="99"/>
      <c r="GST78" s="255"/>
      <c r="GSU78" s="231"/>
      <c r="GSV78" s="227"/>
      <c r="GSW78" s="227"/>
      <c r="GSX78" s="140"/>
      <c r="GSY78" s="231"/>
      <c r="GSZ78" s="6"/>
      <c r="GTA78" s="6"/>
      <c r="GTB78" s="6"/>
      <c r="GTC78" s="246"/>
      <c r="GTD78" s="252"/>
      <c r="GTE78" s="250"/>
      <c r="GTF78" s="231"/>
      <c r="GTG78" s="231"/>
      <c r="GTH78" s="231"/>
      <c r="GTI78" s="99"/>
      <c r="GTJ78" s="231"/>
      <c r="GTK78" s="231"/>
      <c r="GTL78" s="231"/>
      <c r="GTM78" s="222"/>
      <c r="GTN78" s="253"/>
      <c r="GTO78" s="254"/>
      <c r="GTP78" s="224"/>
      <c r="GTQ78" s="225"/>
      <c r="GTR78" s="99"/>
      <c r="GTS78" s="255"/>
      <c r="GTT78" s="231"/>
      <c r="GTU78" s="227"/>
      <c r="GTV78" s="227"/>
      <c r="GTW78" s="140"/>
      <c r="GTX78" s="231"/>
      <c r="GTY78" s="6"/>
      <c r="GTZ78" s="6"/>
      <c r="GUA78" s="6"/>
      <c r="GUB78" s="246"/>
      <c r="GUC78" s="252"/>
      <c r="GUD78" s="250"/>
      <c r="GUE78" s="231"/>
      <c r="GUF78" s="231"/>
      <c r="GUG78" s="231"/>
      <c r="GUH78" s="99"/>
      <c r="GUI78" s="231"/>
      <c r="GUJ78" s="231"/>
      <c r="GUK78" s="231"/>
      <c r="GUL78" s="222"/>
      <c r="GUM78" s="253"/>
      <c r="GUN78" s="254"/>
      <c r="GUO78" s="224"/>
      <c r="GUP78" s="225"/>
      <c r="GUQ78" s="99"/>
      <c r="GUR78" s="255"/>
      <c r="GUS78" s="231"/>
      <c r="GUT78" s="227"/>
      <c r="GUU78" s="227"/>
      <c r="GUV78" s="140"/>
      <c r="GUW78" s="231"/>
      <c r="GUX78" s="6"/>
      <c r="GUY78" s="6"/>
      <c r="GUZ78" s="6"/>
      <c r="GVA78" s="246"/>
      <c r="GVB78" s="252"/>
      <c r="GVC78" s="250"/>
      <c r="GVD78" s="231"/>
      <c r="GVE78" s="231"/>
      <c r="GVF78" s="231"/>
      <c r="GVG78" s="99"/>
      <c r="GVH78" s="231"/>
      <c r="GVI78" s="231"/>
      <c r="GVJ78" s="231"/>
      <c r="GVK78" s="222"/>
      <c r="GVL78" s="253"/>
      <c r="GVM78" s="254"/>
      <c r="GVN78" s="224"/>
      <c r="GVO78" s="225"/>
      <c r="GVP78" s="99"/>
      <c r="GVQ78" s="255"/>
      <c r="GVR78" s="231"/>
      <c r="GVS78" s="227"/>
      <c r="GVT78" s="227"/>
      <c r="GVU78" s="140"/>
      <c r="GVV78" s="231"/>
      <c r="GVW78" s="6"/>
      <c r="GVX78" s="6"/>
      <c r="GVY78" s="6"/>
      <c r="GVZ78" s="246"/>
      <c r="GWA78" s="252"/>
      <c r="GWB78" s="250"/>
      <c r="GWC78" s="231"/>
      <c r="GWD78" s="231"/>
      <c r="GWE78" s="231"/>
      <c r="GWF78" s="99"/>
      <c r="GWG78" s="231"/>
      <c r="GWH78" s="231"/>
      <c r="GWI78" s="231"/>
      <c r="GWJ78" s="222"/>
      <c r="GWK78" s="253"/>
      <c r="GWL78" s="254"/>
      <c r="GWM78" s="224"/>
      <c r="GWN78" s="225"/>
      <c r="GWO78" s="99"/>
      <c r="GWP78" s="255"/>
      <c r="GWQ78" s="231"/>
      <c r="GWR78" s="227"/>
      <c r="GWS78" s="227"/>
      <c r="GWT78" s="140"/>
      <c r="GWU78" s="231"/>
      <c r="GWV78" s="6"/>
      <c r="GWW78" s="6"/>
      <c r="GWX78" s="6"/>
      <c r="GWY78" s="246"/>
      <c r="GWZ78" s="252"/>
      <c r="GXA78" s="250"/>
      <c r="GXB78" s="231"/>
      <c r="GXC78" s="231"/>
      <c r="GXD78" s="231"/>
      <c r="GXE78" s="99"/>
      <c r="GXF78" s="231"/>
      <c r="GXG78" s="231"/>
      <c r="GXH78" s="231"/>
      <c r="GXI78" s="222"/>
      <c r="GXJ78" s="253"/>
      <c r="GXK78" s="254"/>
      <c r="GXL78" s="224"/>
      <c r="GXM78" s="225"/>
      <c r="GXN78" s="99"/>
      <c r="GXO78" s="255"/>
      <c r="GXP78" s="231"/>
      <c r="GXQ78" s="227"/>
      <c r="GXR78" s="227"/>
      <c r="GXS78" s="140"/>
      <c r="GXT78" s="231"/>
      <c r="GXU78" s="6"/>
      <c r="GXV78" s="6"/>
      <c r="GXW78" s="6"/>
      <c r="GXX78" s="246"/>
      <c r="GXY78" s="252"/>
      <c r="GXZ78" s="250"/>
      <c r="GYA78" s="231"/>
      <c r="GYB78" s="231"/>
      <c r="GYC78" s="231"/>
      <c r="GYD78" s="99"/>
      <c r="GYE78" s="231"/>
      <c r="GYF78" s="231"/>
      <c r="GYG78" s="231"/>
      <c r="GYH78" s="222"/>
      <c r="GYI78" s="253"/>
      <c r="GYJ78" s="254"/>
      <c r="GYK78" s="224"/>
      <c r="GYL78" s="225"/>
      <c r="GYM78" s="99"/>
      <c r="GYN78" s="255"/>
      <c r="GYO78" s="231"/>
      <c r="GYP78" s="227"/>
      <c r="GYQ78" s="227"/>
      <c r="GYR78" s="140"/>
      <c r="GYS78" s="231"/>
      <c r="GYT78" s="6"/>
      <c r="GYU78" s="6"/>
      <c r="GYV78" s="6"/>
      <c r="GYW78" s="246"/>
      <c r="GYX78" s="252"/>
      <c r="GYY78" s="250"/>
      <c r="GYZ78" s="231"/>
      <c r="GZA78" s="231"/>
      <c r="GZB78" s="231"/>
      <c r="GZC78" s="99"/>
      <c r="GZD78" s="231"/>
      <c r="GZE78" s="231"/>
      <c r="GZF78" s="231"/>
      <c r="GZG78" s="222"/>
      <c r="GZH78" s="253"/>
      <c r="GZI78" s="254"/>
      <c r="GZJ78" s="224"/>
      <c r="GZK78" s="225"/>
      <c r="GZL78" s="99"/>
      <c r="GZM78" s="255"/>
      <c r="GZN78" s="231"/>
      <c r="GZO78" s="227"/>
      <c r="GZP78" s="227"/>
      <c r="GZQ78" s="140"/>
      <c r="GZR78" s="231"/>
      <c r="GZS78" s="6"/>
      <c r="GZT78" s="6"/>
      <c r="GZU78" s="6"/>
      <c r="GZV78" s="246"/>
      <c r="GZW78" s="252"/>
      <c r="GZX78" s="250"/>
      <c r="GZY78" s="231"/>
      <c r="GZZ78" s="231"/>
      <c r="HAA78" s="231"/>
      <c r="HAB78" s="99"/>
      <c r="HAC78" s="231"/>
      <c r="HAD78" s="231"/>
      <c r="HAE78" s="231"/>
      <c r="HAF78" s="222"/>
      <c r="HAG78" s="253"/>
      <c r="HAH78" s="254"/>
      <c r="HAI78" s="224"/>
      <c r="HAJ78" s="225"/>
      <c r="HAK78" s="99"/>
      <c r="HAL78" s="255"/>
      <c r="HAM78" s="231"/>
      <c r="HAN78" s="227"/>
      <c r="HAO78" s="227"/>
      <c r="HAP78" s="140"/>
      <c r="HAQ78" s="231"/>
      <c r="HAR78" s="6"/>
      <c r="HAS78" s="6"/>
      <c r="HAT78" s="6"/>
      <c r="HAU78" s="246"/>
      <c r="HAV78" s="252"/>
      <c r="HAW78" s="250"/>
      <c r="HAX78" s="231"/>
      <c r="HAY78" s="231"/>
      <c r="HAZ78" s="231"/>
      <c r="HBA78" s="99"/>
      <c r="HBB78" s="231"/>
      <c r="HBC78" s="231"/>
      <c r="HBD78" s="231"/>
      <c r="HBE78" s="222"/>
      <c r="HBF78" s="253"/>
      <c r="HBG78" s="254"/>
      <c r="HBH78" s="224"/>
      <c r="HBI78" s="225"/>
      <c r="HBJ78" s="99"/>
      <c r="HBK78" s="255"/>
      <c r="HBL78" s="231"/>
      <c r="HBM78" s="227"/>
      <c r="HBN78" s="227"/>
      <c r="HBO78" s="140"/>
      <c r="HBP78" s="231"/>
      <c r="HBQ78" s="6"/>
      <c r="HBR78" s="6"/>
      <c r="HBS78" s="6"/>
      <c r="HBT78" s="246"/>
      <c r="HBU78" s="252"/>
      <c r="HBV78" s="250"/>
      <c r="HBW78" s="231"/>
      <c r="HBX78" s="231"/>
      <c r="HBY78" s="231"/>
      <c r="HBZ78" s="99"/>
      <c r="HCA78" s="231"/>
      <c r="HCB78" s="231"/>
      <c r="HCC78" s="231"/>
      <c r="HCD78" s="222"/>
      <c r="HCE78" s="253"/>
      <c r="HCF78" s="254"/>
      <c r="HCG78" s="224"/>
      <c r="HCH78" s="225"/>
      <c r="HCI78" s="99"/>
      <c r="HCJ78" s="255"/>
      <c r="HCK78" s="231"/>
      <c r="HCL78" s="227"/>
      <c r="HCM78" s="227"/>
      <c r="HCN78" s="140"/>
      <c r="HCO78" s="231"/>
      <c r="HCP78" s="6"/>
      <c r="HCQ78" s="6"/>
      <c r="HCR78" s="6"/>
      <c r="HCS78" s="246"/>
      <c r="HCT78" s="252"/>
      <c r="HCU78" s="250"/>
      <c r="HCV78" s="231"/>
      <c r="HCW78" s="231"/>
      <c r="HCX78" s="231"/>
      <c r="HCY78" s="99"/>
      <c r="HCZ78" s="231"/>
      <c r="HDA78" s="231"/>
      <c r="HDB78" s="231"/>
      <c r="HDC78" s="222"/>
      <c r="HDD78" s="253"/>
      <c r="HDE78" s="254"/>
      <c r="HDF78" s="224"/>
      <c r="HDG78" s="225"/>
      <c r="HDH78" s="99"/>
      <c r="HDI78" s="255"/>
      <c r="HDJ78" s="231"/>
      <c r="HDK78" s="227"/>
      <c r="HDL78" s="227"/>
      <c r="HDM78" s="140"/>
      <c r="HDN78" s="231"/>
      <c r="HDO78" s="6"/>
      <c r="HDP78" s="6"/>
      <c r="HDQ78" s="6"/>
      <c r="HDR78" s="246"/>
      <c r="HDS78" s="252"/>
      <c r="HDT78" s="250"/>
      <c r="HDU78" s="231"/>
      <c r="HDV78" s="231"/>
      <c r="HDW78" s="231"/>
      <c r="HDX78" s="99"/>
      <c r="HDY78" s="231"/>
      <c r="HDZ78" s="231"/>
      <c r="HEA78" s="231"/>
      <c r="HEB78" s="222"/>
      <c r="HEC78" s="253"/>
      <c r="HED78" s="254"/>
      <c r="HEE78" s="224"/>
      <c r="HEF78" s="225"/>
      <c r="HEG78" s="99"/>
      <c r="HEH78" s="255"/>
      <c r="HEI78" s="231"/>
      <c r="HEJ78" s="227"/>
      <c r="HEK78" s="227"/>
      <c r="HEL78" s="140"/>
      <c r="HEM78" s="231"/>
      <c r="HEN78" s="6"/>
      <c r="HEO78" s="6"/>
      <c r="HEP78" s="6"/>
      <c r="HEQ78" s="246"/>
      <c r="HER78" s="252"/>
      <c r="HES78" s="250"/>
      <c r="HET78" s="231"/>
      <c r="HEU78" s="231"/>
      <c r="HEV78" s="231"/>
      <c r="HEW78" s="99"/>
      <c r="HEX78" s="231"/>
      <c r="HEY78" s="231"/>
      <c r="HEZ78" s="231"/>
      <c r="HFA78" s="222"/>
      <c r="HFB78" s="253"/>
      <c r="HFC78" s="254"/>
      <c r="HFD78" s="224"/>
      <c r="HFE78" s="225"/>
      <c r="HFF78" s="99"/>
      <c r="HFG78" s="255"/>
      <c r="HFH78" s="231"/>
      <c r="HFI78" s="227"/>
      <c r="HFJ78" s="227"/>
      <c r="HFK78" s="140"/>
      <c r="HFL78" s="231"/>
      <c r="HFM78" s="6"/>
      <c r="HFN78" s="6"/>
      <c r="HFO78" s="6"/>
      <c r="HFP78" s="246"/>
      <c r="HFQ78" s="252"/>
      <c r="HFR78" s="250"/>
      <c r="HFS78" s="231"/>
      <c r="HFT78" s="231"/>
      <c r="HFU78" s="231"/>
      <c r="HFV78" s="99"/>
      <c r="HFW78" s="231"/>
      <c r="HFX78" s="231"/>
      <c r="HFY78" s="231"/>
      <c r="HFZ78" s="222"/>
      <c r="HGA78" s="253"/>
      <c r="HGB78" s="254"/>
      <c r="HGC78" s="224"/>
      <c r="HGD78" s="225"/>
      <c r="HGE78" s="99"/>
      <c r="HGF78" s="255"/>
      <c r="HGG78" s="231"/>
      <c r="HGH78" s="227"/>
      <c r="HGI78" s="227"/>
      <c r="HGJ78" s="140"/>
      <c r="HGK78" s="231"/>
      <c r="HGL78" s="6"/>
      <c r="HGM78" s="6"/>
      <c r="HGN78" s="6"/>
      <c r="HGO78" s="246"/>
      <c r="HGP78" s="252"/>
      <c r="HGQ78" s="250"/>
      <c r="HGR78" s="231"/>
      <c r="HGS78" s="231"/>
      <c r="HGT78" s="231"/>
      <c r="HGU78" s="99"/>
      <c r="HGV78" s="231"/>
      <c r="HGW78" s="231"/>
      <c r="HGX78" s="231"/>
      <c r="HGY78" s="222"/>
      <c r="HGZ78" s="253"/>
      <c r="HHA78" s="254"/>
      <c r="HHB78" s="224"/>
      <c r="HHC78" s="225"/>
      <c r="HHD78" s="99"/>
      <c r="HHE78" s="255"/>
      <c r="HHF78" s="231"/>
      <c r="HHG78" s="227"/>
      <c r="HHH78" s="227"/>
      <c r="HHI78" s="140"/>
      <c r="HHJ78" s="231"/>
      <c r="HHK78" s="6"/>
      <c r="HHL78" s="6"/>
      <c r="HHM78" s="6"/>
      <c r="HHN78" s="246"/>
      <c r="HHO78" s="252"/>
      <c r="HHP78" s="250"/>
      <c r="HHQ78" s="231"/>
      <c r="HHR78" s="231"/>
      <c r="HHS78" s="231"/>
      <c r="HHT78" s="99"/>
      <c r="HHU78" s="231"/>
      <c r="HHV78" s="231"/>
      <c r="HHW78" s="231"/>
      <c r="HHX78" s="222"/>
      <c r="HHY78" s="253"/>
      <c r="HHZ78" s="254"/>
      <c r="HIA78" s="224"/>
      <c r="HIB78" s="225"/>
      <c r="HIC78" s="99"/>
      <c r="HID78" s="255"/>
      <c r="HIE78" s="231"/>
      <c r="HIF78" s="227"/>
      <c r="HIG78" s="227"/>
      <c r="HIH78" s="140"/>
      <c r="HII78" s="231"/>
      <c r="HIJ78" s="6"/>
      <c r="HIK78" s="6"/>
      <c r="HIL78" s="6"/>
      <c r="HIM78" s="246"/>
      <c r="HIN78" s="252"/>
      <c r="HIO78" s="250"/>
      <c r="HIP78" s="231"/>
      <c r="HIQ78" s="231"/>
      <c r="HIR78" s="231"/>
      <c r="HIS78" s="99"/>
      <c r="HIT78" s="231"/>
      <c r="HIU78" s="231"/>
      <c r="HIV78" s="231"/>
      <c r="HIW78" s="222"/>
      <c r="HIX78" s="253"/>
      <c r="HIY78" s="254"/>
      <c r="HIZ78" s="224"/>
      <c r="HJA78" s="225"/>
      <c r="HJB78" s="99"/>
      <c r="HJC78" s="255"/>
      <c r="HJD78" s="231"/>
      <c r="HJE78" s="227"/>
      <c r="HJF78" s="227"/>
      <c r="HJG78" s="140"/>
      <c r="HJH78" s="231"/>
      <c r="HJI78" s="6"/>
      <c r="HJJ78" s="6"/>
      <c r="HJK78" s="6"/>
      <c r="HJL78" s="246"/>
      <c r="HJM78" s="252"/>
      <c r="HJN78" s="250"/>
      <c r="HJO78" s="231"/>
      <c r="HJP78" s="231"/>
      <c r="HJQ78" s="231"/>
      <c r="HJR78" s="99"/>
      <c r="HJS78" s="231"/>
      <c r="HJT78" s="231"/>
      <c r="HJU78" s="231"/>
      <c r="HJV78" s="222"/>
      <c r="HJW78" s="253"/>
      <c r="HJX78" s="254"/>
      <c r="HJY78" s="224"/>
      <c r="HJZ78" s="225"/>
      <c r="HKA78" s="99"/>
      <c r="HKB78" s="255"/>
      <c r="HKC78" s="231"/>
      <c r="HKD78" s="227"/>
      <c r="HKE78" s="227"/>
      <c r="HKF78" s="140"/>
      <c r="HKG78" s="231"/>
      <c r="HKH78" s="6"/>
      <c r="HKI78" s="6"/>
      <c r="HKJ78" s="6"/>
      <c r="HKK78" s="246"/>
      <c r="HKL78" s="252"/>
      <c r="HKM78" s="250"/>
      <c r="HKN78" s="231"/>
      <c r="HKO78" s="231"/>
      <c r="HKP78" s="231"/>
      <c r="HKQ78" s="99"/>
      <c r="HKR78" s="231"/>
      <c r="HKS78" s="231"/>
      <c r="HKT78" s="231"/>
      <c r="HKU78" s="222"/>
      <c r="HKV78" s="253"/>
      <c r="HKW78" s="254"/>
      <c r="HKX78" s="224"/>
      <c r="HKY78" s="225"/>
      <c r="HKZ78" s="99"/>
      <c r="HLA78" s="255"/>
      <c r="HLB78" s="231"/>
      <c r="HLC78" s="227"/>
      <c r="HLD78" s="227"/>
      <c r="HLE78" s="140"/>
      <c r="HLF78" s="231"/>
      <c r="HLG78" s="6"/>
      <c r="HLH78" s="6"/>
      <c r="HLI78" s="6"/>
      <c r="HLJ78" s="246"/>
      <c r="HLK78" s="252"/>
      <c r="HLL78" s="250"/>
      <c r="HLM78" s="231"/>
      <c r="HLN78" s="231"/>
      <c r="HLO78" s="231"/>
      <c r="HLP78" s="99"/>
      <c r="HLQ78" s="231"/>
      <c r="HLR78" s="231"/>
      <c r="HLS78" s="231"/>
      <c r="HLT78" s="222"/>
      <c r="HLU78" s="253"/>
      <c r="HLV78" s="254"/>
      <c r="HLW78" s="224"/>
      <c r="HLX78" s="225"/>
      <c r="HLY78" s="99"/>
      <c r="HLZ78" s="255"/>
      <c r="HMA78" s="231"/>
      <c r="HMB78" s="227"/>
      <c r="HMC78" s="227"/>
      <c r="HMD78" s="140"/>
      <c r="HME78" s="231"/>
      <c r="HMF78" s="6"/>
      <c r="HMG78" s="6"/>
      <c r="HMH78" s="6"/>
      <c r="HMI78" s="246"/>
      <c r="HMJ78" s="252"/>
      <c r="HMK78" s="250"/>
      <c r="HML78" s="231"/>
      <c r="HMM78" s="231"/>
      <c r="HMN78" s="231"/>
      <c r="HMO78" s="99"/>
      <c r="HMP78" s="231"/>
      <c r="HMQ78" s="231"/>
      <c r="HMR78" s="231"/>
      <c r="HMS78" s="222"/>
      <c r="HMT78" s="253"/>
      <c r="HMU78" s="254"/>
      <c r="HMV78" s="224"/>
      <c r="HMW78" s="225"/>
      <c r="HMX78" s="99"/>
      <c r="HMY78" s="255"/>
      <c r="HMZ78" s="231"/>
      <c r="HNA78" s="227"/>
      <c r="HNB78" s="227"/>
      <c r="HNC78" s="140"/>
      <c r="HND78" s="231"/>
      <c r="HNE78" s="6"/>
      <c r="HNF78" s="6"/>
      <c r="HNG78" s="6"/>
      <c r="HNH78" s="246"/>
      <c r="HNI78" s="252"/>
      <c r="HNJ78" s="250"/>
      <c r="HNK78" s="231"/>
      <c r="HNL78" s="231"/>
      <c r="HNM78" s="231"/>
      <c r="HNN78" s="99"/>
      <c r="HNO78" s="231"/>
      <c r="HNP78" s="231"/>
      <c r="HNQ78" s="231"/>
      <c r="HNR78" s="222"/>
      <c r="HNS78" s="253"/>
      <c r="HNT78" s="254"/>
      <c r="HNU78" s="224"/>
      <c r="HNV78" s="225"/>
      <c r="HNW78" s="99"/>
      <c r="HNX78" s="255"/>
      <c r="HNY78" s="231"/>
      <c r="HNZ78" s="227"/>
      <c r="HOA78" s="227"/>
      <c r="HOB78" s="140"/>
      <c r="HOC78" s="231"/>
      <c r="HOD78" s="6"/>
      <c r="HOE78" s="6"/>
      <c r="HOF78" s="6"/>
      <c r="HOG78" s="246"/>
      <c r="HOH78" s="252"/>
      <c r="HOI78" s="250"/>
      <c r="HOJ78" s="231"/>
      <c r="HOK78" s="231"/>
      <c r="HOL78" s="231"/>
      <c r="HOM78" s="99"/>
      <c r="HON78" s="231"/>
      <c r="HOO78" s="231"/>
      <c r="HOP78" s="231"/>
      <c r="HOQ78" s="222"/>
      <c r="HOR78" s="253"/>
      <c r="HOS78" s="254"/>
      <c r="HOT78" s="224"/>
      <c r="HOU78" s="225"/>
      <c r="HOV78" s="99"/>
      <c r="HOW78" s="255"/>
      <c r="HOX78" s="231"/>
      <c r="HOY78" s="227"/>
      <c r="HOZ78" s="227"/>
      <c r="HPA78" s="140"/>
      <c r="HPB78" s="231"/>
      <c r="HPC78" s="6"/>
      <c r="HPD78" s="6"/>
      <c r="HPE78" s="6"/>
      <c r="HPF78" s="246"/>
      <c r="HPG78" s="252"/>
      <c r="HPH78" s="250"/>
      <c r="HPI78" s="231"/>
      <c r="HPJ78" s="231"/>
      <c r="HPK78" s="231"/>
      <c r="HPL78" s="99"/>
      <c r="HPM78" s="231"/>
      <c r="HPN78" s="231"/>
      <c r="HPO78" s="231"/>
      <c r="HPP78" s="222"/>
      <c r="HPQ78" s="253"/>
      <c r="HPR78" s="254"/>
      <c r="HPS78" s="224"/>
      <c r="HPT78" s="225"/>
      <c r="HPU78" s="99"/>
      <c r="HPV78" s="255"/>
      <c r="HPW78" s="231"/>
      <c r="HPX78" s="227"/>
      <c r="HPY78" s="227"/>
      <c r="HPZ78" s="140"/>
      <c r="HQA78" s="231"/>
      <c r="HQB78" s="6"/>
      <c r="HQC78" s="6"/>
      <c r="HQD78" s="6"/>
      <c r="HQE78" s="246"/>
      <c r="HQF78" s="252"/>
      <c r="HQG78" s="250"/>
      <c r="HQH78" s="231"/>
      <c r="HQI78" s="231"/>
      <c r="HQJ78" s="231"/>
      <c r="HQK78" s="99"/>
      <c r="HQL78" s="231"/>
      <c r="HQM78" s="231"/>
      <c r="HQN78" s="231"/>
      <c r="HQO78" s="222"/>
      <c r="HQP78" s="253"/>
      <c r="HQQ78" s="254"/>
      <c r="HQR78" s="224"/>
      <c r="HQS78" s="225"/>
      <c r="HQT78" s="99"/>
      <c r="HQU78" s="255"/>
      <c r="HQV78" s="231"/>
      <c r="HQW78" s="227"/>
      <c r="HQX78" s="227"/>
      <c r="HQY78" s="140"/>
      <c r="HQZ78" s="231"/>
      <c r="HRA78" s="6"/>
      <c r="HRB78" s="6"/>
      <c r="HRC78" s="6"/>
      <c r="HRD78" s="246"/>
      <c r="HRE78" s="252"/>
      <c r="HRF78" s="250"/>
      <c r="HRG78" s="231"/>
      <c r="HRH78" s="231"/>
      <c r="HRI78" s="231"/>
      <c r="HRJ78" s="99"/>
      <c r="HRK78" s="231"/>
      <c r="HRL78" s="231"/>
      <c r="HRM78" s="231"/>
      <c r="HRN78" s="222"/>
      <c r="HRO78" s="253"/>
      <c r="HRP78" s="254"/>
      <c r="HRQ78" s="224"/>
      <c r="HRR78" s="225"/>
      <c r="HRS78" s="99"/>
      <c r="HRT78" s="255"/>
      <c r="HRU78" s="231"/>
      <c r="HRV78" s="227"/>
      <c r="HRW78" s="227"/>
      <c r="HRX78" s="140"/>
      <c r="HRY78" s="231"/>
      <c r="HRZ78" s="6"/>
      <c r="HSA78" s="6"/>
      <c r="HSB78" s="6"/>
      <c r="HSC78" s="246"/>
      <c r="HSD78" s="252"/>
      <c r="HSE78" s="250"/>
      <c r="HSF78" s="231"/>
      <c r="HSG78" s="231"/>
      <c r="HSH78" s="231"/>
      <c r="HSI78" s="99"/>
      <c r="HSJ78" s="231"/>
      <c r="HSK78" s="231"/>
      <c r="HSL78" s="231"/>
      <c r="HSM78" s="222"/>
      <c r="HSN78" s="253"/>
      <c r="HSO78" s="254"/>
      <c r="HSP78" s="224"/>
      <c r="HSQ78" s="225"/>
      <c r="HSR78" s="99"/>
      <c r="HSS78" s="255"/>
      <c r="HST78" s="231"/>
      <c r="HSU78" s="227"/>
      <c r="HSV78" s="227"/>
      <c r="HSW78" s="140"/>
      <c r="HSX78" s="231"/>
      <c r="HSY78" s="6"/>
      <c r="HSZ78" s="6"/>
      <c r="HTA78" s="6"/>
      <c r="HTB78" s="246"/>
      <c r="HTC78" s="252"/>
      <c r="HTD78" s="250"/>
      <c r="HTE78" s="231"/>
      <c r="HTF78" s="231"/>
      <c r="HTG78" s="231"/>
      <c r="HTH78" s="99"/>
      <c r="HTI78" s="231"/>
      <c r="HTJ78" s="231"/>
      <c r="HTK78" s="231"/>
      <c r="HTL78" s="222"/>
      <c r="HTM78" s="253"/>
      <c r="HTN78" s="254"/>
      <c r="HTO78" s="224"/>
      <c r="HTP78" s="225"/>
      <c r="HTQ78" s="99"/>
      <c r="HTR78" s="255"/>
      <c r="HTS78" s="231"/>
      <c r="HTT78" s="227"/>
      <c r="HTU78" s="227"/>
      <c r="HTV78" s="140"/>
      <c r="HTW78" s="231"/>
      <c r="HTX78" s="6"/>
      <c r="HTY78" s="6"/>
      <c r="HTZ78" s="6"/>
      <c r="HUA78" s="246"/>
      <c r="HUB78" s="252"/>
      <c r="HUC78" s="250"/>
      <c r="HUD78" s="231"/>
      <c r="HUE78" s="231"/>
      <c r="HUF78" s="231"/>
      <c r="HUG78" s="99"/>
      <c r="HUH78" s="231"/>
      <c r="HUI78" s="231"/>
      <c r="HUJ78" s="231"/>
      <c r="HUK78" s="222"/>
      <c r="HUL78" s="253"/>
      <c r="HUM78" s="254"/>
      <c r="HUN78" s="224"/>
      <c r="HUO78" s="225"/>
      <c r="HUP78" s="99"/>
      <c r="HUQ78" s="255"/>
      <c r="HUR78" s="231"/>
      <c r="HUS78" s="227"/>
      <c r="HUT78" s="227"/>
      <c r="HUU78" s="140"/>
      <c r="HUV78" s="231"/>
      <c r="HUW78" s="6"/>
      <c r="HUX78" s="6"/>
      <c r="HUY78" s="6"/>
      <c r="HUZ78" s="246"/>
      <c r="HVA78" s="252"/>
      <c r="HVB78" s="250"/>
      <c r="HVC78" s="231"/>
      <c r="HVD78" s="231"/>
      <c r="HVE78" s="231"/>
      <c r="HVF78" s="99"/>
      <c r="HVG78" s="231"/>
      <c r="HVH78" s="231"/>
      <c r="HVI78" s="231"/>
      <c r="HVJ78" s="222"/>
      <c r="HVK78" s="253"/>
      <c r="HVL78" s="254"/>
      <c r="HVM78" s="224"/>
      <c r="HVN78" s="225"/>
      <c r="HVO78" s="99"/>
      <c r="HVP78" s="255"/>
      <c r="HVQ78" s="231"/>
      <c r="HVR78" s="227"/>
      <c r="HVS78" s="227"/>
      <c r="HVT78" s="140"/>
      <c r="HVU78" s="231"/>
      <c r="HVV78" s="6"/>
      <c r="HVW78" s="6"/>
      <c r="HVX78" s="6"/>
      <c r="HVY78" s="246"/>
      <c r="HVZ78" s="252"/>
      <c r="HWA78" s="250"/>
      <c r="HWB78" s="231"/>
      <c r="HWC78" s="231"/>
      <c r="HWD78" s="231"/>
      <c r="HWE78" s="99"/>
      <c r="HWF78" s="231"/>
      <c r="HWG78" s="231"/>
      <c r="HWH78" s="231"/>
      <c r="HWI78" s="222"/>
      <c r="HWJ78" s="253"/>
      <c r="HWK78" s="254"/>
      <c r="HWL78" s="224"/>
      <c r="HWM78" s="225"/>
      <c r="HWN78" s="99"/>
      <c r="HWO78" s="255"/>
      <c r="HWP78" s="231"/>
      <c r="HWQ78" s="227"/>
      <c r="HWR78" s="227"/>
      <c r="HWS78" s="140"/>
      <c r="HWT78" s="231"/>
      <c r="HWU78" s="6"/>
      <c r="HWV78" s="6"/>
      <c r="HWW78" s="6"/>
      <c r="HWX78" s="246"/>
      <c r="HWY78" s="252"/>
      <c r="HWZ78" s="250"/>
      <c r="HXA78" s="231"/>
      <c r="HXB78" s="231"/>
      <c r="HXC78" s="231"/>
      <c r="HXD78" s="99"/>
      <c r="HXE78" s="231"/>
      <c r="HXF78" s="231"/>
      <c r="HXG78" s="231"/>
      <c r="HXH78" s="222"/>
      <c r="HXI78" s="253"/>
      <c r="HXJ78" s="254"/>
      <c r="HXK78" s="224"/>
      <c r="HXL78" s="225"/>
      <c r="HXM78" s="99"/>
      <c r="HXN78" s="255"/>
      <c r="HXO78" s="231"/>
      <c r="HXP78" s="227"/>
      <c r="HXQ78" s="227"/>
      <c r="HXR78" s="140"/>
      <c r="HXS78" s="231"/>
      <c r="HXT78" s="6"/>
      <c r="HXU78" s="6"/>
      <c r="HXV78" s="6"/>
      <c r="HXW78" s="246"/>
      <c r="HXX78" s="252"/>
      <c r="HXY78" s="250"/>
      <c r="HXZ78" s="231"/>
      <c r="HYA78" s="231"/>
      <c r="HYB78" s="231"/>
      <c r="HYC78" s="99"/>
      <c r="HYD78" s="231"/>
      <c r="HYE78" s="231"/>
      <c r="HYF78" s="231"/>
      <c r="HYG78" s="222"/>
      <c r="HYH78" s="253"/>
      <c r="HYI78" s="254"/>
      <c r="HYJ78" s="224"/>
      <c r="HYK78" s="225"/>
      <c r="HYL78" s="99"/>
      <c r="HYM78" s="255"/>
      <c r="HYN78" s="231"/>
      <c r="HYO78" s="227"/>
      <c r="HYP78" s="227"/>
      <c r="HYQ78" s="140"/>
      <c r="HYR78" s="231"/>
      <c r="HYS78" s="6"/>
      <c r="HYT78" s="6"/>
      <c r="HYU78" s="6"/>
      <c r="HYV78" s="246"/>
      <c r="HYW78" s="252"/>
      <c r="HYX78" s="250"/>
      <c r="HYY78" s="231"/>
      <c r="HYZ78" s="231"/>
      <c r="HZA78" s="231"/>
      <c r="HZB78" s="99"/>
      <c r="HZC78" s="231"/>
      <c r="HZD78" s="231"/>
      <c r="HZE78" s="231"/>
      <c r="HZF78" s="222"/>
      <c r="HZG78" s="253"/>
      <c r="HZH78" s="254"/>
      <c r="HZI78" s="224"/>
      <c r="HZJ78" s="225"/>
      <c r="HZK78" s="99"/>
      <c r="HZL78" s="255"/>
      <c r="HZM78" s="231"/>
      <c r="HZN78" s="227"/>
      <c r="HZO78" s="227"/>
      <c r="HZP78" s="140"/>
      <c r="HZQ78" s="231"/>
      <c r="HZR78" s="6"/>
      <c r="HZS78" s="6"/>
      <c r="HZT78" s="6"/>
      <c r="HZU78" s="246"/>
      <c r="HZV78" s="252"/>
      <c r="HZW78" s="250"/>
      <c r="HZX78" s="231"/>
      <c r="HZY78" s="231"/>
      <c r="HZZ78" s="231"/>
      <c r="IAA78" s="99"/>
      <c r="IAB78" s="231"/>
      <c r="IAC78" s="231"/>
      <c r="IAD78" s="231"/>
      <c r="IAE78" s="222"/>
      <c r="IAF78" s="253"/>
      <c r="IAG78" s="254"/>
      <c r="IAH78" s="224"/>
      <c r="IAI78" s="225"/>
      <c r="IAJ78" s="99"/>
      <c r="IAK78" s="255"/>
      <c r="IAL78" s="231"/>
      <c r="IAM78" s="227"/>
      <c r="IAN78" s="227"/>
      <c r="IAO78" s="140"/>
      <c r="IAP78" s="231"/>
      <c r="IAQ78" s="6"/>
      <c r="IAR78" s="6"/>
      <c r="IAS78" s="6"/>
      <c r="IAT78" s="246"/>
      <c r="IAU78" s="252"/>
      <c r="IAV78" s="250"/>
      <c r="IAW78" s="231"/>
      <c r="IAX78" s="231"/>
      <c r="IAY78" s="231"/>
      <c r="IAZ78" s="99"/>
      <c r="IBA78" s="231"/>
      <c r="IBB78" s="231"/>
      <c r="IBC78" s="231"/>
      <c r="IBD78" s="222"/>
      <c r="IBE78" s="253"/>
      <c r="IBF78" s="254"/>
      <c r="IBG78" s="224"/>
      <c r="IBH78" s="225"/>
      <c r="IBI78" s="99"/>
      <c r="IBJ78" s="255"/>
      <c r="IBK78" s="231"/>
      <c r="IBL78" s="227"/>
      <c r="IBM78" s="227"/>
      <c r="IBN78" s="140"/>
      <c r="IBO78" s="231"/>
      <c r="IBP78" s="6"/>
      <c r="IBQ78" s="6"/>
      <c r="IBR78" s="6"/>
      <c r="IBS78" s="246"/>
      <c r="IBT78" s="252"/>
      <c r="IBU78" s="250"/>
      <c r="IBV78" s="231"/>
      <c r="IBW78" s="231"/>
      <c r="IBX78" s="231"/>
      <c r="IBY78" s="99"/>
      <c r="IBZ78" s="231"/>
      <c r="ICA78" s="231"/>
      <c r="ICB78" s="231"/>
      <c r="ICC78" s="222"/>
      <c r="ICD78" s="253"/>
      <c r="ICE78" s="254"/>
      <c r="ICF78" s="224"/>
      <c r="ICG78" s="225"/>
      <c r="ICH78" s="99"/>
      <c r="ICI78" s="255"/>
      <c r="ICJ78" s="231"/>
      <c r="ICK78" s="227"/>
      <c r="ICL78" s="227"/>
      <c r="ICM78" s="140"/>
      <c r="ICN78" s="231"/>
      <c r="ICO78" s="6"/>
      <c r="ICP78" s="6"/>
      <c r="ICQ78" s="6"/>
      <c r="ICR78" s="246"/>
      <c r="ICS78" s="252"/>
      <c r="ICT78" s="250"/>
      <c r="ICU78" s="231"/>
      <c r="ICV78" s="231"/>
      <c r="ICW78" s="231"/>
      <c r="ICX78" s="99"/>
      <c r="ICY78" s="231"/>
      <c r="ICZ78" s="231"/>
      <c r="IDA78" s="231"/>
      <c r="IDB78" s="222"/>
      <c r="IDC78" s="253"/>
      <c r="IDD78" s="254"/>
      <c r="IDE78" s="224"/>
      <c r="IDF78" s="225"/>
      <c r="IDG78" s="99"/>
      <c r="IDH78" s="255"/>
      <c r="IDI78" s="231"/>
      <c r="IDJ78" s="227"/>
      <c r="IDK78" s="227"/>
      <c r="IDL78" s="140"/>
      <c r="IDM78" s="231"/>
      <c r="IDN78" s="6"/>
      <c r="IDO78" s="6"/>
      <c r="IDP78" s="6"/>
      <c r="IDQ78" s="246"/>
      <c r="IDR78" s="252"/>
      <c r="IDS78" s="250"/>
      <c r="IDT78" s="231"/>
      <c r="IDU78" s="231"/>
      <c r="IDV78" s="231"/>
      <c r="IDW78" s="99"/>
      <c r="IDX78" s="231"/>
      <c r="IDY78" s="231"/>
      <c r="IDZ78" s="231"/>
      <c r="IEA78" s="222"/>
      <c r="IEB78" s="253"/>
      <c r="IEC78" s="254"/>
      <c r="IED78" s="224"/>
      <c r="IEE78" s="225"/>
      <c r="IEF78" s="99"/>
      <c r="IEG78" s="255"/>
      <c r="IEH78" s="231"/>
      <c r="IEI78" s="227"/>
      <c r="IEJ78" s="227"/>
      <c r="IEK78" s="140"/>
      <c r="IEL78" s="231"/>
      <c r="IEM78" s="6"/>
      <c r="IEN78" s="6"/>
      <c r="IEO78" s="6"/>
      <c r="IEP78" s="246"/>
      <c r="IEQ78" s="252"/>
      <c r="IER78" s="250"/>
      <c r="IES78" s="231"/>
      <c r="IET78" s="231"/>
      <c r="IEU78" s="231"/>
      <c r="IEV78" s="99"/>
      <c r="IEW78" s="231"/>
      <c r="IEX78" s="231"/>
      <c r="IEY78" s="231"/>
      <c r="IEZ78" s="222"/>
      <c r="IFA78" s="253"/>
      <c r="IFB78" s="254"/>
      <c r="IFC78" s="224"/>
      <c r="IFD78" s="225"/>
      <c r="IFE78" s="99"/>
      <c r="IFF78" s="255"/>
      <c r="IFG78" s="231"/>
      <c r="IFH78" s="227"/>
      <c r="IFI78" s="227"/>
      <c r="IFJ78" s="140"/>
      <c r="IFK78" s="231"/>
      <c r="IFL78" s="6"/>
      <c r="IFM78" s="6"/>
      <c r="IFN78" s="6"/>
      <c r="IFO78" s="246"/>
      <c r="IFP78" s="252"/>
      <c r="IFQ78" s="250"/>
      <c r="IFR78" s="231"/>
      <c r="IFS78" s="231"/>
      <c r="IFT78" s="231"/>
      <c r="IFU78" s="99"/>
      <c r="IFV78" s="231"/>
      <c r="IFW78" s="231"/>
      <c r="IFX78" s="231"/>
      <c r="IFY78" s="222"/>
      <c r="IFZ78" s="253"/>
      <c r="IGA78" s="254"/>
      <c r="IGB78" s="224"/>
      <c r="IGC78" s="225"/>
      <c r="IGD78" s="99"/>
      <c r="IGE78" s="255"/>
      <c r="IGF78" s="231"/>
      <c r="IGG78" s="227"/>
      <c r="IGH78" s="227"/>
      <c r="IGI78" s="140"/>
      <c r="IGJ78" s="231"/>
      <c r="IGK78" s="6"/>
      <c r="IGL78" s="6"/>
      <c r="IGM78" s="6"/>
      <c r="IGN78" s="246"/>
      <c r="IGO78" s="252"/>
      <c r="IGP78" s="250"/>
      <c r="IGQ78" s="231"/>
      <c r="IGR78" s="231"/>
      <c r="IGS78" s="231"/>
      <c r="IGT78" s="99"/>
      <c r="IGU78" s="231"/>
      <c r="IGV78" s="231"/>
      <c r="IGW78" s="231"/>
      <c r="IGX78" s="222"/>
      <c r="IGY78" s="253"/>
      <c r="IGZ78" s="254"/>
      <c r="IHA78" s="224"/>
      <c r="IHB78" s="225"/>
      <c r="IHC78" s="99"/>
      <c r="IHD78" s="255"/>
      <c r="IHE78" s="231"/>
      <c r="IHF78" s="227"/>
      <c r="IHG78" s="227"/>
      <c r="IHH78" s="140"/>
      <c r="IHI78" s="231"/>
      <c r="IHJ78" s="6"/>
      <c r="IHK78" s="6"/>
      <c r="IHL78" s="6"/>
      <c r="IHM78" s="246"/>
      <c r="IHN78" s="252"/>
      <c r="IHO78" s="250"/>
      <c r="IHP78" s="231"/>
      <c r="IHQ78" s="231"/>
      <c r="IHR78" s="231"/>
      <c r="IHS78" s="99"/>
      <c r="IHT78" s="231"/>
      <c r="IHU78" s="231"/>
      <c r="IHV78" s="231"/>
      <c r="IHW78" s="222"/>
      <c r="IHX78" s="253"/>
      <c r="IHY78" s="254"/>
      <c r="IHZ78" s="224"/>
      <c r="IIA78" s="225"/>
      <c r="IIB78" s="99"/>
      <c r="IIC78" s="255"/>
      <c r="IID78" s="231"/>
      <c r="IIE78" s="227"/>
      <c r="IIF78" s="227"/>
      <c r="IIG78" s="140"/>
      <c r="IIH78" s="231"/>
      <c r="III78" s="6"/>
      <c r="IIJ78" s="6"/>
      <c r="IIK78" s="6"/>
      <c r="IIL78" s="246"/>
      <c r="IIM78" s="252"/>
      <c r="IIN78" s="250"/>
      <c r="IIO78" s="231"/>
      <c r="IIP78" s="231"/>
      <c r="IIQ78" s="231"/>
      <c r="IIR78" s="99"/>
      <c r="IIS78" s="231"/>
      <c r="IIT78" s="231"/>
      <c r="IIU78" s="231"/>
      <c r="IIV78" s="222"/>
      <c r="IIW78" s="253"/>
      <c r="IIX78" s="254"/>
      <c r="IIY78" s="224"/>
      <c r="IIZ78" s="225"/>
      <c r="IJA78" s="99"/>
      <c r="IJB78" s="255"/>
      <c r="IJC78" s="231"/>
      <c r="IJD78" s="227"/>
      <c r="IJE78" s="227"/>
      <c r="IJF78" s="140"/>
      <c r="IJG78" s="231"/>
      <c r="IJH78" s="6"/>
      <c r="IJI78" s="6"/>
      <c r="IJJ78" s="6"/>
      <c r="IJK78" s="246"/>
      <c r="IJL78" s="252"/>
      <c r="IJM78" s="250"/>
      <c r="IJN78" s="231"/>
      <c r="IJO78" s="231"/>
      <c r="IJP78" s="231"/>
      <c r="IJQ78" s="99"/>
      <c r="IJR78" s="231"/>
      <c r="IJS78" s="231"/>
      <c r="IJT78" s="231"/>
      <c r="IJU78" s="222"/>
      <c r="IJV78" s="253"/>
      <c r="IJW78" s="254"/>
      <c r="IJX78" s="224"/>
      <c r="IJY78" s="225"/>
      <c r="IJZ78" s="99"/>
      <c r="IKA78" s="255"/>
      <c r="IKB78" s="231"/>
      <c r="IKC78" s="227"/>
      <c r="IKD78" s="227"/>
      <c r="IKE78" s="140"/>
      <c r="IKF78" s="231"/>
      <c r="IKG78" s="6"/>
      <c r="IKH78" s="6"/>
      <c r="IKI78" s="6"/>
      <c r="IKJ78" s="246"/>
      <c r="IKK78" s="252"/>
      <c r="IKL78" s="250"/>
      <c r="IKM78" s="231"/>
      <c r="IKN78" s="231"/>
      <c r="IKO78" s="231"/>
      <c r="IKP78" s="99"/>
      <c r="IKQ78" s="231"/>
      <c r="IKR78" s="231"/>
      <c r="IKS78" s="231"/>
      <c r="IKT78" s="222"/>
      <c r="IKU78" s="253"/>
      <c r="IKV78" s="254"/>
      <c r="IKW78" s="224"/>
      <c r="IKX78" s="225"/>
      <c r="IKY78" s="99"/>
      <c r="IKZ78" s="255"/>
      <c r="ILA78" s="231"/>
      <c r="ILB78" s="227"/>
      <c r="ILC78" s="227"/>
      <c r="ILD78" s="140"/>
      <c r="ILE78" s="231"/>
      <c r="ILF78" s="6"/>
      <c r="ILG78" s="6"/>
      <c r="ILH78" s="6"/>
      <c r="ILI78" s="246"/>
      <c r="ILJ78" s="252"/>
      <c r="ILK78" s="250"/>
      <c r="ILL78" s="231"/>
      <c r="ILM78" s="231"/>
      <c r="ILN78" s="231"/>
      <c r="ILO78" s="99"/>
      <c r="ILP78" s="231"/>
      <c r="ILQ78" s="231"/>
      <c r="ILR78" s="231"/>
      <c r="ILS78" s="222"/>
      <c r="ILT78" s="253"/>
      <c r="ILU78" s="254"/>
      <c r="ILV78" s="224"/>
      <c r="ILW78" s="225"/>
      <c r="ILX78" s="99"/>
      <c r="ILY78" s="255"/>
      <c r="ILZ78" s="231"/>
      <c r="IMA78" s="227"/>
      <c r="IMB78" s="227"/>
      <c r="IMC78" s="140"/>
      <c r="IMD78" s="231"/>
      <c r="IME78" s="6"/>
      <c r="IMF78" s="6"/>
      <c r="IMG78" s="6"/>
      <c r="IMH78" s="246"/>
      <c r="IMI78" s="252"/>
      <c r="IMJ78" s="250"/>
      <c r="IMK78" s="231"/>
      <c r="IML78" s="231"/>
      <c r="IMM78" s="231"/>
      <c r="IMN78" s="99"/>
      <c r="IMO78" s="231"/>
      <c r="IMP78" s="231"/>
      <c r="IMQ78" s="231"/>
      <c r="IMR78" s="222"/>
      <c r="IMS78" s="253"/>
      <c r="IMT78" s="254"/>
      <c r="IMU78" s="224"/>
      <c r="IMV78" s="225"/>
      <c r="IMW78" s="99"/>
      <c r="IMX78" s="255"/>
      <c r="IMY78" s="231"/>
      <c r="IMZ78" s="227"/>
      <c r="INA78" s="227"/>
      <c r="INB78" s="140"/>
      <c r="INC78" s="231"/>
      <c r="IND78" s="6"/>
      <c r="INE78" s="6"/>
      <c r="INF78" s="6"/>
      <c r="ING78" s="246"/>
      <c r="INH78" s="252"/>
      <c r="INI78" s="250"/>
      <c r="INJ78" s="231"/>
      <c r="INK78" s="231"/>
      <c r="INL78" s="231"/>
      <c r="INM78" s="99"/>
      <c r="INN78" s="231"/>
      <c r="INO78" s="231"/>
      <c r="INP78" s="231"/>
      <c r="INQ78" s="222"/>
      <c r="INR78" s="253"/>
      <c r="INS78" s="254"/>
      <c r="INT78" s="224"/>
      <c r="INU78" s="225"/>
      <c r="INV78" s="99"/>
      <c r="INW78" s="255"/>
      <c r="INX78" s="231"/>
      <c r="INY78" s="227"/>
      <c r="INZ78" s="227"/>
      <c r="IOA78" s="140"/>
      <c r="IOB78" s="231"/>
      <c r="IOC78" s="6"/>
      <c r="IOD78" s="6"/>
      <c r="IOE78" s="6"/>
      <c r="IOF78" s="246"/>
      <c r="IOG78" s="252"/>
      <c r="IOH78" s="250"/>
      <c r="IOI78" s="231"/>
      <c r="IOJ78" s="231"/>
      <c r="IOK78" s="231"/>
      <c r="IOL78" s="99"/>
      <c r="IOM78" s="231"/>
      <c r="ION78" s="231"/>
      <c r="IOO78" s="231"/>
      <c r="IOP78" s="222"/>
      <c r="IOQ78" s="253"/>
      <c r="IOR78" s="254"/>
      <c r="IOS78" s="224"/>
      <c r="IOT78" s="225"/>
      <c r="IOU78" s="99"/>
      <c r="IOV78" s="255"/>
      <c r="IOW78" s="231"/>
      <c r="IOX78" s="227"/>
      <c r="IOY78" s="227"/>
      <c r="IOZ78" s="140"/>
      <c r="IPA78" s="231"/>
      <c r="IPB78" s="6"/>
      <c r="IPC78" s="6"/>
      <c r="IPD78" s="6"/>
      <c r="IPE78" s="246"/>
      <c r="IPF78" s="252"/>
      <c r="IPG78" s="250"/>
      <c r="IPH78" s="231"/>
      <c r="IPI78" s="231"/>
      <c r="IPJ78" s="231"/>
      <c r="IPK78" s="99"/>
      <c r="IPL78" s="231"/>
      <c r="IPM78" s="231"/>
      <c r="IPN78" s="231"/>
      <c r="IPO78" s="222"/>
      <c r="IPP78" s="253"/>
      <c r="IPQ78" s="254"/>
      <c r="IPR78" s="224"/>
      <c r="IPS78" s="225"/>
      <c r="IPT78" s="99"/>
      <c r="IPU78" s="255"/>
      <c r="IPV78" s="231"/>
      <c r="IPW78" s="227"/>
      <c r="IPX78" s="227"/>
      <c r="IPY78" s="140"/>
      <c r="IPZ78" s="231"/>
      <c r="IQA78" s="6"/>
      <c r="IQB78" s="6"/>
      <c r="IQC78" s="6"/>
      <c r="IQD78" s="246"/>
      <c r="IQE78" s="252"/>
      <c r="IQF78" s="250"/>
      <c r="IQG78" s="231"/>
      <c r="IQH78" s="231"/>
      <c r="IQI78" s="231"/>
      <c r="IQJ78" s="99"/>
      <c r="IQK78" s="231"/>
      <c r="IQL78" s="231"/>
      <c r="IQM78" s="231"/>
      <c r="IQN78" s="222"/>
      <c r="IQO78" s="253"/>
      <c r="IQP78" s="254"/>
      <c r="IQQ78" s="224"/>
      <c r="IQR78" s="225"/>
      <c r="IQS78" s="99"/>
      <c r="IQT78" s="255"/>
      <c r="IQU78" s="231"/>
      <c r="IQV78" s="227"/>
      <c r="IQW78" s="227"/>
      <c r="IQX78" s="140"/>
      <c r="IQY78" s="231"/>
      <c r="IQZ78" s="6"/>
      <c r="IRA78" s="6"/>
      <c r="IRB78" s="6"/>
      <c r="IRC78" s="246"/>
      <c r="IRD78" s="252"/>
      <c r="IRE78" s="250"/>
      <c r="IRF78" s="231"/>
      <c r="IRG78" s="231"/>
      <c r="IRH78" s="231"/>
      <c r="IRI78" s="99"/>
      <c r="IRJ78" s="231"/>
      <c r="IRK78" s="231"/>
      <c r="IRL78" s="231"/>
      <c r="IRM78" s="222"/>
      <c r="IRN78" s="253"/>
      <c r="IRO78" s="254"/>
      <c r="IRP78" s="224"/>
      <c r="IRQ78" s="225"/>
      <c r="IRR78" s="99"/>
      <c r="IRS78" s="255"/>
      <c r="IRT78" s="231"/>
      <c r="IRU78" s="227"/>
      <c r="IRV78" s="227"/>
      <c r="IRW78" s="140"/>
      <c r="IRX78" s="231"/>
      <c r="IRY78" s="6"/>
      <c r="IRZ78" s="6"/>
      <c r="ISA78" s="6"/>
      <c r="ISB78" s="246"/>
      <c r="ISC78" s="252"/>
      <c r="ISD78" s="250"/>
      <c r="ISE78" s="231"/>
      <c r="ISF78" s="231"/>
      <c r="ISG78" s="231"/>
      <c r="ISH78" s="99"/>
      <c r="ISI78" s="231"/>
      <c r="ISJ78" s="231"/>
      <c r="ISK78" s="231"/>
      <c r="ISL78" s="222"/>
      <c r="ISM78" s="253"/>
      <c r="ISN78" s="254"/>
      <c r="ISO78" s="224"/>
      <c r="ISP78" s="225"/>
      <c r="ISQ78" s="99"/>
      <c r="ISR78" s="255"/>
      <c r="ISS78" s="231"/>
      <c r="IST78" s="227"/>
      <c r="ISU78" s="227"/>
      <c r="ISV78" s="140"/>
      <c r="ISW78" s="231"/>
      <c r="ISX78" s="6"/>
      <c r="ISY78" s="6"/>
      <c r="ISZ78" s="6"/>
      <c r="ITA78" s="246"/>
      <c r="ITB78" s="252"/>
      <c r="ITC78" s="250"/>
      <c r="ITD78" s="231"/>
      <c r="ITE78" s="231"/>
      <c r="ITF78" s="231"/>
      <c r="ITG78" s="99"/>
      <c r="ITH78" s="231"/>
      <c r="ITI78" s="231"/>
      <c r="ITJ78" s="231"/>
      <c r="ITK78" s="222"/>
      <c r="ITL78" s="253"/>
      <c r="ITM78" s="254"/>
      <c r="ITN78" s="224"/>
      <c r="ITO78" s="225"/>
      <c r="ITP78" s="99"/>
      <c r="ITQ78" s="255"/>
      <c r="ITR78" s="231"/>
      <c r="ITS78" s="227"/>
      <c r="ITT78" s="227"/>
      <c r="ITU78" s="140"/>
      <c r="ITV78" s="231"/>
      <c r="ITW78" s="6"/>
      <c r="ITX78" s="6"/>
      <c r="ITY78" s="6"/>
      <c r="ITZ78" s="246"/>
      <c r="IUA78" s="252"/>
      <c r="IUB78" s="250"/>
      <c r="IUC78" s="231"/>
      <c r="IUD78" s="231"/>
      <c r="IUE78" s="231"/>
      <c r="IUF78" s="99"/>
      <c r="IUG78" s="231"/>
      <c r="IUH78" s="231"/>
      <c r="IUI78" s="231"/>
      <c r="IUJ78" s="222"/>
      <c r="IUK78" s="253"/>
      <c r="IUL78" s="254"/>
      <c r="IUM78" s="224"/>
      <c r="IUN78" s="225"/>
      <c r="IUO78" s="99"/>
      <c r="IUP78" s="255"/>
      <c r="IUQ78" s="231"/>
      <c r="IUR78" s="227"/>
      <c r="IUS78" s="227"/>
      <c r="IUT78" s="140"/>
      <c r="IUU78" s="231"/>
      <c r="IUV78" s="6"/>
      <c r="IUW78" s="6"/>
      <c r="IUX78" s="6"/>
      <c r="IUY78" s="246"/>
      <c r="IUZ78" s="252"/>
      <c r="IVA78" s="250"/>
      <c r="IVB78" s="231"/>
      <c r="IVC78" s="231"/>
      <c r="IVD78" s="231"/>
      <c r="IVE78" s="99"/>
      <c r="IVF78" s="231"/>
      <c r="IVG78" s="231"/>
      <c r="IVH78" s="231"/>
      <c r="IVI78" s="222"/>
      <c r="IVJ78" s="253"/>
      <c r="IVK78" s="254"/>
      <c r="IVL78" s="224"/>
      <c r="IVM78" s="225"/>
      <c r="IVN78" s="99"/>
      <c r="IVO78" s="255"/>
      <c r="IVP78" s="231"/>
      <c r="IVQ78" s="227"/>
      <c r="IVR78" s="227"/>
      <c r="IVS78" s="140"/>
      <c r="IVT78" s="231"/>
      <c r="IVU78" s="6"/>
      <c r="IVV78" s="6"/>
      <c r="IVW78" s="6"/>
      <c r="IVX78" s="246"/>
      <c r="IVY78" s="252"/>
      <c r="IVZ78" s="250"/>
      <c r="IWA78" s="231"/>
      <c r="IWB78" s="231"/>
      <c r="IWC78" s="231"/>
      <c r="IWD78" s="99"/>
      <c r="IWE78" s="231"/>
      <c r="IWF78" s="231"/>
      <c r="IWG78" s="231"/>
      <c r="IWH78" s="222"/>
      <c r="IWI78" s="253"/>
      <c r="IWJ78" s="254"/>
      <c r="IWK78" s="224"/>
      <c r="IWL78" s="225"/>
      <c r="IWM78" s="99"/>
      <c r="IWN78" s="255"/>
      <c r="IWO78" s="231"/>
      <c r="IWP78" s="227"/>
      <c r="IWQ78" s="227"/>
      <c r="IWR78" s="140"/>
      <c r="IWS78" s="231"/>
      <c r="IWT78" s="6"/>
      <c r="IWU78" s="6"/>
      <c r="IWV78" s="6"/>
      <c r="IWW78" s="246"/>
      <c r="IWX78" s="252"/>
      <c r="IWY78" s="250"/>
      <c r="IWZ78" s="231"/>
      <c r="IXA78" s="231"/>
      <c r="IXB78" s="231"/>
      <c r="IXC78" s="99"/>
      <c r="IXD78" s="231"/>
      <c r="IXE78" s="231"/>
      <c r="IXF78" s="231"/>
      <c r="IXG78" s="222"/>
      <c r="IXH78" s="253"/>
      <c r="IXI78" s="254"/>
      <c r="IXJ78" s="224"/>
      <c r="IXK78" s="225"/>
      <c r="IXL78" s="99"/>
      <c r="IXM78" s="255"/>
      <c r="IXN78" s="231"/>
      <c r="IXO78" s="227"/>
      <c r="IXP78" s="227"/>
      <c r="IXQ78" s="140"/>
      <c r="IXR78" s="231"/>
      <c r="IXS78" s="6"/>
      <c r="IXT78" s="6"/>
      <c r="IXU78" s="6"/>
      <c r="IXV78" s="246"/>
      <c r="IXW78" s="252"/>
      <c r="IXX78" s="250"/>
      <c r="IXY78" s="231"/>
      <c r="IXZ78" s="231"/>
      <c r="IYA78" s="231"/>
      <c r="IYB78" s="99"/>
      <c r="IYC78" s="231"/>
      <c r="IYD78" s="231"/>
      <c r="IYE78" s="231"/>
      <c r="IYF78" s="222"/>
      <c r="IYG78" s="253"/>
      <c r="IYH78" s="254"/>
      <c r="IYI78" s="224"/>
      <c r="IYJ78" s="225"/>
      <c r="IYK78" s="99"/>
      <c r="IYL78" s="255"/>
      <c r="IYM78" s="231"/>
      <c r="IYN78" s="227"/>
      <c r="IYO78" s="227"/>
      <c r="IYP78" s="140"/>
      <c r="IYQ78" s="231"/>
      <c r="IYR78" s="6"/>
      <c r="IYS78" s="6"/>
      <c r="IYT78" s="6"/>
      <c r="IYU78" s="246"/>
      <c r="IYV78" s="252"/>
      <c r="IYW78" s="250"/>
      <c r="IYX78" s="231"/>
      <c r="IYY78" s="231"/>
      <c r="IYZ78" s="231"/>
      <c r="IZA78" s="99"/>
      <c r="IZB78" s="231"/>
      <c r="IZC78" s="231"/>
      <c r="IZD78" s="231"/>
      <c r="IZE78" s="222"/>
      <c r="IZF78" s="253"/>
      <c r="IZG78" s="254"/>
      <c r="IZH78" s="224"/>
      <c r="IZI78" s="225"/>
      <c r="IZJ78" s="99"/>
      <c r="IZK78" s="255"/>
      <c r="IZL78" s="231"/>
      <c r="IZM78" s="227"/>
      <c r="IZN78" s="227"/>
      <c r="IZO78" s="140"/>
      <c r="IZP78" s="231"/>
      <c r="IZQ78" s="6"/>
      <c r="IZR78" s="6"/>
      <c r="IZS78" s="6"/>
      <c r="IZT78" s="246"/>
      <c r="IZU78" s="252"/>
      <c r="IZV78" s="250"/>
      <c r="IZW78" s="231"/>
      <c r="IZX78" s="231"/>
      <c r="IZY78" s="231"/>
      <c r="IZZ78" s="99"/>
      <c r="JAA78" s="231"/>
      <c r="JAB78" s="231"/>
      <c r="JAC78" s="231"/>
      <c r="JAD78" s="222"/>
      <c r="JAE78" s="253"/>
      <c r="JAF78" s="254"/>
      <c r="JAG78" s="224"/>
      <c r="JAH78" s="225"/>
      <c r="JAI78" s="99"/>
      <c r="JAJ78" s="255"/>
      <c r="JAK78" s="231"/>
      <c r="JAL78" s="227"/>
      <c r="JAM78" s="227"/>
      <c r="JAN78" s="140"/>
      <c r="JAO78" s="231"/>
      <c r="JAP78" s="6"/>
      <c r="JAQ78" s="6"/>
      <c r="JAR78" s="6"/>
      <c r="JAS78" s="246"/>
      <c r="JAT78" s="252"/>
      <c r="JAU78" s="250"/>
      <c r="JAV78" s="231"/>
      <c r="JAW78" s="231"/>
      <c r="JAX78" s="231"/>
      <c r="JAY78" s="99"/>
      <c r="JAZ78" s="231"/>
      <c r="JBA78" s="231"/>
      <c r="JBB78" s="231"/>
      <c r="JBC78" s="222"/>
      <c r="JBD78" s="253"/>
      <c r="JBE78" s="254"/>
      <c r="JBF78" s="224"/>
      <c r="JBG78" s="225"/>
      <c r="JBH78" s="99"/>
      <c r="JBI78" s="255"/>
      <c r="JBJ78" s="231"/>
      <c r="JBK78" s="227"/>
      <c r="JBL78" s="227"/>
      <c r="JBM78" s="140"/>
      <c r="JBN78" s="231"/>
      <c r="JBO78" s="6"/>
      <c r="JBP78" s="6"/>
      <c r="JBQ78" s="6"/>
      <c r="JBR78" s="246"/>
      <c r="JBS78" s="252"/>
      <c r="JBT78" s="250"/>
      <c r="JBU78" s="231"/>
      <c r="JBV78" s="231"/>
      <c r="JBW78" s="231"/>
      <c r="JBX78" s="99"/>
      <c r="JBY78" s="231"/>
      <c r="JBZ78" s="231"/>
      <c r="JCA78" s="231"/>
      <c r="JCB78" s="222"/>
      <c r="JCC78" s="253"/>
      <c r="JCD78" s="254"/>
      <c r="JCE78" s="224"/>
      <c r="JCF78" s="225"/>
      <c r="JCG78" s="99"/>
      <c r="JCH78" s="255"/>
      <c r="JCI78" s="231"/>
      <c r="JCJ78" s="227"/>
      <c r="JCK78" s="227"/>
      <c r="JCL78" s="140"/>
      <c r="JCM78" s="231"/>
      <c r="JCN78" s="6"/>
      <c r="JCO78" s="6"/>
      <c r="JCP78" s="6"/>
      <c r="JCQ78" s="246"/>
      <c r="JCR78" s="252"/>
      <c r="JCS78" s="250"/>
      <c r="JCT78" s="231"/>
      <c r="JCU78" s="231"/>
      <c r="JCV78" s="231"/>
      <c r="JCW78" s="99"/>
      <c r="JCX78" s="231"/>
      <c r="JCY78" s="231"/>
      <c r="JCZ78" s="231"/>
      <c r="JDA78" s="222"/>
      <c r="JDB78" s="253"/>
      <c r="JDC78" s="254"/>
      <c r="JDD78" s="224"/>
      <c r="JDE78" s="225"/>
      <c r="JDF78" s="99"/>
      <c r="JDG78" s="255"/>
      <c r="JDH78" s="231"/>
      <c r="JDI78" s="227"/>
      <c r="JDJ78" s="227"/>
      <c r="JDK78" s="140"/>
      <c r="JDL78" s="231"/>
      <c r="JDM78" s="6"/>
      <c r="JDN78" s="6"/>
      <c r="JDO78" s="6"/>
      <c r="JDP78" s="246"/>
      <c r="JDQ78" s="252"/>
      <c r="JDR78" s="250"/>
      <c r="JDS78" s="231"/>
      <c r="JDT78" s="231"/>
      <c r="JDU78" s="231"/>
      <c r="JDV78" s="99"/>
      <c r="JDW78" s="231"/>
      <c r="JDX78" s="231"/>
      <c r="JDY78" s="231"/>
      <c r="JDZ78" s="222"/>
      <c r="JEA78" s="253"/>
      <c r="JEB78" s="254"/>
      <c r="JEC78" s="224"/>
      <c r="JED78" s="225"/>
      <c r="JEE78" s="99"/>
      <c r="JEF78" s="255"/>
      <c r="JEG78" s="231"/>
      <c r="JEH78" s="227"/>
      <c r="JEI78" s="227"/>
      <c r="JEJ78" s="140"/>
      <c r="JEK78" s="231"/>
      <c r="JEL78" s="6"/>
      <c r="JEM78" s="6"/>
      <c r="JEN78" s="6"/>
      <c r="JEO78" s="246"/>
      <c r="JEP78" s="252"/>
      <c r="JEQ78" s="250"/>
      <c r="JER78" s="231"/>
      <c r="JES78" s="231"/>
      <c r="JET78" s="231"/>
      <c r="JEU78" s="99"/>
      <c r="JEV78" s="231"/>
      <c r="JEW78" s="231"/>
      <c r="JEX78" s="231"/>
      <c r="JEY78" s="222"/>
      <c r="JEZ78" s="253"/>
      <c r="JFA78" s="254"/>
      <c r="JFB78" s="224"/>
      <c r="JFC78" s="225"/>
      <c r="JFD78" s="99"/>
      <c r="JFE78" s="255"/>
      <c r="JFF78" s="231"/>
      <c r="JFG78" s="227"/>
      <c r="JFH78" s="227"/>
      <c r="JFI78" s="140"/>
      <c r="JFJ78" s="231"/>
      <c r="JFK78" s="6"/>
      <c r="JFL78" s="6"/>
      <c r="JFM78" s="6"/>
      <c r="JFN78" s="246"/>
      <c r="JFO78" s="252"/>
      <c r="JFP78" s="250"/>
      <c r="JFQ78" s="231"/>
      <c r="JFR78" s="231"/>
      <c r="JFS78" s="231"/>
      <c r="JFT78" s="99"/>
      <c r="JFU78" s="231"/>
      <c r="JFV78" s="231"/>
      <c r="JFW78" s="231"/>
      <c r="JFX78" s="222"/>
      <c r="JFY78" s="253"/>
      <c r="JFZ78" s="254"/>
      <c r="JGA78" s="224"/>
      <c r="JGB78" s="225"/>
      <c r="JGC78" s="99"/>
      <c r="JGD78" s="255"/>
      <c r="JGE78" s="231"/>
      <c r="JGF78" s="227"/>
      <c r="JGG78" s="227"/>
      <c r="JGH78" s="140"/>
      <c r="JGI78" s="231"/>
      <c r="JGJ78" s="6"/>
      <c r="JGK78" s="6"/>
      <c r="JGL78" s="6"/>
      <c r="JGM78" s="246"/>
      <c r="JGN78" s="252"/>
      <c r="JGO78" s="250"/>
      <c r="JGP78" s="231"/>
      <c r="JGQ78" s="231"/>
      <c r="JGR78" s="231"/>
      <c r="JGS78" s="99"/>
      <c r="JGT78" s="231"/>
      <c r="JGU78" s="231"/>
      <c r="JGV78" s="231"/>
      <c r="JGW78" s="222"/>
      <c r="JGX78" s="253"/>
      <c r="JGY78" s="254"/>
      <c r="JGZ78" s="224"/>
      <c r="JHA78" s="225"/>
      <c r="JHB78" s="99"/>
      <c r="JHC78" s="255"/>
      <c r="JHD78" s="231"/>
      <c r="JHE78" s="227"/>
      <c r="JHF78" s="227"/>
      <c r="JHG78" s="140"/>
      <c r="JHH78" s="231"/>
      <c r="JHI78" s="6"/>
      <c r="JHJ78" s="6"/>
      <c r="JHK78" s="6"/>
      <c r="JHL78" s="246"/>
      <c r="JHM78" s="252"/>
      <c r="JHN78" s="250"/>
      <c r="JHO78" s="231"/>
      <c r="JHP78" s="231"/>
      <c r="JHQ78" s="231"/>
      <c r="JHR78" s="99"/>
      <c r="JHS78" s="231"/>
      <c r="JHT78" s="231"/>
      <c r="JHU78" s="231"/>
      <c r="JHV78" s="222"/>
      <c r="JHW78" s="253"/>
      <c r="JHX78" s="254"/>
      <c r="JHY78" s="224"/>
      <c r="JHZ78" s="225"/>
      <c r="JIA78" s="99"/>
      <c r="JIB78" s="255"/>
      <c r="JIC78" s="231"/>
      <c r="JID78" s="227"/>
      <c r="JIE78" s="227"/>
      <c r="JIF78" s="140"/>
      <c r="JIG78" s="231"/>
      <c r="JIH78" s="6"/>
      <c r="JII78" s="6"/>
      <c r="JIJ78" s="6"/>
      <c r="JIK78" s="246"/>
      <c r="JIL78" s="252"/>
      <c r="JIM78" s="250"/>
      <c r="JIN78" s="231"/>
      <c r="JIO78" s="231"/>
      <c r="JIP78" s="231"/>
      <c r="JIQ78" s="99"/>
      <c r="JIR78" s="231"/>
      <c r="JIS78" s="231"/>
      <c r="JIT78" s="231"/>
      <c r="JIU78" s="222"/>
      <c r="JIV78" s="253"/>
      <c r="JIW78" s="254"/>
      <c r="JIX78" s="224"/>
      <c r="JIY78" s="225"/>
      <c r="JIZ78" s="99"/>
      <c r="JJA78" s="255"/>
      <c r="JJB78" s="231"/>
      <c r="JJC78" s="227"/>
      <c r="JJD78" s="227"/>
      <c r="JJE78" s="140"/>
      <c r="JJF78" s="231"/>
      <c r="JJG78" s="6"/>
      <c r="JJH78" s="6"/>
      <c r="JJI78" s="6"/>
      <c r="JJJ78" s="246"/>
      <c r="JJK78" s="252"/>
      <c r="JJL78" s="250"/>
      <c r="JJM78" s="231"/>
      <c r="JJN78" s="231"/>
      <c r="JJO78" s="231"/>
      <c r="JJP78" s="99"/>
      <c r="JJQ78" s="231"/>
      <c r="JJR78" s="231"/>
      <c r="JJS78" s="231"/>
      <c r="JJT78" s="222"/>
      <c r="JJU78" s="253"/>
      <c r="JJV78" s="254"/>
      <c r="JJW78" s="224"/>
      <c r="JJX78" s="225"/>
      <c r="JJY78" s="99"/>
      <c r="JJZ78" s="255"/>
      <c r="JKA78" s="231"/>
      <c r="JKB78" s="227"/>
      <c r="JKC78" s="227"/>
      <c r="JKD78" s="140"/>
      <c r="JKE78" s="231"/>
      <c r="JKF78" s="6"/>
      <c r="JKG78" s="6"/>
      <c r="JKH78" s="6"/>
      <c r="JKI78" s="246"/>
      <c r="JKJ78" s="252"/>
      <c r="JKK78" s="250"/>
      <c r="JKL78" s="231"/>
      <c r="JKM78" s="231"/>
      <c r="JKN78" s="231"/>
      <c r="JKO78" s="99"/>
      <c r="JKP78" s="231"/>
      <c r="JKQ78" s="231"/>
      <c r="JKR78" s="231"/>
      <c r="JKS78" s="222"/>
      <c r="JKT78" s="253"/>
      <c r="JKU78" s="254"/>
      <c r="JKV78" s="224"/>
      <c r="JKW78" s="225"/>
      <c r="JKX78" s="99"/>
      <c r="JKY78" s="255"/>
      <c r="JKZ78" s="231"/>
      <c r="JLA78" s="227"/>
      <c r="JLB78" s="227"/>
      <c r="JLC78" s="140"/>
      <c r="JLD78" s="231"/>
      <c r="JLE78" s="6"/>
      <c r="JLF78" s="6"/>
      <c r="JLG78" s="6"/>
      <c r="JLH78" s="246"/>
      <c r="JLI78" s="252"/>
      <c r="JLJ78" s="250"/>
      <c r="JLK78" s="231"/>
      <c r="JLL78" s="231"/>
      <c r="JLM78" s="231"/>
      <c r="JLN78" s="99"/>
      <c r="JLO78" s="231"/>
      <c r="JLP78" s="231"/>
      <c r="JLQ78" s="231"/>
      <c r="JLR78" s="222"/>
      <c r="JLS78" s="253"/>
      <c r="JLT78" s="254"/>
      <c r="JLU78" s="224"/>
      <c r="JLV78" s="225"/>
      <c r="JLW78" s="99"/>
      <c r="JLX78" s="255"/>
      <c r="JLY78" s="231"/>
      <c r="JLZ78" s="227"/>
      <c r="JMA78" s="227"/>
      <c r="JMB78" s="140"/>
      <c r="JMC78" s="231"/>
      <c r="JMD78" s="6"/>
      <c r="JME78" s="6"/>
      <c r="JMF78" s="6"/>
      <c r="JMG78" s="246"/>
      <c r="JMH78" s="252"/>
      <c r="JMI78" s="250"/>
      <c r="JMJ78" s="231"/>
      <c r="JMK78" s="231"/>
      <c r="JML78" s="231"/>
      <c r="JMM78" s="99"/>
      <c r="JMN78" s="231"/>
      <c r="JMO78" s="231"/>
      <c r="JMP78" s="231"/>
      <c r="JMQ78" s="222"/>
      <c r="JMR78" s="253"/>
      <c r="JMS78" s="254"/>
      <c r="JMT78" s="224"/>
      <c r="JMU78" s="225"/>
      <c r="JMV78" s="99"/>
      <c r="JMW78" s="255"/>
      <c r="JMX78" s="231"/>
      <c r="JMY78" s="227"/>
      <c r="JMZ78" s="227"/>
      <c r="JNA78" s="140"/>
      <c r="JNB78" s="231"/>
      <c r="JNC78" s="6"/>
      <c r="JND78" s="6"/>
      <c r="JNE78" s="6"/>
      <c r="JNF78" s="246"/>
      <c r="JNG78" s="252"/>
      <c r="JNH78" s="250"/>
      <c r="JNI78" s="231"/>
      <c r="JNJ78" s="231"/>
      <c r="JNK78" s="231"/>
      <c r="JNL78" s="99"/>
      <c r="JNM78" s="231"/>
      <c r="JNN78" s="231"/>
      <c r="JNO78" s="231"/>
      <c r="JNP78" s="222"/>
      <c r="JNQ78" s="253"/>
      <c r="JNR78" s="254"/>
      <c r="JNS78" s="224"/>
      <c r="JNT78" s="225"/>
      <c r="JNU78" s="99"/>
      <c r="JNV78" s="255"/>
      <c r="JNW78" s="231"/>
      <c r="JNX78" s="227"/>
      <c r="JNY78" s="227"/>
      <c r="JNZ78" s="140"/>
      <c r="JOA78" s="231"/>
      <c r="JOB78" s="6"/>
      <c r="JOC78" s="6"/>
      <c r="JOD78" s="6"/>
      <c r="JOE78" s="246"/>
      <c r="JOF78" s="252"/>
      <c r="JOG78" s="250"/>
      <c r="JOH78" s="231"/>
      <c r="JOI78" s="231"/>
      <c r="JOJ78" s="231"/>
      <c r="JOK78" s="99"/>
      <c r="JOL78" s="231"/>
      <c r="JOM78" s="231"/>
      <c r="JON78" s="231"/>
      <c r="JOO78" s="222"/>
      <c r="JOP78" s="253"/>
      <c r="JOQ78" s="254"/>
      <c r="JOR78" s="224"/>
      <c r="JOS78" s="225"/>
      <c r="JOT78" s="99"/>
      <c r="JOU78" s="255"/>
      <c r="JOV78" s="231"/>
      <c r="JOW78" s="227"/>
      <c r="JOX78" s="227"/>
      <c r="JOY78" s="140"/>
      <c r="JOZ78" s="231"/>
      <c r="JPA78" s="6"/>
      <c r="JPB78" s="6"/>
      <c r="JPC78" s="6"/>
      <c r="JPD78" s="246"/>
      <c r="JPE78" s="252"/>
      <c r="JPF78" s="250"/>
      <c r="JPG78" s="231"/>
      <c r="JPH78" s="231"/>
      <c r="JPI78" s="231"/>
      <c r="JPJ78" s="99"/>
      <c r="JPK78" s="231"/>
      <c r="JPL78" s="231"/>
      <c r="JPM78" s="231"/>
      <c r="JPN78" s="222"/>
      <c r="JPO78" s="253"/>
      <c r="JPP78" s="254"/>
      <c r="JPQ78" s="224"/>
      <c r="JPR78" s="225"/>
      <c r="JPS78" s="99"/>
      <c r="JPT78" s="255"/>
      <c r="JPU78" s="231"/>
      <c r="JPV78" s="227"/>
      <c r="JPW78" s="227"/>
      <c r="JPX78" s="140"/>
      <c r="JPY78" s="231"/>
      <c r="JPZ78" s="6"/>
      <c r="JQA78" s="6"/>
      <c r="JQB78" s="6"/>
      <c r="JQC78" s="246"/>
      <c r="JQD78" s="252"/>
      <c r="JQE78" s="250"/>
      <c r="JQF78" s="231"/>
      <c r="JQG78" s="231"/>
      <c r="JQH78" s="231"/>
      <c r="JQI78" s="99"/>
      <c r="JQJ78" s="231"/>
      <c r="JQK78" s="231"/>
      <c r="JQL78" s="231"/>
      <c r="JQM78" s="222"/>
      <c r="JQN78" s="253"/>
      <c r="JQO78" s="254"/>
      <c r="JQP78" s="224"/>
      <c r="JQQ78" s="225"/>
      <c r="JQR78" s="99"/>
      <c r="JQS78" s="255"/>
      <c r="JQT78" s="231"/>
      <c r="JQU78" s="227"/>
      <c r="JQV78" s="227"/>
      <c r="JQW78" s="140"/>
      <c r="JQX78" s="231"/>
      <c r="JQY78" s="6"/>
      <c r="JQZ78" s="6"/>
      <c r="JRA78" s="6"/>
      <c r="JRB78" s="246"/>
      <c r="JRC78" s="252"/>
      <c r="JRD78" s="250"/>
      <c r="JRE78" s="231"/>
      <c r="JRF78" s="231"/>
      <c r="JRG78" s="231"/>
      <c r="JRH78" s="99"/>
      <c r="JRI78" s="231"/>
      <c r="JRJ78" s="231"/>
      <c r="JRK78" s="231"/>
      <c r="JRL78" s="222"/>
      <c r="JRM78" s="253"/>
      <c r="JRN78" s="254"/>
      <c r="JRO78" s="224"/>
      <c r="JRP78" s="225"/>
      <c r="JRQ78" s="99"/>
      <c r="JRR78" s="255"/>
      <c r="JRS78" s="231"/>
      <c r="JRT78" s="227"/>
      <c r="JRU78" s="227"/>
      <c r="JRV78" s="140"/>
      <c r="JRW78" s="231"/>
      <c r="JRX78" s="6"/>
      <c r="JRY78" s="6"/>
      <c r="JRZ78" s="6"/>
      <c r="JSA78" s="246"/>
      <c r="JSB78" s="252"/>
      <c r="JSC78" s="250"/>
      <c r="JSD78" s="231"/>
      <c r="JSE78" s="231"/>
      <c r="JSF78" s="231"/>
      <c r="JSG78" s="99"/>
      <c r="JSH78" s="231"/>
      <c r="JSI78" s="231"/>
      <c r="JSJ78" s="231"/>
      <c r="JSK78" s="222"/>
      <c r="JSL78" s="253"/>
      <c r="JSM78" s="254"/>
      <c r="JSN78" s="224"/>
      <c r="JSO78" s="225"/>
      <c r="JSP78" s="99"/>
      <c r="JSQ78" s="255"/>
      <c r="JSR78" s="231"/>
      <c r="JSS78" s="227"/>
      <c r="JST78" s="227"/>
      <c r="JSU78" s="140"/>
      <c r="JSV78" s="231"/>
      <c r="JSW78" s="6"/>
      <c r="JSX78" s="6"/>
      <c r="JSY78" s="6"/>
      <c r="JSZ78" s="246"/>
      <c r="JTA78" s="252"/>
      <c r="JTB78" s="250"/>
      <c r="JTC78" s="231"/>
      <c r="JTD78" s="231"/>
      <c r="JTE78" s="231"/>
      <c r="JTF78" s="99"/>
      <c r="JTG78" s="231"/>
      <c r="JTH78" s="231"/>
      <c r="JTI78" s="231"/>
      <c r="JTJ78" s="222"/>
      <c r="JTK78" s="253"/>
      <c r="JTL78" s="254"/>
      <c r="JTM78" s="224"/>
      <c r="JTN78" s="225"/>
      <c r="JTO78" s="99"/>
      <c r="JTP78" s="255"/>
      <c r="JTQ78" s="231"/>
      <c r="JTR78" s="227"/>
      <c r="JTS78" s="227"/>
      <c r="JTT78" s="140"/>
      <c r="JTU78" s="231"/>
      <c r="JTV78" s="6"/>
      <c r="JTW78" s="6"/>
      <c r="JTX78" s="6"/>
      <c r="JTY78" s="246"/>
      <c r="JTZ78" s="252"/>
      <c r="JUA78" s="250"/>
      <c r="JUB78" s="231"/>
      <c r="JUC78" s="231"/>
      <c r="JUD78" s="231"/>
      <c r="JUE78" s="99"/>
      <c r="JUF78" s="231"/>
      <c r="JUG78" s="231"/>
      <c r="JUH78" s="231"/>
      <c r="JUI78" s="222"/>
      <c r="JUJ78" s="253"/>
      <c r="JUK78" s="254"/>
      <c r="JUL78" s="224"/>
      <c r="JUM78" s="225"/>
      <c r="JUN78" s="99"/>
      <c r="JUO78" s="255"/>
      <c r="JUP78" s="231"/>
      <c r="JUQ78" s="227"/>
      <c r="JUR78" s="227"/>
      <c r="JUS78" s="140"/>
      <c r="JUT78" s="231"/>
      <c r="JUU78" s="6"/>
      <c r="JUV78" s="6"/>
      <c r="JUW78" s="6"/>
      <c r="JUX78" s="246"/>
      <c r="JUY78" s="252"/>
      <c r="JUZ78" s="250"/>
      <c r="JVA78" s="231"/>
      <c r="JVB78" s="231"/>
      <c r="JVC78" s="231"/>
      <c r="JVD78" s="99"/>
      <c r="JVE78" s="231"/>
      <c r="JVF78" s="231"/>
      <c r="JVG78" s="231"/>
      <c r="JVH78" s="222"/>
      <c r="JVI78" s="253"/>
      <c r="JVJ78" s="254"/>
      <c r="JVK78" s="224"/>
      <c r="JVL78" s="225"/>
      <c r="JVM78" s="99"/>
      <c r="JVN78" s="255"/>
      <c r="JVO78" s="231"/>
      <c r="JVP78" s="227"/>
      <c r="JVQ78" s="227"/>
      <c r="JVR78" s="140"/>
      <c r="JVS78" s="231"/>
      <c r="JVT78" s="6"/>
      <c r="JVU78" s="6"/>
      <c r="JVV78" s="6"/>
      <c r="JVW78" s="246"/>
      <c r="JVX78" s="252"/>
      <c r="JVY78" s="250"/>
      <c r="JVZ78" s="231"/>
      <c r="JWA78" s="231"/>
      <c r="JWB78" s="231"/>
      <c r="JWC78" s="99"/>
      <c r="JWD78" s="231"/>
      <c r="JWE78" s="231"/>
      <c r="JWF78" s="231"/>
      <c r="JWG78" s="222"/>
      <c r="JWH78" s="253"/>
      <c r="JWI78" s="254"/>
      <c r="JWJ78" s="224"/>
      <c r="JWK78" s="225"/>
      <c r="JWL78" s="99"/>
      <c r="JWM78" s="255"/>
      <c r="JWN78" s="231"/>
      <c r="JWO78" s="227"/>
      <c r="JWP78" s="227"/>
      <c r="JWQ78" s="140"/>
      <c r="JWR78" s="231"/>
      <c r="JWS78" s="6"/>
      <c r="JWT78" s="6"/>
      <c r="JWU78" s="6"/>
      <c r="JWV78" s="246"/>
      <c r="JWW78" s="252"/>
      <c r="JWX78" s="250"/>
      <c r="JWY78" s="231"/>
      <c r="JWZ78" s="231"/>
      <c r="JXA78" s="231"/>
      <c r="JXB78" s="99"/>
      <c r="JXC78" s="231"/>
      <c r="JXD78" s="231"/>
      <c r="JXE78" s="231"/>
      <c r="JXF78" s="222"/>
      <c r="JXG78" s="253"/>
      <c r="JXH78" s="254"/>
      <c r="JXI78" s="224"/>
      <c r="JXJ78" s="225"/>
      <c r="JXK78" s="99"/>
      <c r="JXL78" s="255"/>
      <c r="JXM78" s="231"/>
      <c r="JXN78" s="227"/>
      <c r="JXO78" s="227"/>
      <c r="JXP78" s="140"/>
      <c r="JXQ78" s="231"/>
      <c r="JXR78" s="6"/>
      <c r="JXS78" s="6"/>
      <c r="JXT78" s="6"/>
      <c r="JXU78" s="246"/>
      <c r="JXV78" s="252"/>
      <c r="JXW78" s="250"/>
      <c r="JXX78" s="231"/>
      <c r="JXY78" s="231"/>
      <c r="JXZ78" s="231"/>
      <c r="JYA78" s="99"/>
      <c r="JYB78" s="231"/>
      <c r="JYC78" s="231"/>
      <c r="JYD78" s="231"/>
      <c r="JYE78" s="222"/>
      <c r="JYF78" s="253"/>
      <c r="JYG78" s="254"/>
      <c r="JYH78" s="224"/>
      <c r="JYI78" s="225"/>
      <c r="JYJ78" s="99"/>
      <c r="JYK78" s="255"/>
      <c r="JYL78" s="231"/>
      <c r="JYM78" s="227"/>
      <c r="JYN78" s="227"/>
      <c r="JYO78" s="140"/>
      <c r="JYP78" s="231"/>
      <c r="JYQ78" s="6"/>
      <c r="JYR78" s="6"/>
      <c r="JYS78" s="6"/>
      <c r="JYT78" s="246"/>
      <c r="JYU78" s="252"/>
      <c r="JYV78" s="250"/>
      <c r="JYW78" s="231"/>
      <c r="JYX78" s="231"/>
      <c r="JYY78" s="231"/>
      <c r="JYZ78" s="99"/>
      <c r="JZA78" s="231"/>
      <c r="JZB78" s="231"/>
      <c r="JZC78" s="231"/>
      <c r="JZD78" s="222"/>
      <c r="JZE78" s="253"/>
      <c r="JZF78" s="254"/>
      <c r="JZG78" s="224"/>
      <c r="JZH78" s="225"/>
      <c r="JZI78" s="99"/>
      <c r="JZJ78" s="255"/>
      <c r="JZK78" s="231"/>
      <c r="JZL78" s="227"/>
      <c r="JZM78" s="227"/>
      <c r="JZN78" s="140"/>
      <c r="JZO78" s="231"/>
      <c r="JZP78" s="6"/>
      <c r="JZQ78" s="6"/>
      <c r="JZR78" s="6"/>
      <c r="JZS78" s="246"/>
      <c r="JZT78" s="252"/>
      <c r="JZU78" s="250"/>
      <c r="JZV78" s="231"/>
      <c r="JZW78" s="231"/>
      <c r="JZX78" s="231"/>
      <c r="JZY78" s="99"/>
      <c r="JZZ78" s="231"/>
      <c r="KAA78" s="231"/>
      <c r="KAB78" s="231"/>
      <c r="KAC78" s="222"/>
      <c r="KAD78" s="253"/>
      <c r="KAE78" s="254"/>
      <c r="KAF78" s="224"/>
      <c r="KAG78" s="225"/>
      <c r="KAH78" s="99"/>
      <c r="KAI78" s="255"/>
      <c r="KAJ78" s="231"/>
      <c r="KAK78" s="227"/>
      <c r="KAL78" s="227"/>
      <c r="KAM78" s="140"/>
      <c r="KAN78" s="231"/>
      <c r="KAO78" s="6"/>
      <c r="KAP78" s="6"/>
      <c r="KAQ78" s="6"/>
      <c r="KAR78" s="246"/>
      <c r="KAS78" s="252"/>
      <c r="KAT78" s="250"/>
      <c r="KAU78" s="231"/>
      <c r="KAV78" s="231"/>
      <c r="KAW78" s="231"/>
      <c r="KAX78" s="99"/>
      <c r="KAY78" s="231"/>
      <c r="KAZ78" s="231"/>
      <c r="KBA78" s="231"/>
      <c r="KBB78" s="222"/>
      <c r="KBC78" s="253"/>
      <c r="KBD78" s="254"/>
      <c r="KBE78" s="224"/>
      <c r="KBF78" s="225"/>
      <c r="KBG78" s="99"/>
      <c r="KBH78" s="255"/>
      <c r="KBI78" s="231"/>
      <c r="KBJ78" s="227"/>
      <c r="KBK78" s="227"/>
      <c r="KBL78" s="140"/>
      <c r="KBM78" s="231"/>
      <c r="KBN78" s="6"/>
      <c r="KBO78" s="6"/>
      <c r="KBP78" s="6"/>
      <c r="KBQ78" s="246"/>
      <c r="KBR78" s="252"/>
      <c r="KBS78" s="250"/>
      <c r="KBT78" s="231"/>
      <c r="KBU78" s="231"/>
      <c r="KBV78" s="231"/>
      <c r="KBW78" s="99"/>
      <c r="KBX78" s="231"/>
      <c r="KBY78" s="231"/>
      <c r="KBZ78" s="231"/>
      <c r="KCA78" s="222"/>
      <c r="KCB78" s="253"/>
      <c r="KCC78" s="254"/>
      <c r="KCD78" s="224"/>
      <c r="KCE78" s="225"/>
      <c r="KCF78" s="99"/>
      <c r="KCG78" s="255"/>
      <c r="KCH78" s="231"/>
      <c r="KCI78" s="227"/>
      <c r="KCJ78" s="227"/>
      <c r="KCK78" s="140"/>
      <c r="KCL78" s="231"/>
      <c r="KCM78" s="6"/>
      <c r="KCN78" s="6"/>
      <c r="KCO78" s="6"/>
      <c r="KCP78" s="246"/>
      <c r="KCQ78" s="252"/>
      <c r="KCR78" s="250"/>
      <c r="KCS78" s="231"/>
      <c r="KCT78" s="231"/>
      <c r="KCU78" s="231"/>
      <c r="KCV78" s="99"/>
      <c r="KCW78" s="231"/>
      <c r="KCX78" s="231"/>
      <c r="KCY78" s="231"/>
      <c r="KCZ78" s="222"/>
      <c r="KDA78" s="253"/>
      <c r="KDB78" s="254"/>
      <c r="KDC78" s="224"/>
      <c r="KDD78" s="225"/>
      <c r="KDE78" s="99"/>
      <c r="KDF78" s="255"/>
      <c r="KDG78" s="231"/>
      <c r="KDH78" s="227"/>
      <c r="KDI78" s="227"/>
      <c r="KDJ78" s="140"/>
      <c r="KDK78" s="231"/>
      <c r="KDL78" s="6"/>
      <c r="KDM78" s="6"/>
      <c r="KDN78" s="6"/>
      <c r="KDO78" s="246"/>
      <c r="KDP78" s="252"/>
      <c r="KDQ78" s="250"/>
      <c r="KDR78" s="231"/>
      <c r="KDS78" s="231"/>
      <c r="KDT78" s="231"/>
      <c r="KDU78" s="99"/>
      <c r="KDV78" s="231"/>
      <c r="KDW78" s="231"/>
      <c r="KDX78" s="231"/>
      <c r="KDY78" s="222"/>
      <c r="KDZ78" s="253"/>
      <c r="KEA78" s="254"/>
      <c r="KEB78" s="224"/>
      <c r="KEC78" s="225"/>
      <c r="KED78" s="99"/>
      <c r="KEE78" s="255"/>
      <c r="KEF78" s="231"/>
      <c r="KEG78" s="227"/>
      <c r="KEH78" s="227"/>
      <c r="KEI78" s="140"/>
      <c r="KEJ78" s="231"/>
      <c r="KEK78" s="6"/>
      <c r="KEL78" s="6"/>
      <c r="KEM78" s="6"/>
      <c r="KEN78" s="246"/>
      <c r="KEO78" s="252"/>
      <c r="KEP78" s="250"/>
      <c r="KEQ78" s="231"/>
      <c r="KER78" s="231"/>
      <c r="KES78" s="231"/>
      <c r="KET78" s="99"/>
      <c r="KEU78" s="231"/>
      <c r="KEV78" s="231"/>
      <c r="KEW78" s="231"/>
      <c r="KEX78" s="222"/>
      <c r="KEY78" s="253"/>
      <c r="KEZ78" s="254"/>
      <c r="KFA78" s="224"/>
      <c r="KFB78" s="225"/>
      <c r="KFC78" s="99"/>
      <c r="KFD78" s="255"/>
      <c r="KFE78" s="231"/>
      <c r="KFF78" s="227"/>
      <c r="KFG78" s="227"/>
      <c r="KFH78" s="140"/>
      <c r="KFI78" s="231"/>
      <c r="KFJ78" s="6"/>
      <c r="KFK78" s="6"/>
      <c r="KFL78" s="6"/>
      <c r="KFM78" s="246"/>
      <c r="KFN78" s="252"/>
      <c r="KFO78" s="250"/>
      <c r="KFP78" s="231"/>
      <c r="KFQ78" s="231"/>
      <c r="KFR78" s="231"/>
      <c r="KFS78" s="99"/>
      <c r="KFT78" s="231"/>
      <c r="KFU78" s="231"/>
      <c r="KFV78" s="231"/>
      <c r="KFW78" s="222"/>
      <c r="KFX78" s="253"/>
      <c r="KFY78" s="254"/>
      <c r="KFZ78" s="224"/>
      <c r="KGA78" s="225"/>
      <c r="KGB78" s="99"/>
      <c r="KGC78" s="255"/>
      <c r="KGD78" s="231"/>
      <c r="KGE78" s="227"/>
      <c r="KGF78" s="227"/>
      <c r="KGG78" s="140"/>
      <c r="KGH78" s="231"/>
      <c r="KGI78" s="6"/>
      <c r="KGJ78" s="6"/>
      <c r="KGK78" s="6"/>
      <c r="KGL78" s="246"/>
      <c r="KGM78" s="252"/>
      <c r="KGN78" s="250"/>
      <c r="KGO78" s="231"/>
      <c r="KGP78" s="231"/>
      <c r="KGQ78" s="231"/>
      <c r="KGR78" s="99"/>
      <c r="KGS78" s="231"/>
      <c r="KGT78" s="231"/>
      <c r="KGU78" s="231"/>
      <c r="KGV78" s="222"/>
      <c r="KGW78" s="253"/>
      <c r="KGX78" s="254"/>
      <c r="KGY78" s="224"/>
      <c r="KGZ78" s="225"/>
      <c r="KHA78" s="99"/>
      <c r="KHB78" s="255"/>
      <c r="KHC78" s="231"/>
      <c r="KHD78" s="227"/>
      <c r="KHE78" s="227"/>
      <c r="KHF78" s="140"/>
      <c r="KHG78" s="231"/>
      <c r="KHH78" s="6"/>
      <c r="KHI78" s="6"/>
      <c r="KHJ78" s="6"/>
      <c r="KHK78" s="246"/>
      <c r="KHL78" s="252"/>
      <c r="KHM78" s="250"/>
      <c r="KHN78" s="231"/>
      <c r="KHO78" s="231"/>
      <c r="KHP78" s="231"/>
      <c r="KHQ78" s="99"/>
      <c r="KHR78" s="231"/>
      <c r="KHS78" s="231"/>
      <c r="KHT78" s="231"/>
      <c r="KHU78" s="222"/>
      <c r="KHV78" s="253"/>
      <c r="KHW78" s="254"/>
      <c r="KHX78" s="224"/>
      <c r="KHY78" s="225"/>
      <c r="KHZ78" s="99"/>
      <c r="KIA78" s="255"/>
      <c r="KIB78" s="231"/>
      <c r="KIC78" s="227"/>
      <c r="KID78" s="227"/>
      <c r="KIE78" s="140"/>
      <c r="KIF78" s="231"/>
      <c r="KIG78" s="6"/>
      <c r="KIH78" s="6"/>
      <c r="KII78" s="6"/>
      <c r="KIJ78" s="246"/>
      <c r="KIK78" s="252"/>
      <c r="KIL78" s="250"/>
      <c r="KIM78" s="231"/>
      <c r="KIN78" s="231"/>
      <c r="KIO78" s="231"/>
      <c r="KIP78" s="99"/>
      <c r="KIQ78" s="231"/>
      <c r="KIR78" s="231"/>
      <c r="KIS78" s="231"/>
      <c r="KIT78" s="222"/>
      <c r="KIU78" s="253"/>
      <c r="KIV78" s="254"/>
      <c r="KIW78" s="224"/>
      <c r="KIX78" s="225"/>
      <c r="KIY78" s="99"/>
      <c r="KIZ78" s="255"/>
      <c r="KJA78" s="231"/>
      <c r="KJB78" s="227"/>
      <c r="KJC78" s="227"/>
      <c r="KJD78" s="140"/>
      <c r="KJE78" s="231"/>
      <c r="KJF78" s="6"/>
      <c r="KJG78" s="6"/>
      <c r="KJH78" s="6"/>
      <c r="KJI78" s="246"/>
      <c r="KJJ78" s="252"/>
      <c r="KJK78" s="250"/>
      <c r="KJL78" s="231"/>
      <c r="KJM78" s="231"/>
      <c r="KJN78" s="231"/>
      <c r="KJO78" s="99"/>
      <c r="KJP78" s="231"/>
      <c r="KJQ78" s="231"/>
      <c r="KJR78" s="231"/>
      <c r="KJS78" s="222"/>
      <c r="KJT78" s="253"/>
      <c r="KJU78" s="254"/>
      <c r="KJV78" s="224"/>
      <c r="KJW78" s="225"/>
      <c r="KJX78" s="99"/>
      <c r="KJY78" s="255"/>
      <c r="KJZ78" s="231"/>
      <c r="KKA78" s="227"/>
      <c r="KKB78" s="227"/>
      <c r="KKC78" s="140"/>
      <c r="KKD78" s="231"/>
      <c r="KKE78" s="6"/>
      <c r="KKF78" s="6"/>
      <c r="KKG78" s="6"/>
      <c r="KKH78" s="246"/>
      <c r="KKI78" s="252"/>
      <c r="KKJ78" s="250"/>
      <c r="KKK78" s="231"/>
      <c r="KKL78" s="231"/>
      <c r="KKM78" s="231"/>
      <c r="KKN78" s="99"/>
      <c r="KKO78" s="231"/>
      <c r="KKP78" s="231"/>
      <c r="KKQ78" s="231"/>
      <c r="KKR78" s="222"/>
      <c r="KKS78" s="253"/>
      <c r="KKT78" s="254"/>
      <c r="KKU78" s="224"/>
      <c r="KKV78" s="225"/>
      <c r="KKW78" s="99"/>
      <c r="KKX78" s="255"/>
      <c r="KKY78" s="231"/>
      <c r="KKZ78" s="227"/>
      <c r="KLA78" s="227"/>
      <c r="KLB78" s="140"/>
      <c r="KLC78" s="231"/>
      <c r="KLD78" s="6"/>
      <c r="KLE78" s="6"/>
      <c r="KLF78" s="6"/>
      <c r="KLG78" s="246"/>
      <c r="KLH78" s="252"/>
      <c r="KLI78" s="250"/>
      <c r="KLJ78" s="231"/>
      <c r="KLK78" s="231"/>
      <c r="KLL78" s="231"/>
      <c r="KLM78" s="99"/>
      <c r="KLN78" s="231"/>
      <c r="KLO78" s="231"/>
      <c r="KLP78" s="231"/>
      <c r="KLQ78" s="222"/>
      <c r="KLR78" s="253"/>
      <c r="KLS78" s="254"/>
      <c r="KLT78" s="224"/>
      <c r="KLU78" s="225"/>
      <c r="KLV78" s="99"/>
      <c r="KLW78" s="255"/>
      <c r="KLX78" s="231"/>
      <c r="KLY78" s="227"/>
      <c r="KLZ78" s="227"/>
      <c r="KMA78" s="140"/>
      <c r="KMB78" s="231"/>
      <c r="KMC78" s="6"/>
      <c r="KMD78" s="6"/>
      <c r="KME78" s="6"/>
      <c r="KMF78" s="246"/>
      <c r="KMG78" s="252"/>
      <c r="KMH78" s="250"/>
      <c r="KMI78" s="231"/>
      <c r="KMJ78" s="231"/>
      <c r="KMK78" s="231"/>
      <c r="KML78" s="99"/>
      <c r="KMM78" s="231"/>
      <c r="KMN78" s="231"/>
      <c r="KMO78" s="231"/>
      <c r="KMP78" s="222"/>
      <c r="KMQ78" s="253"/>
      <c r="KMR78" s="254"/>
      <c r="KMS78" s="224"/>
      <c r="KMT78" s="225"/>
      <c r="KMU78" s="99"/>
      <c r="KMV78" s="255"/>
      <c r="KMW78" s="231"/>
      <c r="KMX78" s="227"/>
      <c r="KMY78" s="227"/>
      <c r="KMZ78" s="140"/>
      <c r="KNA78" s="231"/>
      <c r="KNB78" s="6"/>
      <c r="KNC78" s="6"/>
      <c r="KND78" s="6"/>
      <c r="KNE78" s="246"/>
      <c r="KNF78" s="252"/>
      <c r="KNG78" s="250"/>
      <c r="KNH78" s="231"/>
      <c r="KNI78" s="231"/>
      <c r="KNJ78" s="231"/>
      <c r="KNK78" s="99"/>
      <c r="KNL78" s="231"/>
      <c r="KNM78" s="231"/>
      <c r="KNN78" s="231"/>
      <c r="KNO78" s="222"/>
      <c r="KNP78" s="253"/>
      <c r="KNQ78" s="254"/>
      <c r="KNR78" s="224"/>
      <c r="KNS78" s="225"/>
      <c r="KNT78" s="99"/>
      <c r="KNU78" s="255"/>
      <c r="KNV78" s="231"/>
      <c r="KNW78" s="227"/>
      <c r="KNX78" s="227"/>
      <c r="KNY78" s="140"/>
      <c r="KNZ78" s="231"/>
      <c r="KOA78" s="6"/>
      <c r="KOB78" s="6"/>
      <c r="KOC78" s="6"/>
      <c r="KOD78" s="246"/>
      <c r="KOE78" s="252"/>
      <c r="KOF78" s="250"/>
      <c r="KOG78" s="231"/>
      <c r="KOH78" s="231"/>
      <c r="KOI78" s="231"/>
      <c r="KOJ78" s="99"/>
      <c r="KOK78" s="231"/>
      <c r="KOL78" s="231"/>
      <c r="KOM78" s="231"/>
      <c r="KON78" s="222"/>
      <c r="KOO78" s="253"/>
      <c r="KOP78" s="254"/>
      <c r="KOQ78" s="224"/>
      <c r="KOR78" s="225"/>
      <c r="KOS78" s="99"/>
      <c r="KOT78" s="255"/>
      <c r="KOU78" s="231"/>
      <c r="KOV78" s="227"/>
      <c r="KOW78" s="227"/>
      <c r="KOX78" s="140"/>
      <c r="KOY78" s="231"/>
      <c r="KOZ78" s="6"/>
      <c r="KPA78" s="6"/>
      <c r="KPB78" s="6"/>
      <c r="KPC78" s="246"/>
      <c r="KPD78" s="252"/>
      <c r="KPE78" s="250"/>
      <c r="KPF78" s="231"/>
      <c r="KPG78" s="231"/>
      <c r="KPH78" s="231"/>
      <c r="KPI78" s="99"/>
      <c r="KPJ78" s="231"/>
      <c r="KPK78" s="231"/>
      <c r="KPL78" s="231"/>
      <c r="KPM78" s="222"/>
      <c r="KPN78" s="253"/>
      <c r="KPO78" s="254"/>
      <c r="KPP78" s="224"/>
      <c r="KPQ78" s="225"/>
      <c r="KPR78" s="99"/>
      <c r="KPS78" s="255"/>
      <c r="KPT78" s="231"/>
      <c r="KPU78" s="227"/>
      <c r="KPV78" s="227"/>
      <c r="KPW78" s="140"/>
      <c r="KPX78" s="231"/>
      <c r="KPY78" s="6"/>
      <c r="KPZ78" s="6"/>
      <c r="KQA78" s="6"/>
      <c r="KQB78" s="246"/>
      <c r="KQC78" s="252"/>
      <c r="KQD78" s="250"/>
      <c r="KQE78" s="231"/>
      <c r="KQF78" s="231"/>
      <c r="KQG78" s="231"/>
      <c r="KQH78" s="99"/>
      <c r="KQI78" s="231"/>
      <c r="KQJ78" s="231"/>
      <c r="KQK78" s="231"/>
      <c r="KQL78" s="222"/>
      <c r="KQM78" s="253"/>
      <c r="KQN78" s="254"/>
      <c r="KQO78" s="224"/>
      <c r="KQP78" s="225"/>
      <c r="KQQ78" s="99"/>
      <c r="KQR78" s="255"/>
      <c r="KQS78" s="231"/>
      <c r="KQT78" s="227"/>
      <c r="KQU78" s="227"/>
      <c r="KQV78" s="140"/>
      <c r="KQW78" s="231"/>
      <c r="KQX78" s="6"/>
      <c r="KQY78" s="6"/>
      <c r="KQZ78" s="6"/>
      <c r="KRA78" s="246"/>
      <c r="KRB78" s="252"/>
      <c r="KRC78" s="250"/>
      <c r="KRD78" s="231"/>
      <c r="KRE78" s="231"/>
      <c r="KRF78" s="231"/>
      <c r="KRG78" s="99"/>
      <c r="KRH78" s="231"/>
      <c r="KRI78" s="231"/>
      <c r="KRJ78" s="231"/>
      <c r="KRK78" s="222"/>
      <c r="KRL78" s="253"/>
      <c r="KRM78" s="254"/>
      <c r="KRN78" s="224"/>
      <c r="KRO78" s="225"/>
      <c r="KRP78" s="99"/>
      <c r="KRQ78" s="255"/>
      <c r="KRR78" s="231"/>
      <c r="KRS78" s="227"/>
      <c r="KRT78" s="227"/>
      <c r="KRU78" s="140"/>
      <c r="KRV78" s="231"/>
      <c r="KRW78" s="6"/>
      <c r="KRX78" s="6"/>
      <c r="KRY78" s="6"/>
      <c r="KRZ78" s="246"/>
      <c r="KSA78" s="252"/>
      <c r="KSB78" s="250"/>
      <c r="KSC78" s="231"/>
      <c r="KSD78" s="231"/>
      <c r="KSE78" s="231"/>
      <c r="KSF78" s="99"/>
      <c r="KSG78" s="231"/>
      <c r="KSH78" s="231"/>
      <c r="KSI78" s="231"/>
      <c r="KSJ78" s="222"/>
      <c r="KSK78" s="253"/>
      <c r="KSL78" s="254"/>
      <c r="KSM78" s="224"/>
      <c r="KSN78" s="225"/>
      <c r="KSO78" s="99"/>
      <c r="KSP78" s="255"/>
      <c r="KSQ78" s="231"/>
      <c r="KSR78" s="227"/>
      <c r="KSS78" s="227"/>
      <c r="KST78" s="140"/>
      <c r="KSU78" s="231"/>
      <c r="KSV78" s="6"/>
      <c r="KSW78" s="6"/>
      <c r="KSX78" s="6"/>
      <c r="KSY78" s="246"/>
      <c r="KSZ78" s="252"/>
      <c r="KTA78" s="250"/>
      <c r="KTB78" s="231"/>
      <c r="KTC78" s="231"/>
      <c r="KTD78" s="231"/>
      <c r="KTE78" s="99"/>
      <c r="KTF78" s="231"/>
      <c r="KTG78" s="231"/>
      <c r="KTH78" s="231"/>
      <c r="KTI78" s="222"/>
      <c r="KTJ78" s="253"/>
      <c r="KTK78" s="254"/>
      <c r="KTL78" s="224"/>
      <c r="KTM78" s="225"/>
      <c r="KTN78" s="99"/>
      <c r="KTO78" s="255"/>
      <c r="KTP78" s="231"/>
      <c r="KTQ78" s="227"/>
      <c r="KTR78" s="227"/>
      <c r="KTS78" s="140"/>
      <c r="KTT78" s="231"/>
      <c r="KTU78" s="6"/>
      <c r="KTV78" s="6"/>
      <c r="KTW78" s="6"/>
      <c r="KTX78" s="246"/>
      <c r="KTY78" s="252"/>
      <c r="KTZ78" s="250"/>
      <c r="KUA78" s="231"/>
      <c r="KUB78" s="231"/>
      <c r="KUC78" s="231"/>
      <c r="KUD78" s="99"/>
      <c r="KUE78" s="231"/>
      <c r="KUF78" s="231"/>
      <c r="KUG78" s="231"/>
      <c r="KUH78" s="222"/>
      <c r="KUI78" s="253"/>
      <c r="KUJ78" s="254"/>
      <c r="KUK78" s="224"/>
      <c r="KUL78" s="225"/>
      <c r="KUM78" s="99"/>
      <c r="KUN78" s="255"/>
      <c r="KUO78" s="231"/>
      <c r="KUP78" s="227"/>
      <c r="KUQ78" s="227"/>
      <c r="KUR78" s="140"/>
      <c r="KUS78" s="231"/>
      <c r="KUT78" s="6"/>
      <c r="KUU78" s="6"/>
      <c r="KUV78" s="6"/>
      <c r="KUW78" s="246"/>
      <c r="KUX78" s="252"/>
      <c r="KUY78" s="250"/>
      <c r="KUZ78" s="231"/>
      <c r="KVA78" s="231"/>
      <c r="KVB78" s="231"/>
      <c r="KVC78" s="99"/>
      <c r="KVD78" s="231"/>
      <c r="KVE78" s="231"/>
      <c r="KVF78" s="231"/>
      <c r="KVG78" s="222"/>
      <c r="KVH78" s="253"/>
      <c r="KVI78" s="254"/>
      <c r="KVJ78" s="224"/>
      <c r="KVK78" s="225"/>
      <c r="KVL78" s="99"/>
      <c r="KVM78" s="255"/>
      <c r="KVN78" s="231"/>
      <c r="KVO78" s="227"/>
      <c r="KVP78" s="227"/>
      <c r="KVQ78" s="140"/>
      <c r="KVR78" s="231"/>
      <c r="KVS78" s="6"/>
      <c r="KVT78" s="6"/>
      <c r="KVU78" s="6"/>
      <c r="KVV78" s="246"/>
      <c r="KVW78" s="252"/>
      <c r="KVX78" s="250"/>
      <c r="KVY78" s="231"/>
      <c r="KVZ78" s="231"/>
      <c r="KWA78" s="231"/>
      <c r="KWB78" s="99"/>
      <c r="KWC78" s="231"/>
      <c r="KWD78" s="231"/>
      <c r="KWE78" s="231"/>
      <c r="KWF78" s="222"/>
      <c r="KWG78" s="253"/>
      <c r="KWH78" s="254"/>
      <c r="KWI78" s="224"/>
      <c r="KWJ78" s="225"/>
      <c r="KWK78" s="99"/>
      <c r="KWL78" s="255"/>
      <c r="KWM78" s="231"/>
      <c r="KWN78" s="227"/>
      <c r="KWO78" s="227"/>
      <c r="KWP78" s="140"/>
      <c r="KWQ78" s="231"/>
      <c r="KWR78" s="6"/>
      <c r="KWS78" s="6"/>
      <c r="KWT78" s="6"/>
      <c r="KWU78" s="246"/>
      <c r="KWV78" s="252"/>
      <c r="KWW78" s="250"/>
      <c r="KWX78" s="231"/>
      <c r="KWY78" s="231"/>
      <c r="KWZ78" s="231"/>
      <c r="KXA78" s="99"/>
      <c r="KXB78" s="231"/>
      <c r="KXC78" s="231"/>
      <c r="KXD78" s="231"/>
      <c r="KXE78" s="222"/>
      <c r="KXF78" s="253"/>
      <c r="KXG78" s="254"/>
      <c r="KXH78" s="224"/>
      <c r="KXI78" s="225"/>
      <c r="KXJ78" s="99"/>
      <c r="KXK78" s="255"/>
      <c r="KXL78" s="231"/>
      <c r="KXM78" s="227"/>
      <c r="KXN78" s="227"/>
      <c r="KXO78" s="140"/>
      <c r="KXP78" s="231"/>
      <c r="KXQ78" s="6"/>
      <c r="KXR78" s="6"/>
      <c r="KXS78" s="6"/>
      <c r="KXT78" s="246"/>
      <c r="KXU78" s="252"/>
      <c r="KXV78" s="250"/>
      <c r="KXW78" s="231"/>
      <c r="KXX78" s="231"/>
      <c r="KXY78" s="231"/>
      <c r="KXZ78" s="99"/>
      <c r="KYA78" s="231"/>
      <c r="KYB78" s="231"/>
      <c r="KYC78" s="231"/>
      <c r="KYD78" s="222"/>
      <c r="KYE78" s="253"/>
      <c r="KYF78" s="254"/>
      <c r="KYG78" s="224"/>
      <c r="KYH78" s="225"/>
      <c r="KYI78" s="99"/>
      <c r="KYJ78" s="255"/>
      <c r="KYK78" s="231"/>
      <c r="KYL78" s="227"/>
      <c r="KYM78" s="227"/>
      <c r="KYN78" s="140"/>
      <c r="KYO78" s="231"/>
      <c r="KYP78" s="6"/>
      <c r="KYQ78" s="6"/>
      <c r="KYR78" s="6"/>
      <c r="KYS78" s="246"/>
      <c r="KYT78" s="252"/>
      <c r="KYU78" s="250"/>
      <c r="KYV78" s="231"/>
      <c r="KYW78" s="231"/>
      <c r="KYX78" s="231"/>
      <c r="KYY78" s="99"/>
      <c r="KYZ78" s="231"/>
      <c r="KZA78" s="231"/>
      <c r="KZB78" s="231"/>
      <c r="KZC78" s="222"/>
      <c r="KZD78" s="253"/>
      <c r="KZE78" s="254"/>
      <c r="KZF78" s="224"/>
      <c r="KZG78" s="225"/>
      <c r="KZH78" s="99"/>
      <c r="KZI78" s="255"/>
      <c r="KZJ78" s="231"/>
      <c r="KZK78" s="227"/>
      <c r="KZL78" s="227"/>
      <c r="KZM78" s="140"/>
      <c r="KZN78" s="231"/>
      <c r="KZO78" s="6"/>
      <c r="KZP78" s="6"/>
      <c r="KZQ78" s="6"/>
      <c r="KZR78" s="246"/>
      <c r="KZS78" s="252"/>
      <c r="KZT78" s="250"/>
      <c r="KZU78" s="231"/>
      <c r="KZV78" s="231"/>
      <c r="KZW78" s="231"/>
      <c r="KZX78" s="99"/>
      <c r="KZY78" s="231"/>
      <c r="KZZ78" s="231"/>
      <c r="LAA78" s="231"/>
      <c r="LAB78" s="222"/>
      <c r="LAC78" s="253"/>
      <c r="LAD78" s="254"/>
      <c r="LAE78" s="224"/>
      <c r="LAF78" s="225"/>
      <c r="LAG78" s="99"/>
      <c r="LAH78" s="255"/>
      <c r="LAI78" s="231"/>
      <c r="LAJ78" s="227"/>
      <c r="LAK78" s="227"/>
      <c r="LAL78" s="140"/>
      <c r="LAM78" s="231"/>
      <c r="LAN78" s="6"/>
      <c r="LAO78" s="6"/>
      <c r="LAP78" s="6"/>
      <c r="LAQ78" s="246"/>
      <c r="LAR78" s="252"/>
      <c r="LAS78" s="250"/>
      <c r="LAT78" s="231"/>
      <c r="LAU78" s="231"/>
      <c r="LAV78" s="231"/>
      <c r="LAW78" s="99"/>
      <c r="LAX78" s="231"/>
      <c r="LAY78" s="231"/>
      <c r="LAZ78" s="231"/>
      <c r="LBA78" s="222"/>
      <c r="LBB78" s="253"/>
      <c r="LBC78" s="254"/>
      <c r="LBD78" s="224"/>
      <c r="LBE78" s="225"/>
      <c r="LBF78" s="99"/>
      <c r="LBG78" s="255"/>
      <c r="LBH78" s="231"/>
      <c r="LBI78" s="227"/>
      <c r="LBJ78" s="227"/>
      <c r="LBK78" s="140"/>
      <c r="LBL78" s="231"/>
      <c r="LBM78" s="6"/>
      <c r="LBN78" s="6"/>
      <c r="LBO78" s="6"/>
      <c r="LBP78" s="246"/>
      <c r="LBQ78" s="252"/>
      <c r="LBR78" s="250"/>
      <c r="LBS78" s="231"/>
      <c r="LBT78" s="231"/>
      <c r="LBU78" s="231"/>
      <c r="LBV78" s="99"/>
      <c r="LBW78" s="231"/>
      <c r="LBX78" s="231"/>
      <c r="LBY78" s="231"/>
      <c r="LBZ78" s="222"/>
      <c r="LCA78" s="253"/>
      <c r="LCB78" s="254"/>
      <c r="LCC78" s="224"/>
      <c r="LCD78" s="225"/>
      <c r="LCE78" s="99"/>
      <c r="LCF78" s="255"/>
      <c r="LCG78" s="231"/>
      <c r="LCH78" s="227"/>
      <c r="LCI78" s="227"/>
      <c r="LCJ78" s="140"/>
      <c r="LCK78" s="231"/>
      <c r="LCL78" s="6"/>
      <c r="LCM78" s="6"/>
      <c r="LCN78" s="6"/>
      <c r="LCO78" s="246"/>
      <c r="LCP78" s="252"/>
      <c r="LCQ78" s="250"/>
      <c r="LCR78" s="231"/>
      <c r="LCS78" s="231"/>
      <c r="LCT78" s="231"/>
      <c r="LCU78" s="99"/>
      <c r="LCV78" s="231"/>
      <c r="LCW78" s="231"/>
      <c r="LCX78" s="231"/>
      <c r="LCY78" s="222"/>
      <c r="LCZ78" s="253"/>
      <c r="LDA78" s="254"/>
      <c r="LDB78" s="224"/>
      <c r="LDC78" s="225"/>
      <c r="LDD78" s="99"/>
      <c r="LDE78" s="255"/>
      <c r="LDF78" s="231"/>
      <c r="LDG78" s="227"/>
      <c r="LDH78" s="227"/>
      <c r="LDI78" s="140"/>
      <c r="LDJ78" s="231"/>
      <c r="LDK78" s="6"/>
      <c r="LDL78" s="6"/>
      <c r="LDM78" s="6"/>
      <c r="LDN78" s="246"/>
      <c r="LDO78" s="252"/>
      <c r="LDP78" s="250"/>
      <c r="LDQ78" s="231"/>
      <c r="LDR78" s="231"/>
      <c r="LDS78" s="231"/>
      <c r="LDT78" s="99"/>
      <c r="LDU78" s="231"/>
      <c r="LDV78" s="231"/>
      <c r="LDW78" s="231"/>
      <c r="LDX78" s="222"/>
      <c r="LDY78" s="253"/>
      <c r="LDZ78" s="254"/>
      <c r="LEA78" s="224"/>
      <c r="LEB78" s="225"/>
      <c r="LEC78" s="99"/>
      <c r="LED78" s="255"/>
      <c r="LEE78" s="231"/>
      <c r="LEF78" s="227"/>
      <c r="LEG78" s="227"/>
      <c r="LEH78" s="140"/>
      <c r="LEI78" s="231"/>
      <c r="LEJ78" s="6"/>
      <c r="LEK78" s="6"/>
      <c r="LEL78" s="6"/>
      <c r="LEM78" s="246"/>
      <c r="LEN78" s="252"/>
      <c r="LEO78" s="250"/>
      <c r="LEP78" s="231"/>
      <c r="LEQ78" s="231"/>
      <c r="LER78" s="231"/>
      <c r="LES78" s="99"/>
      <c r="LET78" s="231"/>
      <c r="LEU78" s="231"/>
      <c r="LEV78" s="231"/>
      <c r="LEW78" s="222"/>
      <c r="LEX78" s="253"/>
      <c r="LEY78" s="254"/>
      <c r="LEZ78" s="224"/>
      <c r="LFA78" s="225"/>
      <c r="LFB78" s="99"/>
      <c r="LFC78" s="255"/>
      <c r="LFD78" s="231"/>
      <c r="LFE78" s="227"/>
      <c r="LFF78" s="227"/>
      <c r="LFG78" s="140"/>
      <c r="LFH78" s="231"/>
      <c r="LFI78" s="6"/>
      <c r="LFJ78" s="6"/>
      <c r="LFK78" s="6"/>
      <c r="LFL78" s="246"/>
      <c r="LFM78" s="252"/>
      <c r="LFN78" s="250"/>
      <c r="LFO78" s="231"/>
      <c r="LFP78" s="231"/>
      <c r="LFQ78" s="231"/>
      <c r="LFR78" s="99"/>
      <c r="LFS78" s="231"/>
      <c r="LFT78" s="231"/>
      <c r="LFU78" s="231"/>
      <c r="LFV78" s="222"/>
      <c r="LFW78" s="253"/>
      <c r="LFX78" s="254"/>
      <c r="LFY78" s="224"/>
      <c r="LFZ78" s="225"/>
      <c r="LGA78" s="99"/>
      <c r="LGB78" s="255"/>
      <c r="LGC78" s="231"/>
      <c r="LGD78" s="227"/>
      <c r="LGE78" s="227"/>
      <c r="LGF78" s="140"/>
      <c r="LGG78" s="231"/>
      <c r="LGH78" s="6"/>
      <c r="LGI78" s="6"/>
      <c r="LGJ78" s="6"/>
      <c r="LGK78" s="246"/>
      <c r="LGL78" s="252"/>
      <c r="LGM78" s="250"/>
      <c r="LGN78" s="231"/>
      <c r="LGO78" s="231"/>
      <c r="LGP78" s="231"/>
      <c r="LGQ78" s="99"/>
      <c r="LGR78" s="231"/>
      <c r="LGS78" s="231"/>
      <c r="LGT78" s="231"/>
      <c r="LGU78" s="222"/>
      <c r="LGV78" s="253"/>
      <c r="LGW78" s="254"/>
      <c r="LGX78" s="224"/>
      <c r="LGY78" s="225"/>
      <c r="LGZ78" s="99"/>
      <c r="LHA78" s="255"/>
      <c r="LHB78" s="231"/>
      <c r="LHC78" s="227"/>
      <c r="LHD78" s="227"/>
      <c r="LHE78" s="140"/>
      <c r="LHF78" s="231"/>
      <c r="LHG78" s="6"/>
      <c r="LHH78" s="6"/>
      <c r="LHI78" s="6"/>
      <c r="LHJ78" s="246"/>
      <c r="LHK78" s="252"/>
      <c r="LHL78" s="250"/>
      <c r="LHM78" s="231"/>
      <c r="LHN78" s="231"/>
      <c r="LHO78" s="231"/>
      <c r="LHP78" s="99"/>
      <c r="LHQ78" s="231"/>
      <c r="LHR78" s="231"/>
      <c r="LHS78" s="231"/>
      <c r="LHT78" s="222"/>
      <c r="LHU78" s="253"/>
      <c r="LHV78" s="254"/>
      <c r="LHW78" s="224"/>
      <c r="LHX78" s="225"/>
      <c r="LHY78" s="99"/>
      <c r="LHZ78" s="255"/>
      <c r="LIA78" s="231"/>
      <c r="LIB78" s="227"/>
      <c r="LIC78" s="227"/>
      <c r="LID78" s="140"/>
      <c r="LIE78" s="231"/>
      <c r="LIF78" s="6"/>
      <c r="LIG78" s="6"/>
      <c r="LIH78" s="6"/>
      <c r="LII78" s="246"/>
      <c r="LIJ78" s="252"/>
      <c r="LIK78" s="250"/>
      <c r="LIL78" s="231"/>
      <c r="LIM78" s="231"/>
      <c r="LIN78" s="231"/>
      <c r="LIO78" s="99"/>
      <c r="LIP78" s="231"/>
      <c r="LIQ78" s="231"/>
      <c r="LIR78" s="231"/>
      <c r="LIS78" s="222"/>
      <c r="LIT78" s="253"/>
      <c r="LIU78" s="254"/>
      <c r="LIV78" s="224"/>
      <c r="LIW78" s="225"/>
      <c r="LIX78" s="99"/>
      <c r="LIY78" s="255"/>
      <c r="LIZ78" s="231"/>
      <c r="LJA78" s="227"/>
      <c r="LJB78" s="227"/>
      <c r="LJC78" s="140"/>
      <c r="LJD78" s="231"/>
      <c r="LJE78" s="6"/>
      <c r="LJF78" s="6"/>
      <c r="LJG78" s="6"/>
      <c r="LJH78" s="246"/>
      <c r="LJI78" s="252"/>
      <c r="LJJ78" s="250"/>
      <c r="LJK78" s="231"/>
      <c r="LJL78" s="231"/>
      <c r="LJM78" s="231"/>
      <c r="LJN78" s="99"/>
      <c r="LJO78" s="231"/>
      <c r="LJP78" s="231"/>
      <c r="LJQ78" s="231"/>
      <c r="LJR78" s="222"/>
      <c r="LJS78" s="253"/>
      <c r="LJT78" s="254"/>
      <c r="LJU78" s="224"/>
      <c r="LJV78" s="225"/>
      <c r="LJW78" s="99"/>
      <c r="LJX78" s="255"/>
      <c r="LJY78" s="231"/>
      <c r="LJZ78" s="227"/>
      <c r="LKA78" s="227"/>
      <c r="LKB78" s="140"/>
      <c r="LKC78" s="231"/>
      <c r="LKD78" s="6"/>
      <c r="LKE78" s="6"/>
      <c r="LKF78" s="6"/>
      <c r="LKG78" s="246"/>
      <c r="LKH78" s="252"/>
      <c r="LKI78" s="250"/>
      <c r="LKJ78" s="231"/>
      <c r="LKK78" s="231"/>
      <c r="LKL78" s="231"/>
      <c r="LKM78" s="99"/>
      <c r="LKN78" s="231"/>
      <c r="LKO78" s="231"/>
      <c r="LKP78" s="231"/>
      <c r="LKQ78" s="222"/>
      <c r="LKR78" s="253"/>
      <c r="LKS78" s="254"/>
      <c r="LKT78" s="224"/>
      <c r="LKU78" s="225"/>
      <c r="LKV78" s="99"/>
      <c r="LKW78" s="255"/>
      <c r="LKX78" s="231"/>
      <c r="LKY78" s="227"/>
      <c r="LKZ78" s="227"/>
      <c r="LLA78" s="140"/>
      <c r="LLB78" s="231"/>
      <c r="LLC78" s="6"/>
      <c r="LLD78" s="6"/>
      <c r="LLE78" s="6"/>
      <c r="LLF78" s="246"/>
      <c r="LLG78" s="252"/>
      <c r="LLH78" s="250"/>
      <c r="LLI78" s="231"/>
      <c r="LLJ78" s="231"/>
      <c r="LLK78" s="231"/>
      <c r="LLL78" s="99"/>
      <c r="LLM78" s="231"/>
      <c r="LLN78" s="231"/>
      <c r="LLO78" s="231"/>
      <c r="LLP78" s="222"/>
      <c r="LLQ78" s="253"/>
      <c r="LLR78" s="254"/>
      <c r="LLS78" s="224"/>
      <c r="LLT78" s="225"/>
      <c r="LLU78" s="99"/>
      <c r="LLV78" s="255"/>
      <c r="LLW78" s="231"/>
      <c r="LLX78" s="227"/>
      <c r="LLY78" s="227"/>
      <c r="LLZ78" s="140"/>
      <c r="LMA78" s="231"/>
      <c r="LMB78" s="6"/>
      <c r="LMC78" s="6"/>
      <c r="LMD78" s="6"/>
      <c r="LME78" s="246"/>
      <c r="LMF78" s="252"/>
      <c r="LMG78" s="250"/>
      <c r="LMH78" s="231"/>
      <c r="LMI78" s="231"/>
      <c r="LMJ78" s="231"/>
      <c r="LMK78" s="99"/>
      <c r="LML78" s="231"/>
      <c r="LMM78" s="231"/>
      <c r="LMN78" s="231"/>
      <c r="LMO78" s="222"/>
      <c r="LMP78" s="253"/>
      <c r="LMQ78" s="254"/>
      <c r="LMR78" s="224"/>
      <c r="LMS78" s="225"/>
      <c r="LMT78" s="99"/>
      <c r="LMU78" s="255"/>
      <c r="LMV78" s="231"/>
      <c r="LMW78" s="227"/>
      <c r="LMX78" s="227"/>
      <c r="LMY78" s="140"/>
      <c r="LMZ78" s="231"/>
      <c r="LNA78" s="6"/>
      <c r="LNB78" s="6"/>
      <c r="LNC78" s="6"/>
      <c r="LND78" s="246"/>
      <c r="LNE78" s="252"/>
      <c r="LNF78" s="250"/>
      <c r="LNG78" s="231"/>
      <c r="LNH78" s="231"/>
      <c r="LNI78" s="231"/>
      <c r="LNJ78" s="99"/>
      <c r="LNK78" s="231"/>
      <c r="LNL78" s="231"/>
      <c r="LNM78" s="231"/>
      <c r="LNN78" s="222"/>
      <c r="LNO78" s="253"/>
      <c r="LNP78" s="254"/>
      <c r="LNQ78" s="224"/>
      <c r="LNR78" s="225"/>
      <c r="LNS78" s="99"/>
      <c r="LNT78" s="255"/>
      <c r="LNU78" s="231"/>
      <c r="LNV78" s="227"/>
      <c r="LNW78" s="227"/>
      <c r="LNX78" s="140"/>
      <c r="LNY78" s="231"/>
      <c r="LNZ78" s="6"/>
      <c r="LOA78" s="6"/>
      <c r="LOB78" s="6"/>
      <c r="LOC78" s="246"/>
      <c r="LOD78" s="252"/>
      <c r="LOE78" s="250"/>
      <c r="LOF78" s="231"/>
      <c r="LOG78" s="231"/>
      <c r="LOH78" s="231"/>
      <c r="LOI78" s="99"/>
      <c r="LOJ78" s="231"/>
      <c r="LOK78" s="231"/>
      <c r="LOL78" s="231"/>
      <c r="LOM78" s="222"/>
      <c r="LON78" s="253"/>
      <c r="LOO78" s="254"/>
      <c r="LOP78" s="224"/>
      <c r="LOQ78" s="225"/>
      <c r="LOR78" s="99"/>
      <c r="LOS78" s="255"/>
      <c r="LOT78" s="231"/>
      <c r="LOU78" s="227"/>
      <c r="LOV78" s="227"/>
      <c r="LOW78" s="140"/>
      <c r="LOX78" s="231"/>
      <c r="LOY78" s="6"/>
      <c r="LOZ78" s="6"/>
      <c r="LPA78" s="6"/>
      <c r="LPB78" s="246"/>
      <c r="LPC78" s="252"/>
      <c r="LPD78" s="250"/>
      <c r="LPE78" s="231"/>
      <c r="LPF78" s="231"/>
      <c r="LPG78" s="231"/>
      <c r="LPH78" s="99"/>
      <c r="LPI78" s="231"/>
      <c r="LPJ78" s="231"/>
      <c r="LPK78" s="231"/>
      <c r="LPL78" s="222"/>
      <c r="LPM78" s="253"/>
      <c r="LPN78" s="254"/>
      <c r="LPO78" s="224"/>
      <c r="LPP78" s="225"/>
      <c r="LPQ78" s="99"/>
      <c r="LPR78" s="255"/>
      <c r="LPS78" s="231"/>
      <c r="LPT78" s="227"/>
      <c r="LPU78" s="227"/>
      <c r="LPV78" s="140"/>
      <c r="LPW78" s="231"/>
      <c r="LPX78" s="6"/>
      <c r="LPY78" s="6"/>
      <c r="LPZ78" s="6"/>
      <c r="LQA78" s="246"/>
      <c r="LQB78" s="252"/>
      <c r="LQC78" s="250"/>
      <c r="LQD78" s="231"/>
      <c r="LQE78" s="231"/>
      <c r="LQF78" s="231"/>
      <c r="LQG78" s="99"/>
      <c r="LQH78" s="231"/>
      <c r="LQI78" s="231"/>
      <c r="LQJ78" s="231"/>
      <c r="LQK78" s="222"/>
      <c r="LQL78" s="253"/>
      <c r="LQM78" s="254"/>
      <c r="LQN78" s="224"/>
      <c r="LQO78" s="225"/>
      <c r="LQP78" s="99"/>
      <c r="LQQ78" s="255"/>
      <c r="LQR78" s="231"/>
      <c r="LQS78" s="227"/>
      <c r="LQT78" s="227"/>
      <c r="LQU78" s="140"/>
      <c r="LQV78" s="231"/>
      <c r="LQW78" s="6"/>
      <c r="LQX78" s="6"/>
      <c r="LQY78" s="6"/>
      <c r="LQZ78" s="246"/>
      <c r="LRA78" s="252"/>
      <c r="LRB78" s="250"/>
      <c r="LRC78" s="231"/>
      <c r="LRD78" s="231"/>
      <c r="LRE78" s="231"/>
      <c r="LRF78" s="99"/>
      <c r="LRG78" s="231"/>
      <c r="LRH78" s="231"/>
      <c r="LRI78" s="231"/>
      <c r="LRJ78" s="222"/>
      <c r="LRK78" s="253"/>
      <c r="LRL78" s="254"/>
      <c r="LRM78" s="224"/>
      <c r="LRN78" s="225"/>
      <c r="LRO78" s="99"/>
      <c r="LRP78" s="255"/>
      <c r="LRQ78" s="231"/>
      <c r="LRR78" s="227"/>
      <c r="LRS78" s="227"/>
      <c r="LRT78" s="140"/>
      <c r="LRU78" s="231"/>
      <c r="LRV78" s="6"/>
      <c r="LRW78" s="6"/>
      <c r="LRX78" s="6"/>
      <c r="LRY78" s="246"/>
      <c r="LRZ78" s="252"/>
      <c r="LSA78" s="250"/>
      <c r="LSB78" s="231"/>
      <c r="LSC78" s="231"/>
      <c r="LSD78" s="231"/>
      <c r="LSE78" s="99"/>
      <c r="LSF78" s="231"/>
      <c r="LSG78" s="231"/>
      <c r="LSH78" s="231"/>
      <c r="LSI78" s="222"/>
      <c r="LSJ78" s="253"/>
      <c r="LSK78" s="254"/>
      <c r="LSL78" s="224"/>
      <c r="LSM78" s="225"/>
      <c r="LSN78" s="99"/>
      <c r="LSO78" s="255"/>
      <c r="LSP78" s="231"/>
      <c r="LSQ78" s="227"/>
      <c r="LSR78" s="227"/>
      <c r="LSS78" s="140"/>
      <c r="LST78" s="231"/>
      <c r="LSU78" s="6"/>
      <c r="LSV78" s="6"/>
      <c r="LSW78" s="6"/>
      <c r="LSX78" s="246"/>
      <c r="LSY78" s="252"/>
      <c r="LSZ78" s="250"/>
      <c r="LTA78" s="231"/>
      <c r="LTB78" s="231"/>
      <c r="LTC78" s="231"/>
      <c r="LTD78" s="99"/>
      <c r="LTE78" s="231"/>
      <c r="LTF78" s="231"/>
      <c r="LTG78" s="231"/>
      <c r="LTH78" s="222"/>
      <c r="LTI78" s="253"/>
      <c r="LTJ78" s="254"/>
      <c r="LTK78" s="224"/>
      <c r="LTL78" s="225"/>
      <c r="LTM78" s="99"/>
      <c r="LTN78" s="255"/>
      <c r="LTO78" s="231"/>
      <c r="LTP78" s="227"/>
      <c r="LTQ78" s="227"/>
      <c r="LTR78" s="140"/>
      <c r="LTS78" s="231"/>
      <c r="LTT78" s="6"/>
      <c r="LTU78" s="6"/>
      <c r="LTV78" s="6"/>
      <c r="LTW78" s="246"/>
      <c r="LTX78" s="252"/>
      <c r="LTY78" s="250"/>
      <c r="LTZ78" s="231"/>
      <c r="LUA78" s="231"/>
      <c r="LUB78" s="231"/>
      <c r="LUC78" s="99"/>
      <c r="LUD78" s="231"/>
      <c r="LUE78" s="231"/>
      <c r="LUF78" s="231"/>
      <c r="LUG78" s="222"/>
      <c r="LUH78" s="253"/>
      <c r="LUI78" s="254"/>
      <c r="LUJ78" s="224"/>
      <c r="LUK78" s="225"/>
      <c r="LUL78" s="99"/>
      <c r="LUM78" s="255"/>
      <c r="LUN78" s="231"/>
      <c r="LUO78" s="227"/>
      <c r="LUP78" s="227"/>
      <c r="LUQ78" s="140"/>
      <c r="LUR78" s="231"/>
      <c r="LUS78" s="6"/>
      <c r="LUT78" s="6"/>
      <c r="LUU78" s="6"/>
      <c r="LUV78" s="246"/>
      <c r="LUW78" s="252"/>
      <c r="LUX78" s="250"/>
      <c r="LUY78" s="231"/>
      <c r="LUZ78" s="231"/>
      <c r="LVA78" s="231"/>
      <c r="LVB78" s="99"/>
      <c r="LVC78" s="231"/>
      <c r="LVD78" s="231"/>
      <c r="LVE78" s="231"/>
      <c r="LVF78" s="222"/>
      <c r="LVG78" s="253"/>
      <c r="LVH78" s="254"/>
      <c r="LVI78" s="224"/>
      <c r="LVJ78" s="225"/>
      <c r="LVK78" s="99"/>
      <c r="LVL78" s="255"/>
      <c r="LVM78" s="231"/>
      <c r="LVN78" s="227"/>
      <c r="LVO78" s="227"/>
      <c r="LVP78" s="140"/>
      <c r="LVQ78" s="231"/>
      <c r="LVR78" s="6"/>
      <c r="LVS78" s="6"/>
      <c r="LVT78" s="6"/>
      <c r="LVU78" s="246"/>
      <c r="LVV78" s="252"/>
      <c r="LVW78" s="250"/>
      <c r="LVX78" s="231"/>
      <c r="LVY78" s="231"/>
      <c r="LVZ78" s="231"/>
      <c r="LWA78" s="99"/>
      <c r="LWB78" s="231"/>
      <c r="LWC78" s="231"/>
      <c r="LWD78" s="231"/>
      <c r="LWE78" s="222"/>
      <c r="LWF78" s="253"/>
      <c r="LWG78" s="254"/>
      <c r="LWH78" s="224"/>
      <c r="LWI78" s="225"/>
      <c r="LWJ78" s="99"/>
      <c r="LWK78" s="255"/>
      <c r="LWL78" s="231"/>
      <c r="LWM78" s="227"/>
      <c r="LWN78" s="227"/>
      <c r="LWO78" s="140"/>
      <c r="LWP78" s="231"/>
      <c r="LWQ78" s="6"/>
      <c r="LWR78" s="6"/>
      <c r="LWS78" s="6"/>
      <c r="LWT78" s="246"/>
      <c r="LWU78" s="252"/>
      <c r="LWV78" s="250"/>
      <c r="LWW78" s="231"/>
      <c r="LWX78" s="231"/>
      <c r="LWY78" s="231"/>
      <c r="LWZ78" s="99"/>
      <c r="LXA78" s="231"/>
      <c r="LXB78" s="231"/>
      <c r="LXC78" s="231"/>
      <c r="LXD78" s="222"/>
      <c r="LXE78" s="253"/>
      <c r="LXF78" s="254"/>
      <c r="LXG78" s="224"/>
      <c r="LXH78" s="225"/>
      <c r="LXI78" s="99"/>
      <c r="LXJ78" s="255"/>
      <c r="LXK78" s="231"/>
      <c r="LXL78" s="227"/>
      <c r="LXM78" s="227"/>
      <c r="LXN78" s="140"/>
      <c r="LXO78" s="231"/>
      <c r="LXP78" s="6"/>
      <c r="LXQ78" s="6"/>
      <c r="LXR78" s="6"/>
      <c r="LXS78" s="246"/>
      <c r="LXT78" s="252"/>
      <c r="LXU78" s="250"/>
      <c r="LXV78" s="231"/>
      <c r="LXW78" s="231"/>
      <c r="LXX78" s="231"/>
      <c r="LXY78" s="99"/>
      <c r="LXZ78" s="231"/>
      <c r="LYA78" s="231"/>
      <c r="LYB78" s="231"/>
      <c r="LYC78" s="222"/>
      <c r="LYD78" s="253"/>
      <c r="LYE78" s="254"/>
      <c r="LYF78" s="224"/>
      <c r="LYG78" s="225"/>
      <c r="LYH78" s="99"/>
      <c r="LYI78" s="255"/>
      <c r="LYJ78" s="231"/>
      <c r="LYK78" s="227"/>
      <c r="LYL78" s="227"/>
      <c r="LYM78" s="140"/>
      <c r="LYN78" s="231"/>
      <c r="LYO78" s="6"/>
      <c r="LYP78" s="6"/>
      <c r="LYQ78" s="6"/>
      <c r="LYR78" s="246"/>
      <c r="LYS78" s="252"/>
      <c r="LYT78" s="250"/>
      <c r="LYU78" s="231"/>
      <c r="LYV78" s="231"/>
      <c r="LYW78" s="231"/>
      <c r="LYX78" s="99"/>
      <c r="LYY78" s="231"/>
      <c r="LYZ78" s="231"/>
      <c r="LZA78" s="231"/>
      <c r="LZB78" s="222"/>
      <c r="LZC78" s="253"/>
      <c r="LZD78" s="254"/>
      <c r="LZE78" s="224"/>
      <c r="LZF78" s="225"/>
      <c r="LZG78" s="99"/>
      <c r="LZH78" s="255"/>
      <c r="LZI78" s="231"/>
      <c r="LZJ78" s="227"/>
      <c r="LZK78" s="227"/>
      <c r="LZL78" s="140"/>
      <c r="LZM78" s="231"/>
      <c r="LZN78" s="6"/>
      <c r="LZO78" s="6"/>
      <c r="LZP78" s="6"/>
      <c r="LZQ78" s="246"/>
      <c r="LZR78" s="252"/>
      <c r="LZS78" s="250"/>
      <c r="LZT78" s="231"/>
      <c r="LZU78" s="231"/>
      <c r="LZV78" s="231"/>
      <c r="LZW78" s="99"/>
      <c r="LZX78" s="231"/>
      <c r="LZY78" s="231"/>
      <c r="LZZ78" s="231"/>
      <c r="MAA78" s="222"/>
      <c r="MAB78" s="253"/>
      <c r="MAC78" s="254"/>
      <c r="MAD78" s="224"/>
      <c r="MAE78" s="225"/>
      <c r="MAF78" s="99"/>
      <c r="MAG78" s="255"/>
      <c r="MAH78" s="231"/>
      <c r="MAI78" s="227"/>
      <c r="MAJ78" s="227"/>
      <c r="MAK78" s="140"/>
      <c r="MAL78" s="231"/>
      <c r="MAM78" s="6"/>
      <c r="MAN78" s="6"/>
      <c r="MAO78" s="6"/>
      <c r="MAP78" s="246"/>
      <c r="MAQ78" s="252"/>
      <c r="MAR78" s="250"/>
      <c r="MAS78" s="231"/>
      <c r="MAT78" s="231"/>
      <c r="MAU78" s="231"/>
      <c r="MAV78" s="99"/>
      <c r="MAW78" s="231"/>
      <c r="MAX78" s="231"/>
      <c r="MAY78" s="231"/>
      <c r="MAZ78" s="222"/>
      <c r="MBA78" s="253"/>
      <c r="MBB78" s="254"/>
      <c r="MBC78" s="224"/>
      <c r="MBD78" s="225"/>
      <c r="MBE78" s="99"/>
      <c r="MBF78" s="255"/>
      <c r="MBG78" s="231"/>
      <c r="MBH78" s="227"/>
      <c r="MBI78" s="227"/>
      <c r="MBJ78" s="140"/>
      <c r="MBK78" s="231"/>
      <c r="MBL78" s="6"/>
      <c r="MBM78" s="6"/>
      <c r="MBN78" s="6"/>
      <c r="MBO78" s="246"/>
      <c r="MBP78" s="252"/>
      <c r="MBQ78" s="250"/>
      <c r="MBR78" s="231"/>
      <c r="MBS78" s="231"/>
      <c r="MBT78" s="231"/>
      <c r="MBU78" s="99"/>
      <c r="MBV78" s="231"/>
      <c r="MBW78" s="231"/>
      <c r="MBX78" s="231"/>
      <c r="MBY78" s="222"/>
      <c r="MBZ78" s="253"/>
      <c r="MCA78" s="254"/>
      <c r="MCB78" s="224"/>
      <c r="MCC78" s="225"/>
      <c r="MCD78" s="99"/>
      <c r="MCE78" s="255"/>
      <c r="MCF78" s="231"/>
      <c r="MCG78" s="227"/>
      <c r="MCH78" s="227"/>
      <c r="MCI78" s="140"/>
      <c r="MCJ78" s="231"/>
      <c r="MCK78" s="6"/>
      <c r="MCL78" s="6"/>
      <c r="MCM78" s="6"/>
      <c r="MCN78" s="246"/>
      <c r="MCO78" s="252"/>
      <c r="MCP78" s="250"/>
      <c r="MCQ78" s="231"/>
      <c r="MCR78" s="231"/>
      <c r="MCS78" s="231"/>
      <c r="MCT78" s="99"/>
      <c r="MCU78" s="231"/>
      <c r="MCV78" s="231"/>
      <c r="MCW78" s="231"/>
      <c r="MCX78" s="222"/>
      <c r="MCY78" s="253"/>
      <c r="MCZ78" s="254"/>
      <c r="MDA78" s="224"/>
      <c r="MDB78" s="225"/>
      <c r="MDC78" s="99"/>
      <c r="MDD78" s="255"/>
      <c r="MDE78" s="231"/>
      <c r="MDF78" s="227"/>
      <c r="MDG78" s="227"/>
      <c r="MDH78" s="140"/>
      <c r="MDI78" s="231"/>
      <c r="MDJ78" s="6"/>
      <c r="MDK78" s="6"/>
      <c r="MDL78" s="6"/>
      <c r="MDM78" s="246"/>
      <c r="MDN78" s="252"/>
      <c r="MDO78" s="250"/>
      <c r="MDP78" s="231"/>
      <c r="MDQ78" s="231"/>
      <c r="MDR78" s="231"/>
      <c r="MDS78" s="99"/>
      <c r="MDT78" s="231"/>
      <c r="MDU78" s="231"/>
      <c r="MDV78" s="231"/>
      <c r="MDW78" s="222"/>
      <c r="MDX78" s="253"/>
      <c r="MDY78" s="254"/>
      <c r="MDZ78" s="224"/>
      <c r="MEA78" s="225"/>
      <c r="MEB78" s="99"/>
      <c r="MEC78" s="255"/>
      <c r="MED78" s="231"/>
      <c r="MEE78" s="227"/>
      <c r="MEF78" s="227"/>
      <c r="MEG78" s="140"/>
      <c r="MEH78" s="231"/>
      <c r="MEI78" s="6"/>
      <c r="MEJ78" s="6"/>
      <c r="MEK78" s="6"/>
      <c r="MEL78" s="246"/>
      <c r="MEM78" s="252"/>
      <c r="MEN78" s="250"/>
      <c r="MEO78" s="231"/>
      <c r="MEP78" s="231"/>
      <c r="MEQ78" s="231"/>
      <c r="MER78" s="99"/>
      <c r="MES78" s="231"/>
      <c r="MET78" s="231"/>
      <c r="MEU78" s="231"/>
      <c r="MEV78" s="222"/>
      <c r="MEW78" s="253"/>
      <c r="MEX78" s="254"/>
      <c r="MEY78" s="224"/>
      <c r="MEZ78" s="225"/>
      <c r="MFA78" s="99"/>
      <c r="MFB78" s="255"/>
      <c r="MFC78" s="231"/>
      <c r="MFD78" s="227"/>
      <c r="MFE78" s="227"/>
      <c r="MFF78" s="140"/>
      <c r="MFG78" s="231"/>
      <c r="MFH78" s="6"/>
      <c r="MFI78" s="6"/>
      <c r="MFJ78" s="6"/>
      <c r="MFK78" s="246"/>
      <c r="MFL78" s="252"/>
      <c r="MFM78" s="250"/>
      <c r="MFN78" s="231"/>
      <c r="MFO78" s="231"/>
      <c r="MFP78" s="231"/>
      <c r="MFQ78" s="99"/>
      <c r="MFR78" s="231"/>
      <c r="MFS78" s="231"/>
      <c r="MFT78" s="231"/>
      <c r="MFU78" s="222"/>
      <c r="MFV78" s="253"/>
      <c r="MFW78" s="254"/>
      <c r="MFX78" s="224"/>
      <c r="MFY78" s="225"/>
      <c r="MFZ78" s="99"/>
      <c r="MGA78" s="255"/>
      <c r="MGB78" s="231"/>
      <c r="MGC78" s="227"/>
      <c r="MGD78" s="227"/>
      <c r="MGE78" s="140"/>
      <c r="MGF78" s="231"/>
      <c r="MGG78" s="6"/>
      <c r="MGH78" s="6"/>
      <c r="MGI78" s="6"/>
      <c r="MGJ78" s="246"/>
      <c r="MGK78" s="252"/>
      <c r="MGL78" s="250"/>
      <c r="MGM78" s="231"/>
      <c r="MGN78" s="231"/>
      <c r="MGO78" s="231"/>
      <c r="MGP78" s="99"/>
      <c r="MGQ78" s="231"/>
      <c r="MGR78" s="231"/>
      <c r="MGS78" s="231"/>
      <c r="MGT78" s="222"/>
      <c r="MGU78" s="253"/>
      <c r="MGV78" s="254"/>
      <c r="MGW78" s="224"/>
      <c r="MGX78" s="225"/>
      <c r="MGY78" s="99"/>
      <c r="MGZ78" s="255"/>
      <c r="MHA78" s="231"/>
      <c r="MHB78" s="227"/>
      <c r="MHC78" s="227"/>
      <c r="MHD78" s="140"/>
      <c r="MHE78" s="231"/>
      <c r="MHF78" s="6"/>
      <c r="MHG78" s="6"/>
      <c r="MHH78" s="6"/>
      <c r="MHI78" s="246"/>
      <c r="MHJ78" s="252"/>
      <c r="MHK78" s="250"/>
      <c r="MHL78" s="231"/>
      <c r="MHM78" s="231"/>
      <c r="MHN78" s="231"/>
      <c r="MHO78" s="99"/>
      <c r="MHP78" s="231"/>
      <c r="MHQ78" s="231"/>
      <c r="MHR78" s="231"/>
      <c r="MHS78" s="222"/>
      <c r="MHT78" s="253"/>
      <c r="MHU78" s="254"/>
      <c r="MHV78" s="224"/>
      <c r="MHW78" s="225"/>
      <c r="MHX78" s="99"/>
      <c r="MHY78" s="255"/>
      <c r="MHZ78" s="231"/>
      <c r="MIA78" s="227"/>
      <c r="MIB78" s="227"/>
      <c r="MIC78" s="140"/>
      <c r="MID78" s="231"/>
      <c r="MIE78" s="6"/>
      <c r="MIF78" s="6"/>
      <c r="MIG78" s="6"/>
      <c r="MIH78" s="246"/>
      <c r="MII78" s="252"/>
      <c r="MIJ78" s="250"/>
      <c r="MIK78" s="231"/>
      <c r="MIL78" s="231"/>
      <c r="MIM78" s="231"/>
      <c r="MIN78" s="99"/>
      <c r="MIO78" s="231"/>
      <c r="MIP78" s="231"/>
      <c r="MIQ78" s="231"/>
      <c r="MIR78" s="222"/>
      <c r="MIS78" s="253"/>
      <c r="MIT78" s="254"/>
      <c r="MIU78" s="224"/>
      <c r="MIV78" s="225"/>
      <c r="MIW78" s="99"/>
      <c r="MIX78" s="255"/>
      <c r="MIY78" s="231"/>
      <c r="MIZ78" s="227"/>
      <c r="MJA78" s="227"/>
      <c r="MJB78" s="140"/>
      <c r="MJC78" s="231"/>
      <c r="MJD78" s="6"/>
      <c r="MJE78" s="6"/>
      <c r="MJF78" s="6"/>
      <c r="MJG78" s="246"/>
      <c r="MJH78" s="252"/>
      <c r="MJI78" s="250"/>
      <c r="MJJ78" s="231"/>
      <c r="MJK78" s="231"/>
      <c r="MJL78" s="231"/>
      <c r="MJM78" s="99"/>
      <c r="MJN78" s="231"/>
      <c r="MJO78" s="231"/>
      <c r="MJP78" s="231"/>
      <c r="MJQ78" s="222"/>
      <c r="MJR78" s="253"/>
      <c r="MJS78" s="254"/>
      <c r="MJT78" s="224"/>
      <c r="MJU78" s="225"/>
      <c r="MJV78" s="99"/>
      <c r="MJW78" s="255"/>
      <c r="MJX78" s="231"/>
      <c r="MJY78" s="227"/>
      <c r="MJZ78" s="227"/>
      <c r="MKA78" s="140"/>
      <c r="MKB78" s="231"/>
      <c r="MKC78" s="6"/>
      <c r="MKD78" s="6"/>
      <c r="MKE78" s="6"/>
      <c r="MKF78" s="246"/>
      <c r="MKG78" s="252"/>
      <c r="MKH78" s="250"/>
      <c r="MKI78" s="231"/>
      <c r="MKJ78" s="231"/>
      <c r="MKK78" s="231"/>
      <c r="MKL78" s="99"/>
      <c r="MKM78" s="231"/>
      <c r="MKN78" s="231"/>
      <c r="MKO78" s="231"/>
      <c r="MKP78" s="222"/>
      <c r="MKQ78" s="253"/>
      <c r="MKR78" s="254"/>
      <c r="MKS78" s="224"/>
      <c r="MKT78" s="225"/>
      <c r="MKU78" s="99"/>
      <c r="MKV78" s="255"/>
      <c r="MKW78" s="231"/>
      <c r="MKX78" s="227"/>
      <c r="MKY78" s="227"/>
      <c r="MKZ78" s="140"/>
      <c r="MLA78" s="231"/>
      <c r="MLB78" s="6"/>
      <c r="MLC78" s="6"/>
      <c r="MLD78" s="6"/>
      <c r="MLE78" s="246"/>
      <c r="MLF78" s="252"/>
      <c r="MLG78" s="250"/>
      <c r="MLH78" s="231"/>
      <c r="MLI78" s="231"/>
      <c r="MLJ78" s="231"/>
      <c r="MLK78" s="99"/>
      <c r="MLL78" s="231"/>
      <c r="MLM78" s="231"/>
      <c r="MLN78" s="231"/>
      <c r="MLO78" s="222"/>
      <c r="MLP78" s="253"/>
      <c r="MLQ78" s="254"/>
      <c r="MLR78" s="224"/>
      <c r="MLS78" s="225"/>
      <c r="MLT78" s="99"/>
      <c r="MLU78" s="255"/>
      <c r="MLV78" s="231"/>
      <c r="MLW78" s="227"/>
      <c r="MLX78" s="227"/>
      <c r="MLY78" s="140"/>
      <c r="MLZ78" s="231"/>
      <c r="MMA78" s="6"/>
      <c r="MMB78" s="6"/>
      <c r="MMC78" s="6"/>
      <c r="MMD78" s="246"/>
      <c r="MME78" s="252"/>
      <c r="MMF78" s="250"/>
      <c r="MMG78" s="231"/>
      <c r="MMH78" s="231"/>
      <c r="MMI78" s="231"/>
      <c r="MMJ78" s="99"/>
      <c r="MMK78" s="231"/>
      <c r="MML78" s="231"/>
      <c r="MMM78" s="231"/>
      <c r="MMN78" s="222"/>
      <c r="MMO78" s="253"/>
      <c r="MMP78" s="254"/>
      <c r="MMQ78" s="224"/>
      <c r="MMR78" s="225"/>
      <c r="MMS78" s="99"/>
      <c r="MMT78" s="255"/>
      <c r="MMU78" s="231"/>
      <c r="MMV78" s="227"/>
      <c r="MMW78" s="227"/>
      <c r="MMX78" s="140"/>
      <c r="MMY78" s="231"/>
      <c r="MMZ78" s="6"/>
      <c r="MNA78" s="6"/>
      <c r="MNB78" s="6"/>
      <c r="MNC78" s="246"/>
      <c r="MND78" s="252"/>
      <c r="MNE78" s="250"/>
      <c r="MNF78" s="231"/>
      <c r="MNG78" s="231"/>
      <c r="MNH78" s="231"/>
      <c r="MNI78" s="99"/>
      <c r="MNJ78" s="231"/>
      <c r="MNK78" s="231"/>
      <c r="MNL78" s="231"/>
      <c r="MNM78" s="222"/>
      <c r="MNN78" s="253"/>
      <c r="MNO78" s="254"/>
      <c r="MNP78" s="224"/>
      <c r="MNQ78" s="225"/>
      <c r="MNR78" s="99"/>
      <c r="MNS78" s="255"/>
      <c r="MNT78" s="231"/>
      <c r="MNU78" s="227"/>
      <c r="MNV78" s="227"/>
      <c r="MNW78" s="140"/>
      <c r="MNX78" s="231"/>
      <c r="MNY78" s="6"/>
      <c r="MNZ78" s="6"/>
      <c r="MOA78" s="6"/>
      <c r="MOB78" s="246"/>
      <c r="MOC78" s="252"/>
      <c r="MOD78" s="250"/>
      <c r="MOE78" s="231"/>
      <c r="MOF78" s="231"/>
      <c r="MOG78" s="231"/>
      <c r="MOH78" s="99"/>
      <c r="MOI78" s="231"/>
      <c r="MOJ78" s="231"/>
      <c r="MOK78" s="231"/>
      <c r="MOL78" s="222"/>
      <c r="MOM78" s="253"/>
      <c r="MON78" s="254"/>
      <c r="MOO78" s="224"/>
      <c r="MOP78" s="225"/>
      <c r="MOQ78" s="99"/>
      <c r="MOR78" s="255"/>
      <c r="MOS78" s="231"/>
      <c r="MOT78" s="227"/>
      <c r="MOU78" s="227"/>
      <c r="MOV78" s="140"/>
      <c r="MOW78" s="231"/>
      <c r="MOX78" s="6"/>
      <c r="MOY78" s="6"/>
      <c r="MOZ78" s="6"/>
      <c r="MPA78" s="246"/>
      <c r="MPB78" s="252"/>
      <c r="MPC78" s="250"/>
      <c r="MPD78" s="231"/>
      <c r="MPE78" s="231"/>
      <c r="MPF78" s="231"/>
      <c r="MPG78" s="99"/>
      <c r="MPH78" s="231"/>
      <c r="MPI78" s="231"/>
      <c r="MPJ78" s="231"/>
      <c r="MPK78" s="222"/>
      <c r="MPL78" s="253"/>
      <c r="MPM78" s="254"/>
      <c r="MPN78" s="224"/>
      <c r="MPO78" s="225"/>
      <c r="MPP78" s="99"/>
      <c r="MPQ78" s="255"/>
      <c r="MPR78" s="231"/>
      <c r="MPS78" s="227"/>
      <c r="MPT78" s="227"/>
      <c r="MPU78" s="140"/>
      <c r="MPV78" s="231"/>
      <c r="MPW78" s="6"/>
      <c r="MPX78" s="6"/>
      <c r="MPY78" s="6"/>
      <c r="MPZ78" s="246"/>
      <c r="MQA78" s="252"/>
      <c r="MQB78" s="250"/>
      <c r="MQC78" s="231"/>
      <c r="MQD78" s="231"/>
      <c r="MQE78" s="231"/>
      <c r="MQF78" s="99"/>
      <c r="MQG78" s="231"/>
      <c r="MQH78" s="231"/>
      <c r="MQI78" s="231"/>
      <c r="MQJ78" s="222"/>
      <c r="MQK78" s="253"/>
      <c r="MQL78" s="254"/>
      <c r="MQM78" s="224"/>
      <c r="MQN78" s="225"/>
      <c r="MQO78" s="99"/>
      <c r="MQP78" s="255"/>
      <c r="MQQ78" s="231"/>
      <c r="MQR78" s="227"/>
      <c r="MQS78" s="227"/>
      <c r="MQT78" s="140"/>
      <c r="MQU78" s="231"/>
      <c r="MQV78" s="6"/>
      <c r="MQW78" s="6"/>
      <c r="MQX78" s="6"/>
      <c r="MQY78" s="246"/>
      <c r="MQZ78" s="252"/>
      <c r="MRA78" s="250"/>
      <c r="MRB78" s="231"/>
      <c r="MRC78" s="231"/>
      <c r="MRD78" s="231"/>
      <c r="MRE78" s="99"/>
      <c r="MRF78" s="231"/>
      <c r="MRG78" s="231"/>
      <c r="MRH78" s="231"/>
      <c r="MRI78" s="222"/>
      <c r="MRJ78" s="253"/>
      <c r="MRK78" s="254"/>
      <c r="MRL78" s="224"/>
      <c r="MRM78" s="225"/>
      <c r="MRN78" s="99"/>
      <c r="MRO78" s="255"/>
      <c r="MRP78" s="231"/>
      <c r="MRQ78" s="227"/>
      <c r="MRR78" s="227"/>
      <c r="MRS78" s="140"/>
      <c r="MRT78" s="231"/>
      <c r="MRU78" s="6"/>
      <c r="MRV78" s="6"/>
      <c r="MRW78" s="6"/>
      <c r="MRX78" s="246"/>
      <c r="MRY78" s="252"/>
      <c r="MRZ78" s="250"/>
      <c r="MSA78" s="231"/>
      <c r="MSB78" s="231"/>
      <c r="MSC78" s="231"/>
      <c r="MSD78" s="99"/>
      <c r="MSE78" s="231"/>
      <c r="MSF78" s="231"/>
      <c r="MSG78" s="231"/>
      <c r="MSH78" s="222"/>
      <c r="MSI78" s="253"/>
      <c r="MSJ78" s="254"/>
      <c r="MSK78" s="224"/>
      <c r="MSL78" s="225"/>
      <c r="MSM78" s="99"/>
      <c r="MSN78" s="255"/>
      <c r="MSO78" s="231"/>
      <c r="MSP78" s="227"/>
      <c r="MSQ78" s="227"/>
      <c r="MSR78" s="140"/>
      <c r="MSS78" s="231"/>
      <c r="MST78" s="6"/>
      <c r="MSU78" s="6"/>
      <c r="MSV78" s="6"/>
      <c r="MSW78" s="246"/>
      <c r="MSX78" s="252"/>
      <c r="MSY78" s="250"/>
      <c r="MSZ78" s="231"/>
      <c r="MTA78" s="231"/>
      <c r="MTB78" s="231"/>
      <c r="MTC78" s="99"/>
      <c r="MTD78" s="231"/>
      <c r="MTE78" s="231"/>
      <c r="MTF78" s="231"/>
      <c r="MTG78" s="222"/>
      <c r="MTH78" s="253"/>
      <c r="MTI78" s="254"/>
      <c r="MTJ78" s="224"/>
      <c r="MTK78" s="225"/>
      <c r="MTL78" s="99"/>
      <c r="MTM78" s="255"/>
      <c r="MTN78" s="231"/>
      <c r="MTO78" s="227"/>
      <c r="MTP78" s="227"/>
      <c r="MTQ78" s="140"/>
      <c r="MTR78" s="231"/>
      <c r="MTS78" s="6"/>
      <c r="MTT78" s="6"/>
      <c r="MTU78" s="6"/>
      <c r="MTV78" s="246"/>
      <c r="MTW78" s="252"/>
      <c r="MTX78" s="250"/>
      <c r="MTY78" s="231"/>
      <c r="MTZ78" s="231"/>
      <c r="MUA78" s="231"/>
      <c r="MUB78" s="99"/>
      <c r="MUC78" s="231"/>
      <c r="MUD78" s="231"/>
      <c r="MUE78" s="231"/>
      <c r="MUF78" s="222"/>
      <c r="MUG78" s="253"/>
      <c r="MUH78" s="254"/>
      <c r="MUI78" s="224"/>
      <c r="MUJ78" s="225"/>
      <c r="MUK78" s="99"/>
      <c r="MUL78" s="255"/>
      <c r="MUM78" s="231"/>
      <c r="MUN78" s="227"/>
      <c r="MUO78" s="227"/>
      <c r="MUP78" s="140"/>
      <c r="MUQ78" s="231"/>
      <c r="MUR78" s="6"/>
      <c r="MUS78" s="6"/>
      <c r="MUT78" s="6"/>
      <c r="MUU78" s="246"/>
      <c r="MUV78" s="252"/>
      <c r="MUW78" s="250"/>
      <c r="MUX78" s="231"/>
      <c r="MUY78" s="231"/>
      <c r="MUZ78" s="231"/>
      <c r="MVA78" s="99"/>
      <c r="MVB78" s="231"/>
      <c r="MVC78" s="231"/>
      <c r="MVD78" s="231"/>
      <c r="MVE78" s="222"/>
      <c r="MVF78" s="253"/>
      <c r="MVG78" s="254"/>
      <c r="MVH78" s="224"/>
      <c r="MVI78" s="225"/>
      <c r="MVJ78" s="99"/>
      <c r="MVK78" s="255"/>
      <c r="MVL78" s="231"/>
      <c r="MVM78" s="227"/>
      <c r="MVN78" s="227"/>
      <c r="MVO78" s="140"/>
      <c r="MVP78" s="231"/>
      <c r="MVQ78" s="6"/>
      <c r="MVR78" s="6"/>
      <c r="MVS78" s="6"/>
      <c r="MVT78" s="246"/>
      <c r="MVU78" s="252"/>
      <c r="MVV78" s="250"/>
      <c r="MVW78" s="231"/>
      <c r="MVX78" s="231"/>
      <c r="MVY78" s="231"/>
      <c r="MVZ78" s="99"/>
      <c r="MWA78" s="231"/>
      <c r="MWB78" s="231"/>
      <c r="MWC78" s="231"/>
      <c r="MWD78" s="222"/>
      <c r="MWE78" s="253"/>
      <c r="MWF78" s="254"/>
      <c r="MWG78" s="224"/>
      <c r="MWH78" s="225"/>
      <c r="MWI78" s="99"/>
      <c r="MWJ78" s="255"/>
      <c r="MWK78" s="231"/>
      <c r="MWL78" s="227"/>
      <c r="MWM78" s="227"/>
      <c r="MWN78" s="140"/>
      <c r="MWO78" s="231"/>
      <c r="MWP78" s="6"/>
      <c r="MWQ78" s="6"/>
      <c r="MWR78" s="6"/>
      <c r="MWS78" s="246"/>
      <c r="MWT78" s="252"/>
      <c r="MWU78" s="250"/>
      <c r="MWV78" s="231"/>
      <c r="MWW78" s="231"/>
      <c r="MWX78" s="231"/>
      <c r="MWY78" s="99"/>
      <c r="MWZ78" s="231"/>
      <c r="MXA78" s="231"/>
      <c r="MXB78" s="231"/>
      <c r="MXC78" s="222"/>
      <c r="MXD78" s="253"/>
      <c r="MXE78" s="254"/>
      <c r="MXF78" s="224"/>
      <c r="MXG78" s="225"/>
      <c r="MXH78" s="99"/>
      <c r="MXI78" s="255"/>
      <c r="MXJ78" s="231"/>
      <c r="MXK78" s="227"/>
      <c r="MXL78" s="227"/>
      <c r="MXM78" s="140"/>
      <c r="MXN78" s="231"/>
      <c r="MXO78" s="6"/>
      <c r="MXP78" s="6"/>
      <c r="MXQ78" s="6"/>
      <c r="MXR78" s="246"/>
      <c r="MXS78" s="252"/>
      <c r="MXT78" s="250"/>
      <c r="MXU78" s="231"/>
      <c r="MXV78" s="231"/>
      <c r="MXW78" s="231"/>
      <c r="MXX78" s="99"/>
      <c r="MXY78" s="231"/>
      <c r="MXZ78" s="231"/>
      <c r="MYA78" s="231"/>
      <c r="MYB78" s="222"/>
      <c r="MYC78" s="253"/>
      <c r="MYD78" s="254"/>
      <c r="MYE78" s="224"/>
      <c r="MYF78" s="225"/>
      <c r="MYG78" s="99"/>
      <c r="MYH78" s="255"/>
      <c r="MYI78" s="231"/>
      <c r="MYJ78" s="227"/>
      <c r="MYK78" s="227"/>
      <c r="MYL78" s="140"/>
      <c r="MYM78" s="231"/>
      <c r="MYN78" s="6"/>
      <c r="MYO78" s="6"/>
      <c r="MYP78" s="6"/>
      <c r="MYQ78" s="246"/>
      <c r="MYR78" s="252"/>
      <c r="MYS78" s="250"/>
      <c r="MYT78" s="231"/>
      <c r="MYU78" s="231"/>
      <c r="MYV78" s="231"/>
      <c r="MYW78" s="99"/>
      <c r="MYX78" s="231"/>
      <c r="MYY78" s="231"/>
      <c r="MYZ78" s="231"/>
      <c r="MZA78" s="222"/>
      <c r="MZB78" s="253"/>
      <c r="MZC78" s="254"/>
      <c r="MZD78" s="224"/>
      <c r="MZE78" s="225"/>
      <c r="MZF78" s="99"/>
      <c r="MZG78" s="255"/>
      <c r="MZH78" s="231"/>
      <c r="MZI78" s="227"/>
      <c r="MZJ78" s="227"/>
      <c r="MZK78" s="140"/>
      <c r="MZL78" s="231"/>
      <c r="MZM78" s="6"/>
      <c r="MZN78" s="6"/>
      <c r="MZO78" s="6"/>
      <c r="MZP78" s="246"/>
      <c r="MZQ78" s="252"/>
      <c r="MZR78" s="250"/>
      <c r="MZS78" s="231"/>
      <c r="MZT78" s="231"/>
      <c r="MZU78" s="231"/>
      <c r="MZV78" s="99"/>
      <c r="MZW78" s="231"/>
      <c r="MZX78" s="231"/>
      <c r="MZY78" s="231"/>
      <c r="MZZ78" s="222"/>
      <c r="NAA78" s="253"/>
      <c r="NAB78" s="254"/>
      <c r="NAC78" s="224"/>
      <c r="NAD78" s="225"/>
      <c r="NAE78" s="99"/>
      <c r="NAF78" s="255"/>
      <c r="NAG78" s="231"/>
      <c r="NAH78" s="227"/>
      <c r="NAI78" s="227"/>
      <c r="NAJ78" s="140"/>
      <c r="NAK78" s="231"/>
      <c r="NAL78" s="6"/>
      <c r="NAM78" s="6"/>
      <c r="NAN78" s="6"/>
      <c r="NAO78" s="246"/>
      <c r="NAP78" s="252"/>
      <c r="NAQ78" s="250"/>
      <c r="NAR78" s="231"/>
      <c r="NAS78" s="231"/>
      <c r="NAT78" s="231"/>
      <c r="NAU78" s="99"/>
      <c r="NAV78" s="231"/>
      <c r="NAW78" s="231"/>
      <c r="NAX78" s="231"/>
      <c r="NAY78" s="222"/>
      <c r="NAZ78" s="253"/>
      <c r="NBA78" s="254"/>
      <c r="NBB78" s="224"/>
      <c r="NBC78" s="225"/>
      <c r="NBD78" s="99"/>
      <c r="NBE78" s="255"/>
      <c r="NBF78" s="231"/>
      <c r="NBG78" s="227"/>
      <c r="NBH78" s="227"/>
      <c r="NBI78" s="140"/>
      <c r="NBJ78" s="231"/>
      <c r="NBK78" s="6"/>
      <c r="NBL78" s="6"/>
      <c r="NBM78" s="6"/>
      <c r="NBN78" s="246"/>
      <c r="NBO78" s="252"/>
      <c r="NBP78" s="250"/>
      <c r="NBQ78" s="231"/>
      <c r="NBR78" s="231"/>
      <c r="NBS78" s="231"/>
      <c r="NBT78" s="99"/>
      <c r="NBU78" s="231"/>
      <c r="NBV78" s="231"/>
      <c r="NBW78" s="231"/>
      <c r="NBX78" s="222"/>
      <c r="NBY78" s="253"/>
      <c r="NBZ78" s="254"/>
      <c r="NCA78" s="224"/>
      <c r="NCB78" s="225"/>
      <c r="NCC78" s="99"/>
      <c r="NCD78" s="255"/>
      <c r="NCE78" s="231"/>
      <c r="NCF78" s="227"/>
      <c r="NCG78" s="227"/>
      <c r="NCH78" s="140"/>
      <c r="NCI78" s="231"/>
      <c r="NCJ78" s="6"/>
      <c r="NCK78" s="6"/>
      <c r="NCL78" s="6"/>
      <c r="NCM78" s="246"/>
      <c r="NCN78" s="252"/>
      <c r="NCO78" s="250"/>
      <c r="NCP78" s="231"/>
      <c r="NCQ78" s="231"/>
      <c r="NCR78" s="231"/>
      <c r="NCS78" s="99"/>
      <c r="NCT78" s="231"/>
      <c r="NCU78" s="231"/>
      <c r="NCV78" s="231"/>
      <c r="NCW78" s="222"/>
      <c r="NCX78" s="253"/>
      <c r="NCY78" s="254"/>
      <c r="NCZ78" s="224"/>
      <c r="NDA78" s="225"/>
      <c r="NDB78" s="99"/>
      <c r="NDC78" s="255"/>
      <c r="NDD78" s="231"/>
      <c r="NDE78" s="227"/>
      <c r="NDF78" s="227"/>
      <c r="NDG78" s="140"/>
      <c r="NDH78" s="231"/>
      <c r="NDI78" s="6"/>
      <c r="NDJ78" s="6"/>
      <c r="NDK78" s="6"/>
      <c r="NDL78" s="246"/>
      <c r="NDM78" s="252"/>
      <c r="NDN78" s="250"/>
      <c r="NDO78" s="231"/>
      <c r="NDP78" s="231"/>
      <c r="NDQ78" s="231"/>
      <c r="NDR78" s="99"/>
      <c r="NDS78" s="231"/>
      <c r="NDT78" s="231"/>
      <c r="NDU78" s="231"/>
      <c r="NDV78" s="222"/>
      <c r="NDW78" s="253"/>
      <c r="NDX78" s="254"/>
      <c r="NDY78" s="224"/>
      <c r="NDZ78" s="225"/>
      <c r="NEA78" s="99"/>
      <c r="NEB78" s="255"/>
      <c r="NEC78" s="231"/>
      <c r="NED78" s="227"/>
      <c r="NEE78" s="227"/>
      <c r="NEF78" s="140"/>
      <c r="NEG78" s="231"/>
      <c r="NEH78" s="6"/>
      <c r="NEI78" s="6"/>
      <c r="NEJ78" s="6"/>
      <c r="NEK78" s="246"/>
      <c r="NEL78" s="252"/>
      <c r="NEM78" s="250"/>
      <c r="NEN78" s="231"/>
      <c r="NEO78" s="231"/>
      <c r="NEP78" s="231"/>
      <c r="NEQ78" s="99"/>
      <c r="NER78" s="231"/>
      <c r="NES78" s="231"/>
      <c r="NET78" s="231"/>
      <c r="NEU78" s="222"/>
      <c r="NEV78" s="253"/>
      <c r="NEW78" s="254"/>
      <c r="NEX78" s="224"/>
      <c r="NEY78" s="225"/>
      <c r="NEZ78" s="99"/>
      <c r="NFA78" s="255"/>
      <c r="NFB78" s="231"/>
      <c r="NFC78" s="227"/>
      <c r="NFD78" s="227"/>
      <c r="NFE78" s="140"/>
      <c r="NFF78" s="231"/>
      <c r="NFG78" s="6"/>
      <c r="NFH78" s="6"/>
      <c r="NFI78" s="6"/>
      <c r="NFJ78" s="246"/>
      <c r="NFK78" s="252"/>
      <c r="NFL78" s="250"/>
      <c r="NFM78" s="231"/>
      <c r="NFN78" s="231"/>
      <c r="NFO78" s="231"/>
      <c r="NFP78" s="99"/>
      <c r="NFQ78" s="231"/>
      <c r="NFR78" s="231"/>
      <c r="NFS78" s="231"/>
      <c r="NFT78" s="222"/>
      <c r="NFU78" s="253"/>
      <c r="NFV78" s="254"/>
      <c r="NFW78" s="224"/>
      <c r="NFX78" s="225"/>
      <c r="NFY78" s="99"/>
      <c r="NFZ78" s="255"/>
      <c r="NGA78" s="231"/>
      <c r="NGB78" s="227"/>
      <c r="NGC78" s="227"/>
      <c r="NGD78" s="140"/>
      <c r="NGE78" s="231"/>
      <c r="NGF78" s="6"/>
      <c r="NGG78" s="6"/>
      <c r="NGH78" s="6"/>
      <c r="NGI78" s="246"/>
      <c r="NGJ78" s="252"/>
      <c r="NGK78" s="250"/>
      <c r="NGL78" s="231"/>
      <c r="NGM78" s="231"/>
      <c r="NGN78" s="231"/>
      <c r="NGO78" s="99"/>
      <c r="NGP78" s="231"/>
      <c r="NGQ78" s="231"/>
      <c r="NGR78" s="231"/>
      <c r="NGS78" s="222"/>
      <c r="NGT78" s="253"/>
      <c r="NGU78" s="254"/>
      <c r="NGV78" s="224"/>
      <c r="NGW78" s="225"/>
      <c r="NGX78" s="99"/>
      <c r="NGY78" s="255"/>
      <c r="NGZ78" s="231"/>
      <c r="NHA78" s="227"/>
      <c r="NHB78" s="227"/>
      <c r="NHC78" s="140"/>
      <c r="NHD78" s="231"/>
      <c r="NHE78" s="6"/>
      <c r="NHF78" s="6"/>
      <c r="NHG78" s="6"/>
      <c r="NHH78" s="246"/>
      <c r="NHI78" s="252"/>
      <c r="NHJ78" s="250"/>
      <c r="NHK78" s="231"/>
      <c r="NHL78" s="231"/>
      <c r="NHM78" s="231"/>
      <c r="NHN78" s="99"/>
      <c r="NHO78" s="231"/>
      <c r="NHP78" s="231"/>
      <c r="NHQ78" s="231"/>
      <c r="NHR78" s="222"/>
      <c r="NHS78" s="253"/>
      <c r="NHT78" s="254"/>
      <c r="NHU78" s="224"/>
      <c r="NHV78" s="225"/>
      <c r="NHW78" s="99"/>
      <c r="NHX78" s="255"/>
      <c r="NHY78" s="231"/>
      <c r="NHZ78" s="227"/>
      <c r="NIA78" s="227"/>
      <c r="NIB78" s="140"/>
      <c r="NIC78" s="231"/>
      <c r="NID78" s="6"/>
      <c r="NIE78" s="6"/>
      <c r="NIF78" s="6"/>
      <c r="NIG78" s="246"/>
      <c r="NIH78" s="252"/>
      <c r="NII78" s="250"/>
      <c r="NIJ78" s="231"/>
      <c r="NIK78" s="231"/>
      <c r="NIL78" s="231"/>
      <c r="NIM78" s="99"/>
      <c r="NIN78" s="231"/>
      <c r="NIO78" s="231"/>
      <c r="NIP78" s="231"/>
      <c r="NIQ78" s="222"/>
      <c r="NIR78" s="253"/>
      <c r="NIS78" s="254"/>
      <c r="NIT78" s="224"/>
      <c r="NIU78" s="225"/>
      <c r="NIV78" s="99"/>
      <c r="NIW78" s="255"/>
      <c r="NIX78" s="231"/>
      <c r="NIY78" s="227"/>
      <c r="NIZ78" s="227"/>
      <c r="NJA78" s="140"/>
      <c r="NJB78" s="231"/>
      <c r="NJC78" s="6"/>
      <c r="NJD78" s="6"/>
      <c r="NJE78" s="6"/>
      <c r="NJF78" s="246"/>
      <c r="NJG78" s="252"/>
      <c r="NJH78" s="250"/>
      <c r="NJI78" s="231"/>
      <c r="NJJ78" s="231"/>
      <c r="NJK78" s="231"/>
      <c r="NJL78" s="99"/>
      <c r="NJM78" s="231"/>
      <c r="NJN78" s="231"/>
      <c r="NJO78" s="231"/>
      <c r="NJP78" s="222"/>
      <c r="NJQ78" s="253"/>
      <c r="NJR78" s="254"/>
      <c r="NJS78" s="224"/>
      <c r="NJT78" s="225"/>
      <c r="NJU78" s="99"/>
      <c r="NJV78" s="255"/>
      <c r="NJW78" s="231"/>
      <c r="NJX78" s="227"/>
      <c r="NJY78" s="227"/>
      <c r="NJZ78" s="140"/>
      <c r="NKA78" s="231"/>
      <c r="NKB78" s="6"/>
      <c r="NKC78" s="6"/>
      <c r="NKD78" s="6"/>
      <c r="NKE78" s="246"/>
      <c r="NKF78" s="252"/>
      <c r="NKG78" s="250"/>
      <c r="NKH78" s="231"/>
      <c r="NKI78" s="231"/>
      <c r="NKJ78" s="231"/>
      <c r="NKK78" s="99"/>
      <c r="NKL78" s="231"/>
      <c r="NKM78" s="231"/>
      <c r="NKN78" s="231"/>
      <c r="NKO78" s="222"/>
      <c r="NKP78" s="253"/>
      <c r="NKQ78" s="254"/>
      <c r="NKR78" s="224"/>
      <c r="NKS78" s="225"/>
      <c r="NKT78" s="99"/>
      <c r="NKU78" s="255"/>
      <c r="NKV78" s="231"/>
      <c r="NKW78" s="227"/>
      <c r="NKX78" s="227"/>
      <c r="NKY78" s="140"/>
      <c r="NKZ78" s="231"/>
      <c r="NLA78" s="6"/>
      <c r="NLB78" s="6"/>
      <c r="NLC78" s="6"/>
      <c r="NLD78" s="246"/>
      <c r="NLE78" s="252"/>
      <c r="NLF78" s="250"/>
      <c r="NLG78" s="231"/>
      <c r="NLH78" s="231"/>
      <c r="NLI78" s="231"/>
      <c r="NLJ78" s="99"/>
      <c r="NLK78" s="231"/>
      <c r="NLL78" s="231"/>
      <c r="NLM78" s="231"/>
      <c r="NLN78" s="222"/>
      <c r="NLO78" s="253"/>
      <c r="NLP78" s="254"/>
      <c r="NLQ78" s="224"/>
      <c r="NLR78" s="225"/>
      <c r="NLS78" s="99"/>
      <c r="NLT78" s="255"/>
      <c r="NLU78" s="231"/>
      <c r="NLV78" s="227"/>
      <c r="NLW78" s="227"/>
      <c r="NLX78" s="140"/>
      <c r="NLY78" s="231"/>
      <c r="NLZ78" s="6"/>
      <c r="NMA78" s="6"/>
      <c r="NMB78" s="6"/>
      <c r="NMC78" s="246"/>
      <c r="NMD78" s="252"/>
      <c r="NME78" s="250"/>
      <c r="NMF78" s="231"/>
      <c r="NMG78" s="231"/>
      <c r="NMH78" s="231"/>
      <c r="NMI78" s="99"/>
      <c r="NMJ78" s="231"/>
      <c r="NMK78" s="231"/>
      <c r="NML78" s="231"/>
      <c r="NMM78" s="222"/>
      <c r="NMN78" s="253"/>
      <c r="NMO78" s="254"/>
      <c r="NMP78" s="224"/>
      <c r="NMQ78" s="225"/>
      <c r="NMR78" s="99"/>
      <c r="NMS78" s="255"/>
      <c r="NMT78" s="231"/>
      <c r="NMU78" s="227"/>
      <c r="NMV78" s="227"/>
      <c r="NMW78" s="140"/>
      <c r="NMX78" s="231"/>
      <c r="NMY78" s="6"/>
      <c r="NMZ78" s="6"/>
      <c r="NNA78" s="6"/>
      <c r="NNB78" s="246"/>
      <c r="NNC78" s="252"/>
      <c r="NND78" s="250"/>
      <c r="NNE78" s="231"/>
      <c r="NNF78" s="231"/>
      <c r="NNG78" s="231"/>
      <c r="NNH78" s="99"/>
      <c r="NNI78" s="231"/>
      <c r="NNJ78" s="231"/>
      <c r="NNK78" s="231"/>
      <c r="NNL78" s="222"/>
      <c r="NNM78" s="253"/>
      <c r="NNN78" s="254"/>
      <c r="NNO78" s="224"/>
      <c r="NNP78" s="225"/>
      <c r="NNQ78" s="99"/>
      <c r="NNR78" s="255"/>
      <c r="NNS78" s="231"/>
      <c r="NNT78" s="227"/>
      <c r="NNU78" s="227"/>
      <c r="NNV78" s="140"/>
      <c r="NNW78" s="231"/>
      <c r="NNX78" s="6"/>
      <c r="NNY78" s="6"/>
      <c r="NNZ78" s="6"/>
      <c r="NOA78" s="246"/>
      <c r="NOB78" s="252"/>
      <c r="NOC78" s="250"/>
      <c r="NOD78" s="231"/>
      <c r="NOE78" s="231"/>
      <c r="NOF78" s="231"/>
      <c r="NOG78" s="99"/>
      <c r="NOH78" s="231"/>
      <c r="NOI78" s="231"/>
      <c r="NOJ78" s="231"/>
      <c r="NOK78" s="222"/>
      <c r="NOL78" s="253"/>
      <c r="NOM78" s="254"/>
      <c r="NON78" s="224"/>
      <c r="NOO78" s="225"/>
      <c r="NOP78" s="99"/>
      <c r="NOQ78" s="255"/>
      <c r="NOR78" s="231"/>
      <c r="NOS78" s="227"/>
      <c r="NOT78" s="227"/>
      <c r="NOU78" s="140"/>
      <c r="NOV78" s="231"/>
      <c r="NOW78" s="6"/>
      <c r="NOX78" s="6"/>
      <c r="NOY78" s="6"/>
      <c r="NOZ78" s="246"/>
      <c r="NPA78" s="252"/>
      <c r="NPB78" s="250"/>
      <c r="NPC78" s="231"/>
      <c r="NPD78" s="231"/>
      <c r="NPE78" s="231"/>
      <c r="NPF78" s="99"/>
      <c r="NPG78" s="231"/>
      <c r="NPH78" s="231"/>
      <c r="NPI78" s="231"/>
      <c r="NPJ78" s="222"/>
      <c r="NPK78" s="253"/>
      <c r="NPL78" s="254"/>
      <c r="NPM78" s="224"/>
      <c r="NPN78" s="225"/>
      <c r="NPO78" s="99"/>
      <c r="NPP78" s="255"/>
      <c r="NPQ78" s="231"/>
      <c r="NPR78" s="227"/>
      <c r="NPS78" s="227"/>
      <c r="NPT78" s="140"/>
      <c r="NPU78" s="231"/>
      <c r="NPV78" s="6"/>
      <c r="NPW78" s="6"/>
      <c r="NPX78" s="6"/>
      <c r="NPY78" s="246"/>
      <c r="NPZ78" s="252"/>
      <c r="NQA78" s="250"/>
      <c r="NQB78" s="231"/>
      <c r="NQC78" s="231"/>
      <c r="NQD78" s="231"/>
      <c r="NQE78" s="99"/>
      <c r="NQF78" s="231"/>
      <c r="NQG78" s="231"/>
      <c r="NQH78" s="231"/>
      <c r="NQI78" s="222"/>
      <c r="NQJ78" s="253"/>
      <c r="NQK78" s="254"/>
      <c r="NQL78" s="224"/>
      <c r="NQM78" s="225"/>
      <c r="NQN78" s="99"/>
      <c r="NQO78" s="255"/>
      <c r="NQP78" s="231"/>
      <c r="NQQ78" s="227"/>
      <c r="NQR78" s="227"/>
      <c r="NQS78" s="140"/>
      <c r="NQT78" s="231"/>
      <c r="NQU78" s="6"/>
      <c r="NQV78" s="6"/>
      <c r="NQW78" s="6"/>
      <c r="NQX78" s="246"/>
      <c r="NQY78" s="252"/>
      <c r="NQZ78" s="250"/>
      <c r="NRA78" s="231"/>
      <c r="NRB78" s="231"/>
      <c r="NRC78" s="231"/>
      <c r="NRD78" s="99"/>
      <c r="NRE78" s="231"/>
      <c r="NRF78" s="231"/>
      <c r="NRG78" s="231"/>
      <c r="NRH78" s="222"/>
      <c r="NRI78" s="253"/>
      <c r="NRJ78" s="254"/>
      <c r="NRK78" s="224"/>
      <c r="NRL78" s="225"/>
      <c r="NRM78" s="99"/>
      <c r="NRN78" s="255"/>
      <c r="NRO78" s="231"/>
      <c r="NRP78" s="227"/>
      <c r="NRQ78" s="227"/>
      <c r="NRR78" s="140"/>
      <c r="NRS78" s="231"/>
      <c r="NRT78" s="6"/>
      <c r="NRU78" s="6"/>
      <c r="NRV78" s="6"/>
      <c r="NRW78" s="246"/>
      <c r="NRX78" s="252"/>
      <c r="NRY78" s="250"/>
      <c r="NRZ78" s="231"/>
      <c r="NSA78" s="231"/>
      <c r="NSB78" s="231"/>
      <c r="NSC78" s="99"/>
      <c r="NSD78" s="231"/>
      <c r="NSE78" s="231"/>
      <c r="NSF78" s="231"/>
      <c r="NSG78" s="222"/>
      <c r="NSH78" s="253"/>
      <c r="NSI78" s="254"/>
      <c r="NSJ78" s="224"/>
      <c r="NSK78" s="225"/>
      <c r="NSL78" s="99"/>
      <c r="NSM78" s="255"/>
      <c r="NSN78" s="231"/>
      <c r="NSO78" s="227"/>
      <c r="NSP78" s="227"/>
      <c r="NSQ78" s="140"/>
      <c r="NSR78" s="231"/>
      <c r="NSS78" s="6"/>
      <c r="NST78" s="6"/>
      <c r="NSU78" s="6"/>
      <c r="NSV78" s="246"/>
      <c r="NSW78" s="252"/>
      <c r="NSX78" s="250"/>
      <c r="NSY78" s="231"/>
      <c r="NSZ78" s="231"/>
      <c r="NTA78" s="231"/>
      <c r="NTB78" s="99"/>
      <c r="NTC78" s="231"/>
      <c r="NTD78" s="231"/>
      <c r="NTE78" s="231"/>
      <c r="NTF78" s="222"/>
      <c r="NTG78" s="253"/>
      <c r="NTH78" s="254"/>
      <c r="NTI78" s="224"/>
      <c r="NTJ78" s="225"/>
      <c r="NTK78" s="99"/>
      <c r="NTL78" s="255"/>
      <c r="NTM78" s="231"/>
      <c r="NTN78" s="227"/>
      <c r="NTO78" s="227"/>
      <c r="NTP78" s="140"/>
      <c r="NTQ78" s="231"/>
      <c r="NTR78" s="6"/>
      <c r="NTS78" s="6"/>
      <c r="NTT78" s="6"/>
      <c r="NTU78" s="246"/>
      <c r="NTV78" s="252"/>
      <c r="NTW78" s="250"/>
      <c r="NTX78" s="231"/>
      <c r="NTY78" s="231"/>
      <c r="NTZ78" s="231"/>
      <c r="NUA78" s="99"/>
      <c r="NUB78" s="231"/>
      <c r="NUC78" s="231"/>
      <c r="NUD78" s="231"/>
      <c r="NUE78" s="222"/>
      <c r="NUF78" s="253"/>
      <c r="NUG78" s="254"/>
      <c r="NUH78" s="224"/>
      <c r="NUI78" s="225"/>
      <c r="NUJ78" s="99"/>
      <c r="NUK78" s="255"/>
      <c r="NUL78" s="231"/>
      <c r="NUM78" s="227"/>
      <c r="NUN78" s="227"/>
      <c r="NUO78" s="140"/>
      <c r="NUP78" s="231"/>
      <c r="NUQ78" s="6"/>
      <c r="NUR78" s="6"/>
      <c r="NUS78" s="6"/>
      <c r="NUT78" s="246"/>
      <c r="NUU78" s="252"/>
      <c r="NUV78" s="250"/>
      <c r="NUW78" s="231"/>
      <c r="NUX78" s="231"/>
      <c r="NUY78" s="231"/>
      <c r="NUZ78" s="99"/>
      <c r="NVA78" s="231"/>
      <c r="NVB78" s="231"/>
      <c r="NVC78" s="231"/>
      <c r="NVD78" s="222"/>
      <c r="NVE78" s="253"/>
      <c r="NVF78" s="254"/>
      <c r="NVG78" s="224"/>
      <c r="NVH78" s="225"/>
      <c r="NVI78" s="99"/>
      <c r="NVJ78" s="255"/>
      <c r="NVK78" s="231"/>
      <c r="NVL78" s="227"/>
      <c r="NVM78" s="227"/>
      <c r="NVN78" s="140"/>
      <c r="NVO78" s="231"/>
      <c r="NVP78" s="6"/>
      <c r="NVQ78" s="6"/>
      <c r="NVR78" s="6"/>
      <c r="NVS78" s="246"/>
      <c r="NVT78" s="252"/>
      <c r="NVU78" s="250"/>
      <c r="NVV78" s="231"/>
      <c r="NVW78" s="231"/>
      <c r="NVX78" s="231"/>
      <c r="NVY78" s="99"/>
      <c r="NVZ78" s="231"/>
      <c r="NWA78" s="231"/>
      <c r="NWB78" s="231"/>
      <c r="NWC78" s="222"/>
      <c r="NWD78" s="253"/>
      <c r="NWE78" s="254"/>
      <c r="NWF78" s="224"/>
      <c r="NWG78" s="225"/>
      <c r="NWH78" s="99"/>
      <c r="NWI78" s="255"/>
      <c r="NWJ78" s="231"/>
      <c r="NWK78" s="227"/>
      <c r="NWL78" s="227"/>
      <c r="NWM78" s="140"/>
      <c r="NWN78" s="231"/>
      <c r="NWO78" s="6"/>
      <c r="NWP78" s="6"/>
      <c r="NWQ78" s="6"/>
      <c r="NWR78" s="246"/>
      <c r="NWS78" s="252"/>
      <c r="NWT78" s="250"/>
      <c r="NWU78" s="231"/>
      <c r="NWV78" s="231"/>
      <c r="NWW78" s="231"/>
      <c r="NWX78" s="99"/>
      <c r="NWY78" s="231"/>
      <c r="NWZ78" s="231"/>
      <c r="NXA78" s="231"/>
      <c r="NXB78" s="222"/>
      <c r="NXC78" s="253"/>
      <c r="NXD78" s="254"/>
      <c r="NXE78" s="224"/>
      <c r="NXF78" s="225"/>
      <c r="NXG78" s="99"/>
      <c r="NXH78" s="255"/>
      <c r="NXI78" s="231"/>
      <c r="NXJ78" s="227"/>
      <c r="NXK78" s="227"/>
      <c r="NXL78" s="140"/>
      <c r="NXM78" s="231"/>
      <c r="NXN78" s="6"/>
      <c r="NXO78" s="6"/>
      <c r="NXP78" s="6"/>
      <c r="NXQ78" s="246"/>
      <c r="NXR78" s="252"/>
      <c r="NXS78" s="250"/>
      <c r="NXT78" s="231"/>
      <c r="NXU78" s="231"/>
      <c r="NXV78" s="231"/>
      <c r="NXW78" s="99"/>
      <c r="NXX78" s="231"/>
      <c r="NXY78" s="231"/>
      <c r="NXZ78" s="231"/>
      <c r="NYA78" s="222"/>
      <c r="NYB78" s="253"/>
      <c r="NYC78" s="254"/>
      <c r="NYD78" s="224"/>
      <c r="NYE78" s="225"/>
      <c r="NYF78" s="99"/>
      <c r="NYG78" s="255"/>
      <c r="NYH78" s="231"/>
      <c r="NYI78" s="227"/>
      <c r="NYJ78" s="227"/>
      <c r="NYK78" s="140"/>
      <c r="NYL78" s="231"/>
      <c r="NYM78" s="6"/>
      <c r="NYN78" s="6"/>
      <c r="NYO78" s="6"/>
      <c r="NYP78" s="246"/>
      <c r="NYQ78" s="252"/>
      <c r="NYR78" s="250"/>
      <c r="NYS78" s="231"/>
      <c r="NYT78" s="231"/>
      <c r="NYU78" s="231"/>
      <c r="NYV78" s="99"/>
      <c r="NYW78" s="231"/>
      <c r="NYX78" s="231"/>
      <c r="NYY78" s="231"/>
      <c r="NYZ78" s="222"/>
      <c r="NZA78" s="253"/>
      <c r="NZB78" s="254"/>
      <c r="NZC78" s="224"/>
      <c r="NZD78" s="225"/>
      <c r="NZE78" s="99"/>
      <c r="NZF78" s="255"/>
      <c r="NZG78" s="231"/>
      <c r="NZH78" s="227"/>
      <c r="NZI78" s="227"/>
      <c r="NZJ78" s="140"/>
      <c r="NZK78" s="231"/>
      <c r="NZL78" s="6"/>
      <c r="NZM78" s="6"/>
      <c r="NZN78" s="6"/>
      <c r="NZO78" s="246"/>
      <c r="NZP78" s="252"/>
      <c r="NZQ78" s="250"/>
      <c r="NZR78" s="231"/>
      <c r="NZS78" s="231"/>
      <c r="NZT78" s="231"/>
      <c r="NZU78" s="99"/>
      <c r="NZV78" s="231"/>
      <c r="NZW78" s="231"/>
      <c r="NZX78" s="231"/>
      <c r="NZY78" s="222"/>
      <c r="NZZ78" s="253"/>
      <c r="OAA78" s="254"/>
      <c r="OAB78" s="224"/>
      <c r="OAC78" s="225"/>
      <c r="OAD78" s="99"/>
      <c r="OAE78" s="255"/>
      <c r="OAF78" s="231"/>
      <c r="OAG78" s="227"/>
      <c r="OAH78" s="227"/>
      <c r="OAI78" s="140"/>
      <c r="OAJ78" s="231"/>
      <c r="OAK78" s="6"/>
      <c r="OAL78" s="6"/>
      <c r="OAM78" s="6"/>
      <c r="OAN78" s="246"/>
      <c r="OAO78" s="252"/>
      <c r="OAP78" s="250"/>
      <c r="OAQ78" s="231"/>
      <c r="OAR78" s="231"/>
      <c r="OAS78" s="231"/>
      <c r="OAT78" s="99"/>
      <c r="OAU78" s="231"/>
      <c r="OAV78" s="231"/>
      <c r="OAW78" s="231"/>
      <c r="OAX78" s="222"/>
      <c r="OAY78" s="253"/>
      <c r="OAZ78" s="254"/>
      <c r="OBA78" s="224"/>
      <c r="OBB78" s="225"/>
      <c r="OBC78" s="99"/>
      <c r="OBD78" s="255"/>
      <c r="OBE78" s="231"/>
      <c r="OBF78" s="227"/>
      <c r="OBG78" s="227"/>
      <c r="OBH78" s="140"/>
      <c r="OBI78" s="231"/>
      <c r="OBJ78" s="6"/>
      <c r="OBK78" s="6"/>
      <c r="OBL78" s="6"/>
      <c r="OBM78" s="246"/>
      <c r="OBN78" s="252"/>
      <c r="OBO78" s="250"/>
      <c r="OBP78" s="231"/>
      <c r="OBQ78" s="231"/>
      <c r="OBR78" s="231"/>
      <c r="OBS78" s="99"/>
      <c r="OBT78" s="231"/>
      <c r="OBU78" s="231"/>
      <c r="OBV78" s="231"/>
      <c r="OBW78" s="222"/>
      <c r="OBX78" s="253"/>
      <c r="OBY78" s="254"/>
      <c r="OBZ78" s="224"/>
      <c r="OCA78" s="225"/>
      <c r="OCB78" s="99"/>
      <c r="OCC78" s="255"/>
      <c r="OCD78" s="231"/>
      <c r="OCE78" s="227"/>
      <c r="OCF78" s="227"/>
      <c r="OCG78" s="140"/>
      <c r="OCH78" s="231"/>
      <c r="OCI78" s="6"/>
      <c r="OCJ78" s="6"/>
      <c r="OCK78" s="6"/>
      <c r="OCL78" s="246"/>
      <c r="OCM78" s="252"/>
      <c r="OCN78" s="250"/>
      <c r="OCO78" s="231"/>
      <c r="OCP78" s="231"/>
      <c r="OCQ78" s="231"/>
      <c r="OCR78" s="99"/>
      <c r="OCS78" s="231"/>
      <c r="OCT78" s="231"/>
      <c r="OCU78" s="231"/>
      <c r="OCV78" s="222"/>
      <c r="OCW78" s="253"/>
      <c r="OCX78" s="254"/>
      <c r="OCY78" s="224"/>
      <c r="OCZ78" s="225"/>
      <c r="ODA78" s="99"/>
      <c r="ODB78" s="255"/>
      <c r="ODC78" s="231"/>
      <c r="ODD78" s="227"/>
      <c r="ODE78" s="227"/>
      <c r="ODF78" s="140"/>
      <c r="ODG78" s="231"/>
      <c r="ODH78" s="6"/>
      <c r="ODI78" s="6"/>
      <c r="ODJ78" s="6"/>
      <c r="ODK78" s="246"/>
      <c r="ODL78" s="252"/>
      <c r="ODM78" s="250"/>
      <c r="ODN78" s="231"/>
      <c r="ODO78" s="231"/>
      <c r="ODP78" s="231"/>
      <c r="ODQ78" s="99"/>
      <c r="ODR78" s="231"/>
      <c r="ODS78" s="231"/>
      <c r="ODT78" s="231"/>
      <c r="ODU78" s="222"/>
      <c r="ODV78" s="253"/>
      <c r="ODW78" s="254"/>
      <c r="ODX78" s="224"/>
      <c r="ODY78" s="225"/>
      <c r="ODZ78" s="99"/>
      <c r="OEA78" s="255"/>
      <c r="OEB78" s="231"/>
      <c r="OEC78" s="227"/>
      <c r="OED78" s="227"/>
      <c r="OEE78" s="140"/>
      <c r="OEF78" s="231"/>
      <c r="OEG78" s="6"/>
      <c r="OEH78" s="6"/>
      <c r="OEI78" s="6"/>
      <c r="OEJ78" s="246"/>
      <c r="OEK78" s="252"/>
      <c r="OEL78" s="250"/>
      <c r="OEM78" s="231"/>
      <c r="OEN78" s="231"/>
      <c r="OEO78" s="231"/>
      <c r="OEP78" s="99"/>
      <c r="OEQ78" s="231"/>
      <c r="OER78" s="231"/>
      <c r="OES78" s="231"/>
      <c r="OET78" s="222"/>
      <c r="OEU78" s="253"/>
      <c r="OEV78" s="254"/>
      <c r="OEW78" s="224"/>
      <c r="OEX78" s="225"/>
      <c r="OEY78" s="99"/>
      <c r="OEZ78" s="255"/>
      <c r="OFA78" s="231"/>
      <c r="OFB78" s="227"/>
      <c r="OFC78" s="227"/>
      <c r="OFD78" s="140"/>
      <c r="OFE78" s="231"/>
      <c r="OFF78" s="6"/>
      <c r="OFG78" s="6"/>
      <c r="OFH78" s="6"/>
      <c r="OFI78" s="246"/>
      <c r="OFJ78" s="252"/>
      <c r="OFK78" s="250"/>
      <c r="OFL78" s="231"/>
      <c r="OFM78" s="231"/>
      <c r="OFN78" s="231"/>
      <c r="OFO78" s="99"/>
      <c r="OFP78" s="231"/>
      <c r="OFQ78" s="231"/>
      <c r="OFR78" s="231"/>
      <c r="OFS78" s="222"/>
      <c r="OFT78" s="253"/>
      <c r="OFU78" s="254"/>
      <c r="OFV78" s="224"/>
      <c r="OFW78" s="225"/>
      <c r="OFX78" s="99"/>
      <c r="OFY78" s="255"/>
      <c r="OFZ78" s="231"/>
      <c r="OGA78" s="227"/>
      <c r="OGB78" s="227"/>
      <c r="OGC78" s="140"/>
      <c r="OGD78" s="231"/>
      <c r="OGE78" s="6"/>
      <c r="OGF78" s="6"/>
      <c r="OGG78" s="6"/>
      <c r="OGH78" s="246"/>
      <c r="OGI78" s="252"/>
      <c r="OGJ78" s="250"/>
      <c r="OGK78" s="231"/>
      <c r="OGL78" s="231"/>
      <c r="OGM78" s="231"/>
      <c r="OGN78" s="99"/>
      <c r="OGO78" s="231"/>
      <c r="OGP78" s="231"/>
      <c r="OGQ78" s="231"/>
      <c r="OGR78" s="222"/>
      <c r="OGS78" s="253"/>
      <c r="OGT78" s="254"/>
      <c r="OGU78" s="224"/>
      <c r="OGV78" s="225"/>
      <c r="OGW78" s="99"/>
      <c r="OGX78" s="255"/>
      <c r="OGY78" s="231"/>
      <c r="OGZ78" s="227"/>
      <c r="OHA78" s="227"/>
      <c r="OHB78" s="140"/>
      <c r="OHC78" s="231"/>
      <c r="OHD78" s="6"/>
      <c r="OHE78" s="6"/>
      <c r="OHF78" s="6"/>
      <c r="OHG78" s="246"/>
      <c r="OHH78" s="252"/>
      <c r="OHI78" s="250"/>
      <c r="OHJ78" s="231"/>
      <c r="OHK78" s="231"/>
      <c r="OHL78" s="231"/>
      <c r="OHM78" s="99"/>
      <c r="OHN78" s="231"/>
      <c r="OHO78" s="231"/>
      <c r="OHP78" s="231"/>
      <c r="OHQ78" s="222"/>
      <c r="OHR78" s="253"/>
      <c r="OHS78" s="254"/>
      <c r="OHT78" s="224"/>
      <c r="OHU78" s="225"/>
      <c r="OHV78" s="99"/>
      <c r="OHW78" s="255"/>
      <c r="OHX78" s="231"/>
      <c r="OHY78" s="227"/>
      <c r="OHZ78" s="227"/>
      <c r="OIA78" s="140"/>
      <c r="OIB78" s="231"/>
      <c r="OIC78" s="6"/>
      <c r="OID78" s="6"/>
      <c r="OIE78" s="6"/>
      <c r="OIF78" s="246"/>
      <c r="OIG78" s="252"/>
      <c r="OIH78" s="250"/>
      <c r="OII78" s="231"/>
      <c r="OIJ78" s="231"/>
      <c r="OIK78" s="231"/>
      <c r="OIL78" s="99"/>
      <c r="OIM78" s="231"/>
      <c r="OIN78" s="231"/>
      <c r="OIO78" s="231"/>
      <c r="OIP78" s="222"/>
      <c r="OIQ78" s="253"/>
      <c r="OIR78" s="254"/>
      <c r="OIS78" s="224"/>
      <c r="OIT78" s="225"/>
      <c r="OIU78" s="99"/>
      <c r="OIV78" s="255"/>
      <c r="OIW78" s="231"/>
      <c r="OIX78" s="227"/>
      <c r="OIY78" s="227"/>
      <c r="OIZ78" s="140"/>
      <c r="OJA78" s="231"/>
      <c r="OJB78" s="6"/>
      <c r="OJC78" s="6"/>
      <c r="OJD78" s="6"/>
      <c r="OJE78" s="246"/>
      <c r="OJF78" s="252"/>
      <c r="OJG78" s="250"/>
      <c r="OJH78" s="231"/>
      <c r="OJI78" s="231"/>
      <c r="OJJ78" s="231"/>
      <c r="OJK78" s="99"/>
      <c r="OJL78" s="231"/>
      <c r="OJM78" s="231"/>
      <c r="OJN78" s="231"/>
      <c r="OJO78" s="222"/>
      <c r="OJP78" s="253"/>
      <c r="OJQ78" s="254"/>
      <c r="OJR78" s="224"/>
      <c r="OJS78" s="225"/>
      <c r="OJT78" s="99"/>
      <c r="OJU78" s="255"/>
      <c r="OJV78" s="231"/>
      <c r="OJW78" s="227"/>
      <c r="OJX78" s="227"/>
      <c r="OJY78" s="140"/>
      <c r="OJZ78" s="231"/>
      <c r="OKA78" s="6"/>
      <c r="OKB78" s="6"/>
      <c r="OKC78" s="6"/>
      <c r="OKD78" s="246"/>
      <c r="OKE78" s="252"/>
      <c r="OKF78" s="250"/>
      <c r="OKG78" s="231"/>
      <c r="OKH78" s="231"/>
      <c r="OKI78" s="231"/>
      <c r="OKJ78" s="99"/>
      <c r="OKK78" s="231"/>
      <c r="OKL78" s="231"/>
      <c r="OKM78" s="231"/>
      <c r="OKN78" s="222"/>
      <c r="OKO78" s="253"/>
      <c r="OKP78" s="254"/>
      <c r="OKQ78" s="224"/>
      <c r="OKR78" s="225"/>
      <c r="OKS78" s="99"/>
      <c r="OKT78" s="255"/>
      <c r="OKU78" s="231"/>
      <c r="OKV78" s="227"/>
      <c r="OKW78" s="227"/>
      <c r="OKX78" s="140"/>
      <c r="OKY78" s="231"/>
      <c r="OKZ78" s="6"/>
      <c r="OLA78" s="6"/>
      <c r="OLB78" s="6"/>
      <c r="OLC78" s="246"/>
      <c r="OLD78" s="252"/>
      <c r="OLE78" s="250"/>
      <c r="OLF78" s="231"/>
      <c r="OLG78" s="231"/>
      <c r="OLH78" s="231"/>
      <c r="OLI78" s="99"/>
      <c r="OLJ78" s="231"/>
      <c r="OLK78" s="231"/>
      <c r="OLL78" s="231"/>
      <c r="OLM78" s="222"/>
      <c r="OLN78" s="253"/>
      <c r="OLO78" s="254"/>
      <c r="OLP78" s="224"/>
      <c r="OLQ78" s="225"/>
      <c r="OLR78" s="99"/>
      <c r="OLS78" s="255"/>
      <c r="OLT78" s="231"/>
      <c r="OLU78" s="227"/>
      <c r="OLV78" s="227"/>
      <c r="OLW78" s="140"/>
      <c r="OLX78" s="231"/>
      <c r="OLY78" s="6"/>
      <c r="OLZ78" s="6"/>
      <c r="OMA78" s="6"/>
      <c r="OMB78" s="246"/>
      <c r="OMC78" s="252"/>
      <c r="OMD78" s="250"/>
      <c r="OME78" s="231"/>
      <c r="OMF78" s="231"/>
      <c r="OMG78" s="231"/>
      <c r="OMH78" s="99"/>
      <c r="OMI78" s="231"/>
      <c r="OMJ78" s="231"/>
      <c r="OMK78" s="231"/>
      <c r="OML78" s="222"/>
      <c r="OMM78" s="253"/>
      <c r="OMN78" s="254"/>
      <c r="OMO78" s="224"/>
      <c r="OMP78" s="225"/>
      <c r="OMQ78" s="99"/>
      <c r="OMR78" s="255"/>
      <c r="OMS78" s="231"/>
      <c r="OMT78" s="227"/>
      <c r="OMU78" s="227"/>
      <c r="OMV78" s="140"/>
      <c r="OMW78" s="231"/>
      <c r="OMX78" s="6"/>
      <c r="OMY78" s="6"/>
      <c r="OMZ78" s="6"/>
      <c r="ONA78" s="246"/>
      <c r="ONB78" s="252"/>
      <c r="ONC78" s="250"/>
      <c r="OND78" s="231"/>
      <c r="ONE78" s="231"/>
      <c r="ONF78" s="231"/>
      <c r="ONG78" s="99"/>
      <c r="ONH78" s="231"/>
      <c r="ONI78" s="231"/>
      <c r="ONJ78" s="231"/>
      <c r="ONK78" s="222"/>
      <c r="ONL78" s="253"/>
      <c r="ONM78" s="254"/>
      <c r="ONN78" s="224"/>
      <c r="ONO78" s="225"/>
      <c r="ONP78" s="99"/>
      <c r="ONQ78" s="255"/>
      <c r="ONR78" s="231"/>
      <c r="ONS78" s="227"/>
      <c r="ONT78" s="227"/>
      <c r="ONU78" s="140"/>
      <c r="ONV78" s="231"/>
      <c r="ONW78" s="6"/>
      <c r="ONX78" s="6"/>
      <c r="ONY78" s="6"/>
      <c r="ONZ78" s="246"/>
      <c r="OOA78" s="252"/>
      <c r="OOB78" s="250"/>
      <c r="OOC78" s="231"/>
      <c r="OOD78" s="231"/>
      <c r="OOE78" s="231"/>
      <c r="OOF78" s="99"/>
      <c r="OOG78" s="231"/>
      <c r="OOH78" s="231"/>
      <c r="OOI78" s="231"/>
      <c r="OOJ78" s="222"/>
      <c r="OOK78" s="253"/>
      <c r="OOL78" s="254"/>
      <c r="OOM78" s="224"/>
      <c r="OON78" s="225"/>
      <c r="OOO78" s="99"/>
      <c r="OOP78" s="255"/>
      <c r="OOQ78" s="231"/>
      <c r="OOR78" s="227"/>
      <c r="OOS78" s="227"/>
      <c r="OOT78" s="140"/>
      <c r="OOU78" s="231"/>
      <c r="OOV78" s="6"/>
      <c r="OOW78" s="6"/>
      <c r="OOX78" s="6"/>
      <c r="OOY78" s="246"/>
      <c r="OOZ78" s="252"/>
      <c r="OPA78" s="250"/>
      <c r="OPB78" s="231"/>
      <c r="OPC78" s="231"/>
      <c r="OPD78" s="231"/>
      <c r="OPE78" s="99"/>
      <c r="OPF78" s="231"/>
      <c r="OPG78" s="231"/>
      <c r="OPH78" s="231"/>
      <c r="OPI78" s="222"/>
      <c r="OPJ78" s="253"/>
      <c r="OPK78" s="254"/>
      <c r="OPL78" s="224"/>
      <c r="OPM78" s="225"/>
      <c r="OPN78" s="99"/>
      <c r="OPO78" s="255"/>
      <c r="OPP78" s="231"/>
      <c r="OPQ78" s="227"/>
      <c r="OPR78" s="227"/>
      <c r="OPS78" s="140"/>
      <c r="OPT78" s="231"/>
      <c r="OPU78" s="6"/>
      <c r="OPV78" s="6"/>
      <c r="OPW78" s="6"/>
      <c r="OPX78" s="246"/>
      <c r="OPY78" s="252"/>
      <c r="OPZ78" s="250"/>
      <c r="OQA78" s="231"/>
      <c r="OQB78" s="231"/>
      <c r="OQC78" s="231"/>
      <c r="OQD78" s="99"/>
      <c r="OQE78" s="231"/>
      <c r="OQF78" s="231"/>
      <c r="OQG78" s="231"/>
      <c r="OQH78" s="222"/>
      <c r="OQI78" s="253"/>
      <c r="OQJ78" s="254"/>
      <c r="OQK78" s="224"/>
      <c r="OQL78" s="225"/>
      <c r="OQM78" s="99"/>
      <c r="OQN78" s="255"/>
      <c r="OQO78" s="231"/>
      <c r="OQP78" s="227"/>
      <c r="OQQ78" s="227"/>
      <c r="OQR78" s="140"/>
      <c r="OQS78" s="231"/>
      <c r="OQT78" s="6"/>
      <c r="OQU78" s="6"/>
      <c r="OQV78" s="6"/>
      <c r="OQW78" s="246"/>
      <c r="OQX78" s="252"/>
      <c r="OQY78" s="250"/>
      <c r="OQZ78" s="231"/>
      <c r="ORA78" s="231"/>
      <c r="ORB78" s="231"/>
      <c r="ORC78" s="99"/>
      <c r="ORD78" s="231"/>
      <c r="ORE78" s="231"/>
      <c r="ORF78" s="231"/>
      <c r="ORG78" s="222"/>
      <c r="ORH78" s="253"/>
      <c r="ORI78" s="254"/>
      <c r="ORJ78" s="224"/>
      <c r="ORK78" s="225"/>
      <c r="ORL78" s="99"/>
      <c r="ORM78" s="255"/>
      <c r="ORN78" s="231"/>
      <c r="ORO78" s="227"/>
      <c r="ORP78" s="227"/>
      <c r="ORQ78" s="140"/>
      <c r="ORR78" s="231"/>
      <c r="ORS78" s="6"/>
      <c r="ORT78" s="6"/>
      <c r="ORU78" s="6"/>
      <c r="ORV78" s="246"/>
      <c r="ORW78" s="252"/>
      <c r="ORX78" s="250"/>
      <c r="ORY78" s="231"/>
      <c r="ORZ78" s="231"/>
      <c r="OSA78" s="231"/>
      <c r="OSB78" s="99"/>
      <c r="OSC78" s="231"/>
      <c r="OSD78" s="231"/>
      <c r="OSE78" s="231"/>
      <c r="OSF78" s="222"/>
      <c r="OSG78" s="253"/>
      <c r="OSH78" s="254"/>
      <c r="OSI78" s="224"/>
      <c r="OSJ78" s="225"/>
      <c r="OSK78" s="99"/>
      <c r="OSL78" s="255"/>
      <c r="OSM78" s="231"/>
      <c r="OSN78" s="227"/>
      <c r="OSO78" s="227"/>
      <c r="OSP78" s="140"/>
      <c r="OSQ78" s="231"/>
      <c r="OSR78" s="6"/>
      <c r="OSS78" s="6"/>
      <c r="OST78" s="6"/>
      <c r="OSU78" s="246"/>
      <c r="OSV78" s="252"/>
      <c r="OSW78" s="250"/>
      <c r="OSX78" s="231"/>
      <c r="OSY78" s="231"/>
      <c r="OSZ78" s="231"/>
      <c r="OTA78" s="99"/>
      <c r="OTB78" s="231"/>
      <c r="OTC78" s="231"/>
      <c r="OTD78" s="231"/>
      <c r="OTE78" s="222"/>
      <c r="OTF78" s="253"/>
      <c r="OTG78" s="254"/>
      <c r="OTH78" s="224"/>
      <c r="OTI78" s="225"/>
      <c r="OTJ78" s="99"/>
      <c r="OTK78" s="255"/>
      <c r="OTL78" s="231"/>
      <c r="OTM78" s="227"/>
      <c r="OTN78" s="227"/>
      <c r="OTO78" s="140"/>
      <c r="OTP78" s="231"/>
      <c r="OTQ78" s="6"/>
      <c r="OTR78" s="6"/>
      <c r="OTS78" s="6"/>
      <c r="OTT78" s="246"/>
      <c r="OTU78" s="252"/>
      <c r="OTV78" s="250"/>
      <c r="OTW78" s="231"/>
      <c r="OTX78" s="231"/>
      <c r="OTY78" s="231"/>
      <c r="OTZ78" s="99"/>
      <c r="OUA78" s="231"/>
      <c r="OUB78" s="231"/>
      <c r="OUC78" s="231"/>
      <c r="OUD78" s="222"/>
      <c r="OUE78" s="253"/>
      <c r="OUF78" s="254"/>
      <c r="OUG78" s="224"/>
      <c r="OUH78" s="225"/>
      <c r="OUI78" s="99"/>
      <c r="OUJ78" s="255"/>
      <c r="OUK78" s="231"/>
      <c r="OUL78" s="227"/>
      <c r="OUM78" s="227"/>
      <c r="OUN78" s="140"/>
      <c r="OUO78" s="231"/>
      <c r="OUP78" s="6"/>
      <c r="OUQ78" s="6"/>
      <c r="OUR78" s="6"/>
      <c r="OUS78" s="246"/>
      <c r="OUT78" s="252"/>
      <c r="OUU78" s="250"/>
      <c r="OUV78" s="231"/>
      <c r="OUW78" s="231"/>
      <c r="OUX78" s="231"/>
      <c r="OUY78" s="99"/>
      <c r="OUZ78" s="231"/>
      <c r="OVA78" s="231"/>
      <c r="OVB78" s="231"/>
      <c r="OVC78" s="222"/>
      <c r="OVD78" s="253"/>
      <c r="OVE78" s="254"/>
      <c r="OVF78" s="224"/>
      <c r="OVG78" s="225"/>
      <c r="OVH78" s="99"/>
      <c r="OVI78" s="255"/>
      <c r="OVJ78" s="231"/>
      <c r="OVK78" s="227"/>
      <c r="OVL78" s="227"/>
      <c r="OVM78" s="140"/>
      <c r="OVN78" s="231"/>
      <c r="OVO78" s="6"/>
      <c r="OVP78" s="6"/>
      <c r="OVQ78" s="6"/>
      <c r="OVR78" s="246"/>
      <c r="OVS78" s="252"/>
      <c r="OVT78" s="250"/>
      <c r="OVU78" s="231"/>
      <c r="OVV78" s="231"/>
      <c r="OVW78" s="231"/>
      <c r="OVX78" s="99"/>
      <c r="OVY78" s="231"/>
      <c r="OVZ78" s="231"/>
      <c r="OWA78" s="231"/>
      <c r="OWB78" s="222"/>
      <c r="OWC78" s="253"/>
      <c r="OWD78" s="254"/>
      <c r="OWE78" s="224"/>
      <c r="OWF78" s="225"/>
      <c r="OWG78" s="99"/>
      <c r="OWH78" s="255"/>
      <c r="OWI78" s="231"/>
      <c r="OWJ78" s="227"/>
      <c r="OWK78" s="227"/>
      <c r="OWL78" s="140"/>
      <c r="OWM78" s="231"/>
      <c r="OWN78" s="6"/>
      <c r="OWO78" s="6"/>
      <c r="OWP78" s="6"/>
      <c r="OWQ78" s="246"/>
      <c r="OWR78" s="252"/>
      <c r="OWS78" s="250"/>
      <c r="OWT78" s="231"/>
      <c r="OWU78" s="231"/>
      <c r="OWV78" s="231"/>
      <c r="OWW78" s="99"/>
      <c r="OWX78" s="231"/>
      <c r="OWY78" s="231"/>
      <c r="OWZ78" s="231"/>
      <c r="OXA78" s="222"/>
      <c r="OXB78" s="253"/>
      <c r="OXC78" s="254"/>
      <c r="OXD78" s="224"/>
      <c r="OXE78" s="225"/>
      <c r="OXF78" s="99"/>
      <c r="OXG78" s="255"/>
      <c r="OXH78" s="231"/>
      <c r="OXI78" s="227"/>
      <c r="OXJ78" s="227"/>
      <c r="OXK78" s="140"/>
      <c r="OXL78" s="231"/>
      <c r="OXM78" s="6"/>
      <c r="OXN78" s="6"/>
      <c r="OXO78" s="6"/>
      <c r="OXP78" s="246"/>
      <c r="OXQ78" s="252"/>
      <c r="OXR78" s="250"/>
      <c r="OXS78" s="231"/>
      <c r="OXT78" s="231"/>
      <c r="OXU78" s="231"/>
      <c r="OXV78" s="99"/>
      <c r="OXW78" s="231"/>
      <c r="OXX78" s="231"/>
      <c r="OXY78" s="231"/>
      <c r="OXZ78" s="222"/>
      <c r="OYA78" s="253"/>
      <c r="OYB78" s="254"/>
      <c r="OYC78" s="224"/>
      <c r="OYD78" s="225"/>
      <c r="OYE78" s="99"/>
      <c r="OYF78" s="255"/>
      <c r="OYG78" s="231"/>
      <c r="OYH78" s="227"/>
      <c r="OYI78" s="227"/>
      <c r="OYJ78" s="140"/>
      <c r="OYK78" s="231"/>
      <c r="OYL78" s="6"/>
      <c r="OYM78" s="6"/>
      <c r="OYN78" s="6"/>
      <c r="OYO78" s="246"/>
      <c r="OYP78" s="252"/>
      <c r="OYQ78" s="250"/>
      <c r="OYR78" s="231"/>
      <c r="OYS78" s="231"/>
      <c r="OYT78" s="231"/>
      <c r="OYU78" s="99"/>
      <c r="OYV78" s="231"/>
      <c r="OYW78" s="231"/>
      <c r="OYX78" s="231"/>
      <c r="OYY78" s="222"/>
      <c r="OYZ78" s="253"/>
      <c r="OZA78" s="254"/>
      <c r="OZB78" s="224"/>
      <c r="OZC78" s="225"/>
      <c r="OZD78" s="99"/>
      <c r="OZE78" s="255"/>
      <c r="OZF78" s="231"/>
      <c r="OZG78" s="227"/>
      <c r="OZH78" s="227"/>
      <c r="OZI78" s="140"/>
      <c r="OZJ78" s="231"/>
      <c r="OZK78" s="6"/>
      <c r="OZL78" s="6"/>
      <c r="OZM78" s="6"/>
      <c r="OZN78" s="246"/>
      <c r="OZO78" s="252"/>
      <c r="OZP78" s="250"/>
      <c r="OZQ78" s="231"/>
      <c r="OZR78" s="231"/>
      <c r="OZS78" s="231"/>
      <c r="OZT78" s="99"/>
      <c r="OZU78" s="231"/>
      <c r="OZV78" s="231"/>
      <c r="OZW78" s="231"/>
      <c r="OZX78" s="222"/>
      <c r="OZY78" s="253"/>
      <c r="OZZ78" s="254"/>
      <c r="PAA78" s="224"/>
      <c r="PAB78" s="225"/>
      <c r="PAC78" s="99"/>
      <c r="PAD78" s="255"/>
      <c r="PAE78" s="231"/>
      <c r="PAF78" s="227"/>
      <c r="PAG78" s="227"/>
      <c r="PAH78" s="140"/>
      <c r="PAI78" s="231"/>
      <c r="PAJ78" s="6"/>
      <c r="PAK78" s="6"/>
      <c r="PAL78" s="6"/>
      <c r="PAM78" s="246"/>
      <c r="PAN78" s="252"/>
      <c r="PAO78" s="250"/>
      <c r="PAP78" s="231"/>
      <c r="PAQ78" s="231"/>
      <c r="PAR78" s="231"/>
      <c r="PAS78" s="99"/>
      <c r="PAT78" s="231"/>
      <c r="PAU78" s="231"/>
      <c r="PAV78" s="231"/>
      <c r="PAW78" s="222"/>
      <c r="PAX78" s="253"/>
      <c r="PAY78" s="254"/>
      <c r="PAZ78" s="224"/>
      <c r="PBA78" s="225"/>
      <c r="PBB78" s="99"/>
      <c r="PBC78" s="255"/>
      <c r="PBD78" s="231"/>
      <c r="PBE78" s="227"/>
      <c r="PBF78" s="227"/>
      <c r="PBG78" s="140"/>
      <c r="PBH78" s="231"/>
      <c r="PBI78" s="6"/>
      <c r="PBJ78" s="6"/>
      <c r="PBK78" s="6"/>
      <c r="PBL78" s="246"/>
      <c r="PBM78" s="252"/>
      <c r="PBN78" s="250"/>
      <c r="PBO78" s="231"/>
      <c r="PBP78" s="231"/>
      <c r="PBQ78" s="231"/>
      <c r="PBR78" s="99"/>
      <c r="PBS78" s="231"/>
      <c r="PBT78" s="231"/>
      <c r="PBU78" s="231"/>
      <c r="PBV78" s="222"/>
      <c r="PBW78" s="253"/>
      <c r="PBX78" s="254"/>
      <c r="PBY78" s="224"/>
      <c r="PBZ78" s="225"/>
      <c r="PCA78" s="99"/>
      <c r="PCB78" s="255"/>
      <c r="PCC78" s="231"/>
      <c r="PCD78" s="227"/>
      <c r="PCE78" s="227"/>
      <c r="PCF78" s="140"/>
      <c r="PCG78" s="231"/>
      <c r="PCH78" s="6"/>
      <c r="PCI78" s="6"/>
      <c r="PCJ78" s="6"/>
      <c r="PCK78" s="246"/>
      <c r="PCL78" s="252"/>
      <c r="PCM78" s="250"/>
      <c r="PCN78" s="231"/>
      <c r="PCO78" s="231"/>
      <c r="PCP78" s="231"/>
      <c r="PCQ78" s="99"/>
      <c r="PCR78" s="231"/>
      <c r="PCS78" s="231"/>
      <c r="PCT78" s="231"/>
      <c r="PCU78" s="222"/>
      <c r="PCV78" s="253"/>
      <c r="PCW78" s="254"/>
      <c r="PCX78" s="224"/>
      <c r="PCY78" s="225"/>
      <c r="PCZ78" s="99"/>
      <c r="PDA78" s="255"/>
      <c r="PDB78" s="231"/>
      <c r="PDC78" s="227"/>
      <c r="PDD78" s="227"/>
      <c r="PDE78" s="140"/>
      <c r="PDF78" s="231"/>
      <c r="PDG78" s="6"/>
      <c r="PDH78" s="6"/>
      <c r="PDI78" s="6"/>
      <c r="PDJ78" s="246"/>
      <c r="PDK78" s="252"/>
      <c r="PDL78" s="250"/>
      <c r="PDM78" s="231"/>
      <c r="PDN78" s="231"/>
      <c r="PDO78" s="231"/>
      <c r="PDP78" s="99"/>
      <c r="PDQ78" s="231"/>
      <c r="PDR78" s="231"/>
      <c r="PDS78" s="231"/>
      <c r="PDT78" s="222"/>
      <c r="PDU78" s="253"/>
      <c r="PDV78" s="254"/>
      <c r="PDW78" s="224"/>
      <c r="PDX78" s="225"/>
      <c r="PDY78" s="99"/>
      <c r="PDZ78" s="255"/>
      <c r="PEA78" s="231"/>
      <c r="PEB78" s="227"/>
      <c r="PEC78" s="227"/>
      <c r="PED78" s="140"/>
      <c r="PEE78" s="231"/>
      <c r="PEF78" s="6"/>
      <c r="PEG78" s="6"/>
      <c r="PEH78" s="6"/>
      <c r="PEI78" s="246"/>
      <c r="PEJ78" s="252"/>
      <c r="PEK78" s="250"/>
      <c r="PEL78" s="231"/>
      <c r="PEM78" s="231"/>
      <c r="PEN78" s="231"/>
      <c r="PEO78" s="99"/>
      <c r="PEP78" s="231"/>
      <c r="PEQ78" s="231"/>
      <c r="PER78" s="231"/>
      <c r="PES78" s="222"/>
      <c r="PET78" s="253"/>
      <c r="PEU78" s="254"/>
      <c r="PEV78" s="224"/>
      <c r="PEW78" s="225"/>
      <c r="PEX78" s="99"/>
      <c r="PEY78" s="255"/>
      <c r="PEZ78" s="231"/>
      <c r="PFA78" s="227"/>
      <c r="PFB78" s="227"/>
      <c r="PFC78" s="140"/>
      <c r="PFD78" s="231"/>
      <c r="PFE78" s="6"/>
      <c r="PFF78" s="6"/>
      <c r="PFG78" s="6"/>
      <c r="PFH78" s="246"/>
      <c r="PFI78" s="252"/>
      <c r="PFJ78" s="250"/>
      <c r="PFK78" s="231"/>
      <c r="PFL78" s="231"/>
      <c r="PFM78" s="231"/>
      <c r="PFN78" s="99"/>
      <c r="PFO78" s="231"/>
      <c r="PFP78" s="231"/>
      <c r="PFQ78" s="231"/>
      <c r="PFR78" s="222"/>
      <c r="PFS78" s="253"/>
      <c r="PFT78" s="254"/>
      <c r="PFU78" s="224"/>
      <c r="PFV78" s="225"/>
      <c r="PFW78" s="99"/>
      <c r="PFX78" s="255"/>
      <c r="PFY78" s="231"/>
      <c r="PFZ78" s="227"/>
      <c r="PGA78" s="227"/>
      <c r="PGB78" s="140"/>
      <c r="PGC78" s="231"/>
      <c r="PGD78" s="6"/>
      <c r="PGE78" s="6"/>
      <c r="PGF78" s="6"/>
      <c r="PGG78" s="246"/>
      <c r="PGH78" s="252"/>
      <c r="PGI78" s="250"/>
      <c r="PGJ78" s="231"/>
      <c r="PGK78" s="231"/>
      <c r="PGL78" s="231"/>
      <c r="PGM78" s="99"/>
      <c r="PGN78" s="231"/>
      <c r="PGO78" s="231"/>
      <c r="PGP78" s="231"/>
      <c r="PGQ78" s="222"/>
      <c r="PGR78" s="253"/>
      <c r="PGS78" s="254"/>
      <c r="PGT78" s="224"/>
      <c r="PGU78" s="225"/>
      <c r="PGV78" s="99"/>
      <c r="PGW78" s="255"/>
      <c r="PGX78" s="231"/>
      <c r="PGY78" s="227"/>
      <c r="PGZ78" s="227"/>
      <c r="PHA78" s="140"/>
      <c r="PHB78" s="231"/>
      <c r="PHC78" s="6"/>
      <c r="PHD78" s="6"/>
      <c r="PHE78" s="6"/>
      <c r="PHF78" s="246"/>
      <c r="PHG78" s="252"/>
      <c r="PHH78" s="250"/>
      <c r="PHI78" s="231"/>
      <c r="PHJ78" s="231"/>
      <c r="PHK78" s="231"/>
      <c r="PHL78" s="99"/>
      <c r="PHM78" s="231"/>
      <c r="PHN78" s="231"/>
      <c r="PHO78" s="231"/>
      <c r="PHP78" s="222"/>
      <c r="PHQ78" s="253"/>
      <c r="PHR78" s="254"/>
      <c r="PHS78" s="224"/>
      <c r="PHT78" s="225"/>
      <c r="PHU78" s="99"/>
      <c r="PHV78" s="255"/>
      <c r="PHW78" s="231"/>
      <c r="PHX78" s="227"/>
      <c r="PHY78" s="227"/>
      <c r="PHZ78" s="140"/>
      <c r="PIA78" s="231"/>
      <c r="PIB78" s="6"/>
      <c r="PIC78" s="6"/>
      <c r="PID78" s="6"/>
      <c r="PIE78" s="246"/>
      <c r="PIF78" s="252"/>
      <c r="PIG78" s="250"/>
      <c r="PIH78" s="231"/>
      <c r="PII78" s="231"/>
      <c r="PIJ78" s="231"/>
      <c r="PIK78" s="99"/>
      <c r="PIL78" s="231"/>
      <c r="PIM78" s="231"/>
      <c r="PIN78" s="231"/>
      <c r="PIO78" s="222"/>
      <c r="PIP78" s="253"/>
      <c r="PIQ78" s="254"/>
      <c r="PIR78" s="224"/>
      <c r="PIS78" s="225"/>
      <c r="PIT78" s="99"/>
      <c r="PIU78" s="255"/>
      <c r="PIV78" s="231"/>
      <c r="PIW78" s="227"/>
      <c r="PIX78" s="227"/>
      <c r="PIY78" s="140"/>
      <c r="PIZ78" s="231"/>
      <c r="PJA78" s="6"/>
      <c r="PJB78" s="6"/>
      <c r="PJC78" s="6"/>
      <c r="PJD78" s="246"/>
      <c r="PJE78" s="252"/>
      <c r="PJF78" s="250"/>
      <c r="PJG78" s="231"/>
      <c r="PJH78" s="231"/>
      <c r="PJI78" s="231"/>
      <c r="PJJ78" s="99"/>
      <c r="PJK78" s="231"/>
      <c r="PJL78" s="231"/>
      <c r="PJM78" s="231"/>
      <c r="PJN78" s="222"/>
      <c r="PJO78" s="253"/>
      <c r="PJP78" s="254"/>
      <c r="PJQ78" s="224"/>
      <c r="PJR78" s="225"/>
      <c r="PJS78" s="99"/>
      <c r="PJT78" s="255"/>
      <c r="PJU78" s="231"/>
      <c r="PJV78" s="227"/>
      <c r="PJW78" s="227"/>
      <c r="PJX78" s="140"/>
      <c r="PJY78" s="231"/>
      <c r="PJZ78" s="6"/>
      <c r="PKA78" s="6"/>
      <c r="PKB78" s="6"/>
      <c r="PKC78" s="246"/>
      <c r="PKD78" s="252"/>
      <c r="PKE78" s="250"/>
      <c r="PKF78" s="231"/>
      <c r="PKG78" s="231"/>
      <c r="PKH78" s="231"/>
      <c r="PKI78" s="99"/>
      <c r="PKJ78" s="231"/>
      <c r="PKK78" s="231"/>
      <c r="PKL78" s="231"/>
      <c r="PKM78" s="222"/>
      <c r="PKN78" s="253"/>
      <c r="PKO78" s="254"/>
      <c r="PKP78" s="224"/>
      <c r="PKQ78" s="225"/>
      <c r="PKR78" s="99"/>
      <c r="PKS78" s="255"/>
      <c r="PKT78" s="231"/>
      <c r="PKU78" s="227"/>
      <c r="PKV78" s="227"/>
      <c r="PKW78" s="140"/>
      <c r="PKX78" s="231"/>
      <c r="PKY78" s="6"/>
      <c r="PKZ78" s="6"/>
      <c r="PLA78" s="6"/>
      <c r="PLB78" s="246"/>
      <c r="PLC78" s="252"/>
      <c r="PLD78" s="250"/>
      <c r="PLE78" s="231"/>
      <c r="PLF78" s="231"/>
      <c r="PLG78" s="231"/>
      <c r="PLH78" s="99"/>
      <c r="PLI78" s="231"/>
      <c r="PLJ78" s="231"/>
      <c r="PLK78" s="231"/>
      <c r="PLL78" s="222"/>
      <c r="PLM78" s="253"/>
      <c r="PLN78" s="254"/>
      <c r="PLO78" s="224"/>
      <c r="PLP78" s="225"/>
      <c r="PLQ78" s="99"/>
      <c r="PLR78" s="255"/>
      <c r="PLS78" s="231"/>
      <c r="PLT78" s="227"/>
      <c r="PLU78" s="227"/>
      <c r="PLV78" s="140"/>
      <c r="PLW78" s="231"/>
      <c r="PLX78" s="6"/>
      <c r="PLY78" s="6"/>
      <c r="PLZ78" s="6"/>
      <c r="PMA78" s="246"/>
      <c r="PMB78" s="252"/>
      <c r="PMC78" s="250"/>
      <c r="PMD78" s="231"/>
      <c r="PME78" s="231"/>
      <c r="PMF78" s="231"/>
      <c r="PMG78" s="99"/>
      <c r="PMH78" s="231"/>
      <c r="PMI78" s="231"/>
      <c r="PMJ78" s="231"/>
      <c r="PMK78" s="222"/>
      <c r="PML78" s="253"/>
      <c r="PMM78" s="254"/>
      <c r="PMN78" s="224"/>
      <c r="PMO78" s="225"/>
      <c r="PMP78" s="99"/>
      <c r="PMQ78" s="255"/>
      <c r="PMR78" s="231"/>
      <c r="PMS78" s="227"/>
      <c r="PMT78" s="227"/>
      <c r="PMU78" s="140"/>
      <c r="PMV78" s="231"/>
      <c r="PMW78" s="6"/>
      <c r="PMX78" s="6"/>
      <c r="PMY78" s="6"/>
      <c r="PMZ78" s="246"/>
      <c r="PNA78" s="252"/>
      <c r="PNB78" s="250"/>
      <c r="PNC78" s="231"/>
      <c r="PND78" s="231"/>
      <c r="PNE78" s="231"/>
      <c r="PNF78" s="99"/>
      <c r="PNG78" s="231"/>
      <c r="PNH78" s="231"/>
      <c r="PNI78" s="231"/>
      <c r="PNJ78" s="222"/>
      <c r="PNK78" s="253"/>
      <c r="PNL78" s="254"/>
      <c r="PNM78" s="224"/>
      <c r="PNN78" s="225"/>
      <c r="PNO78" s="99"/>
      <c r="PNP78" s="255"/>
      <c r="PNQ78" s="231"/>
      <c r="PNR78" s="227"/>
      <c r="PNS78" s="227"/>
      <c r="PNT78" s="140"/>
      <c r="PNU78" s="231"/>
      <c r="PNV78" s="6"/>
      <c r="PNW78" s="6"/>
      <c r="PNX78" s="6"/>
      <c r="PNY78" s="246"/>
      <c r="PNZ78" s="252"/>
      <c r="POA78" s="250"/>
      <c r="POB78" s="231"/>
      <c r="POC78" s="231"/>
      <c r="POD78" s="231"/>
      <c r="POE78" s="99"/>
      <c r="POF78" s="231"/>
      <c r="POG78" s="231"/>
      <c r="POH78" s="231"/>
      <c r="POI78" s="222"/>
      <c r="POJ78" s="253"/>
      <c r="POK78" s="254"/>
      <c r="POL78" s="224"/>
      <c r="POM78" s="225"/>
      <c r="PON78" s="99"/>
      <c r="POO78" s="255"/>
      <c r="POP78" s="231"/>
      <c r="POQ78" s="227"/>
      <c r="POR78" s="227"/>
      <c r="POS78" s="140"/>
      <c r="POT78" s="231"/>
      <c r="POU78" s="6"/>
      <c r="POV78" s="6"/>
      <c r="POW78" s="6"/>
      <c r="POX78" s="246"/>
      <c r="POY78" s="252"/>
      <c r="POZ78" s="250"/>
      <c r="PPA78" s="231"/>
      <c r="PPB78" s="231"/>
      <c r="PPC78" s="231"/>
      <c r="PPD78" s="99"/>
      <c r="PPE78" s="231"/>
      <c r="PPF78" s="231"/>
      <c r="PPG78" s="231"/>
      <c r="PPH78" s="222"/>
      <c r="PPI78" s="253"/>
      <c r="PPJ78" s="254"/>
      <c r="PPK78" s="224"/>
      <c r="PPL78" s="225"/>
      <c r="PPM78" s="99"/>
      <c r="PPN78" s="255"/>
      <c r="PPO78" s="231"/>
      <c r="PPP78" s="227"/>
      <c r="PPQ78" s="227"/>
      <c r="PPR78" s="140"/>
      <c r="PPS78" s="231"/>
      <c r="PPT78" s="6"/>
      <c r="PPU78" s="6"/>
      <c r="PPV78" s="6"/>
      <c r="PPW78" s="246"/>
      <c r="PPX78" s="252"/>
      <c r="PPY78" s="250"/>
      <c r="PPZ78" s="231"/>
      <c r="PQA78" s="231"/>
      <c r="PQB78" s="231"/>
      <c r="PQC78" s="99"/>
      <c r="PQD78" s="231"/>
      <c r="PQE78" s="231"/>
      <c r="PQF78" s="231"/>
      <c r="PQG78" s="222"/>
      <c r="PQH78" s="253"/>
      <c r="PQI78" s="254"/>
      <c r="PQJ78" s="224"/>
      <c r="PQK78" s="225"/>
      <c r="PQL78" s="99"/>
      <c r="PQM78" s="255"/>
      <c r="PQN78" s="231"/>
      <c r="PQO78" s="227"/>
      <c r="PQP78" s="227"/>
      <c r="PQQ78" s="140"/>
      <c r="PQR78" s="231"/>
      <c r="PQS78" s="6"/>
      <c r="PQT78" s="6"/>
      <c r="PQU78" s="6"/>
      <c r="PQV78" s="246"/>
      <c r="PQW78" s="252"/>
      <c r="PQX78" s="250"/>
      <c r="PQY78" s="231"/>
      <c r="PQZ78" s="231"/>
      <c r="PRA78" s="231"/>
      <c r="PRB78" s="99"/>
      <c r="PRC78" s="231"/>
      <c r="PRD78" s="231"/>
      <c r="PRE78" s="231"/>
      <c r="PRF78" s="222"/>
      <c r="PRG78" s="253"/>
      <c r="PRH78" s="254"/>
      <c r="PRI78" s="224"/>
      <c r="PRJ78" s="225"/>
      <c r="PRK78" s="99"/>
      <c r="PRL78" s="255"/>
      <c r="PRM78" s="231"/>
      <c r="PRN78" s="227"/>
      <c r="PRO78" s="227"/>
      <c r="PRP78" s="140"/>
      <c r="PRQ78" s="231"/>
      <c r="PRR78" s="6"/>
      <c r="PRS78" s="6"/>
      <c r="PRT78" s="6"/>
      <c r="PRU78" s="246"/>
      <c r="PRV78" s="252"/>
      <c r="PRW78" s="250"/>
      <c r="PRX78" s="231"/>
      <c r="PRY78" s="231"/>
      <c r="PRZ78" s="231"/>
      <c r="PSA78" s="99"/>
      <c r="PSB78" s="231"/>
      <c r="PSC78" s="231"/>
      <c r="PSD78" s="231"/>
      <c r="PSE78" s="222"/>
      <c r="PSF78" s="253"/>
      <c r="PSG78" s="254"/>
      <c r="PSH78" s="224"/>
      <c r="PSI78" s="225"/>
      <c r="PSJ78" s="99"/>
      <c r="PSK78" s="255"/>
      <c r="PSL78" s="231"/>
      <c r="PSM78" s="227"/>
      <c r="PSN78" s="227"/>
      <c r="PSO78" s="140"/>
      <c r="PSP78" s="231"/>
      <c r="PSQ78" s="6"/>
      <c r="PSR78" s="6"/>
      <c r="PSS78" s="6"/>
      <c r="PST78" s="246"/>
      <c r="PSU78" s="252"/>
      <c r="PSV78" s="250"/>
      <c r="PSW78" s="231"/>
      <c r="PSX78" s="231"/>
      <c r="PSY78" s="231"/>
      <c r="PSZ78" s="99"/>
      <c r="PTA78" s="231"/>
      <c r="PTB78" s="231"/>
      <c r="PTC78" s="231"/>
      <c r="PTD78" s="222"/>
      <c r="PTE78" s="253"/>
      <c r="PTF78" s="254"/>
      <c r="PTG78" s="224"/>
      <c r="PTH78" s="225"/>
      <c r="PTI78" s="99"/>
      <c r="PTJ78" s="255"/>
      <c r="PTK78" s="231"/>
      <c r="PTL78" s="227"/>
      <c r="PTM78" s="227"/>
      <c r="PTN78" s="140"/>
      <c r="PTO78" s="231"/>
      <c r="PTP78" s="6"/>
      <c r="PTQ78" s="6"/>
      <c r="PTR78" s="6"/>
      <c r="PTS78" s="246"/>
      <c r="PTT78" s="252"/>
      <c r="PTU78" s="250"/>
      <c r="PTV78" s="231"/>
      <c r="PTW78" s="231"/>
      <c r="PTX78" s="231"/>
      <c r="PTY78" s="99"/>
      <c r="PTZ78" s="231"/>
      <c r="PUA78" s="231"/>
      <c r="PUB78" s="231"/>
      <c r="PUC78" s="222"/>
      <c r="PUD78" s="253"/>
      <c r="PUE78" s="254"/>
      <c r="PUF78" s="224"/>
      <c r="PUG78" s="225"/>
      <c r="PUH78" s="99"/>
      <c r="PUI78" s="255"/>
      <c r="PUJ78" s="231"/>
      <c r="PUK78" s="227"/>
      <c r="PUL78" s="227"/>
      <c r="PUM78" s="140"/>
      <c r="PUN78" s="231"/>
      <c r="PUO78" s="6"/>
      <c r="PUP78" s="6"/>
      <c r="PUQ78" s="6"/>
      <c r="PUR78" s="246"/>
      <c r="PUS78" s="252"/>
      <c r="PUT78" s="250"/>
      <c r="PUU78" s="231"/>
      <c r="PUV78" s="231"/>
      <c r="PUW78" s="231"/>
      <c r="PUX78" s="99"/>
      <c r="PUY78" s="231"/>
      <c r="PUZ78" s="231"/>
      <c r="PVA78" s="231"/>
      <c r="PVB78" s="222"/>
      <c r="PVC78" s="253"/>
      <c r="PVD78" s="254"/>
      <c r="PVE78" s="224"/>
      <c r="PVF78" s="225"/>
      <c r="PVG78" s="99"/>
      <c r="PVH78" s="255"/>
      <c r="PVI78" s="231"/>
      <c r="PVJ78" s="227"/>
      <c r="PVK78" s="227"/>
      <c r="PVL78" s="140"/>
      <c r="PVM78" s="231"/>
      <c r="PVN78" s="6"/>
      <c r="PVO78" s="6"/>
      <c r="PVP78" s="6"/>
      <c r="PVQ78" s="246"/>
      <c r="PVR78" s="252"/>
      <c r="PVS78" s="250"/>
      <c r="PVT78" s="231"/>
      <c r="PVU78" s="231"/>
      <c r="PVV78" s="231"/>
      <c r="PVW78" s="99"/>
      <c r="PVX78" s="231"/>
      <c r="PVY78" s="231"/>
      <c r="PVZ78" s="231"/>
      <c r="PWA78" s="222"/>
      <c r="PWB78" s="253"/>
      <c r="PWC78" s="254"/>
      <c r="PWD78" s="224"/>
      <c r="PWE78" s="225"/>
      <c r="PWF78" s="99"/>
      <c r="PWG78" s="255"/>
      <c r="PWH78" s="231"/>
      <c r="PWI78" s="227"/>
      <c r="PWJ78" s="227"/>
      <c r="PWK78" s="140"/>
      <c r="PWL78" s="231"/>
      <c r="PWM78" s="6"/>
      <c r="PWN78" s="6"/>
      <c r="PWO78" s="6"/>
      <c r="PWP78" s="246"/>
      <c r="PWQ78" s="252"/>
      <c r="PWR78" s="250"/>
      <c r="PWS78" s="231"/>
      <c r="PWT78" s="231"/>
      <c r="PWU78" s="231"/>
      <c r="PWV78" s="99"/>
      <c r="PWW78" s="231"/>
      <c r="PWX78" s="231"/>
      <c r="PWY78" s="231"/>
      <c r="PWZ78" s="222"/>
      <c r="PXA78" s="253"/>
      <c r="PXB78" s="254"/>
      <c r="PXC78" s="224"/>
      <c r="PXD78" s="225"/>
      <c r="PXE78" s="99"/>
      <c r="PXF78" s="255"/>
      <c r="PXG78" s="231"/>
      <c r="PXH78" s="227"/>
      <c r="PXI78" s="227"/>
      <c r="PXJ78" s="140"/>
      <c r="PXK78" s="231"/>
      <c r="PXL78" s="6"/>
      <c r="PXM78" s="6"/>
      <c r="PXN78" s="6"/>
      <c r="PXO78" s="246"/>
      <c r="PXP78" s="252"/>
      <c r="PXQ78" s="250"/>
      <c r="PXR78" s="231"/>
      <c r="PXS78" s="231"/>
      <c r="PXT78" s="231"/>
      <c r="PXU78" s="99"/>
      <c r="PXV78" s="231"/>
      <c r="PXW78" s="231"/>
      <c r="PXX78" s="231"/>
      <c r="PXY78" s="222"/>
      <c r="PXZ78" s="253"/>
      <c r="PYA78" s="254"/>
      <c r="PYB78" s="224"/>
      <c r="PYC78" s="225"/>
      <c r="PYD78" s="99"/>
      <c r="PYE78" s="255"/>
      <c r="PYF78" s="231"/>
      <c r="PYG78" s="227"/>
      <c r="PYH78" s="227"/>
      <c r="PYI78" s="140"/>
      <c r="PYJ78" s="231"/>
      <c r="PYK78" s="6"/>
      <c r="PYL78" s="6"/>
      <c r="PYM78" s="6"/>
      <c r="PYN78" s="246"/>
      <c r="PYO78" s="252"/>
      <c r="PYP78" s="250"/>
      <c r="PYQ78" s="231"/>
      <c r="PYR78" s="231"/>
      <c r="PYS78" s="231"/>
      <c r="PYT78" s="99"/>
      <c r="PYU78" s="231"/>
      <c r="PYV78" s="231"/>
      <c r="PYW78" s="231"/>
      <c r="PYX78" s="222"/>
      <c r="PYY78" s="253"/>
      <c r="PYZ78" s="254"/>
      <c r="PZA78" s="224"/>
      <c r="PZB78" s="225"/>
      <c r="PZC78" s="99"/>
      <c r="PZD78" s="255"/>
      <c r="PZE78" s="231"/>
      <c r="PZF78" s="227"/>
      <c r="PZG78" s="227"/>
      <c r="PZH78" s="140"/>
      <c r="PZI78" s="231"/>
      <c r="PZJ78" s="6"/>
      <c r="PZK78" s="6"/>
      <c r="PZL78" s="6"/>
      <c r="PZM78" s="246"/>
      <c r="PZN78" s="252"/>
      <c r="PZO78" s="250"/>
      <c r="PZP78" s="231"/>
      <c r="PZQ78" s="231"/>
      <c r="PZR78" s="231"/>
      <c r="PZS78" s="99"/>
      <c r="PZT78" s="231"/>
      <c r="PZU78" s="231"/>
      <c r="PZV78" s="231"/>
      <c r="PZW78" s="222"/>
      <c r="PZX78" s="253"/>
      <c r="PZY78" s="254"/>
      <c r="PZZ78" s="224"/>
      <c r="QAA78" s="225"/>
      <c r="QAB78" s="99"/>
      <c r="QAC78" s="255"/>
      <c r="QAD78" s="231"/>
      <c r="QAE78" s="227"/>
      <c r="QAF78" s="227"/>
      <c r="QAG78" s="140"/>
      <c r="QAH78" s="231"/>
      <c r="QAI78" s="6"/>
      <c r="QAJ78" s="6"/>
      <c r="QAK78" s="6"/>
      <c r="QAL78" s="246"/>
      <c r="QAM78" s="252"/>
      <c r="QAN78" s="250"/>
      <c r="QAO78" s="231"/>
      <c r="QAP78" s="231"/>
      <c r="QAQ78" s="231"/>
      <c r="QAR78" s="99"/>
      <c r="QAS78" s="231"/>
      <c r="QAT78" s="231"/>
      <c r="QAU78" s="231"/>
      <c r="QAV78" s="222"/>
      <c r="QAW78" s="253"/>
      <c r="QAX78" s="254"/>
      <c r="QAY78" s="224"/>
      <c r="QAZ78" s="225"/>
      <c r="QBA78" s="99"/>
      <c r="QBB78" s="255"/>
      <c r="QBC78" s="231"/>
      <c r="QBD78" s="227"/>
      <c r="QBE78" s="227"/>
      <c r="QBF78" s="140"/>
      <c r="QBG78" s="231"/>
      <c r="QBH78" s="6"/>
      <c r="QBI78" s="6"/>
      <c r="QBJ78" s="6"/>
      <c r="QBK78" s="246"/>
      <c r="QBL78" s="252"/>
      <c r="QBM78" s="250"/>
      <c r="QBN78" s="231"/>
      <c r="QBO78" s="231"/>
      <c r="QBP78" s="231"/>
      <c r="QBQ78" s="99"/>
      <c r="QBR78" s="231"/>
      <c r="QBS78" s="231"/>
      <c r="QBT78" s="231"/>
      <c r="QBU78" s="222"/>
      <c r="QBV78" s="253"/>
      <c r="QBW78" s="254"/>
      <c r="QBX78" s="224"/>
      <c r="QBY78" s="225"/>
      <c r="QBZ78" s="99"/>
      <c r="QCA78" s="255"/>
      <c r="QCB78" s="231"/>
      <c r="QCC78" s="227"/>
      <c r="QCD78" s="227"/>
      <c r="QCE78" s="140"/>
      <c r="QCF78" s="231"/>
      <c r="QCG78" s="6"/>
      <c r="QCH78" s="6"/>
      <c r="QCI78" s="6"/>
      <c r="QCJ78" s="246"/>
      <c r="QCK78" s="252"/>
      <c r="QCL78" s="250"/>
      <c r="QCM78" s="231"/>
      <c r="QCN78" s="231"/>
      <c r="QCO78" s="231"/>
      <c r="QCP78" s="99"/>
      <c r="QCQ78" s="231"/>
      <c r="QCR78" s="231"/>
      <c r="QCS78" s="231"/>
      <c r="QCT78" s="222"/>
      <c r="QCU78" s="253"/>
      <c r="QCV78" s="254"/>
      <c r="QCW78" s="224"/>
      <c r="QCX78" s="225"/>
      <c r="QCY78" s="99"/>
      <c r="QCZ78" s="255"/>
      <c r="QDA78" s="231"/>
      <c r="QDB78" s="227"/>
      <c r="QDC78" s="227"/>
      <c r="QDD78" s="140"/>
      <c r="QDE78" s="231"/>
      <c r="QDF78" s="6"/>
      <c r="QDG78" s="6"/>
      <c r="QDH78" s="6"/>
      <c r="QDI78" s="246"/>
      <c r="QDJ78" s="252"/>
      <c r="QDK78" s="250"/>
      <c r="QDL78" s="231"/>
      <c r="QDM78" s="231"/>
      <c r="QDN78" s="231"/>
      <c r="QDO78" s="99"/>
      <c r="QDP78" s="231"/>
      <c r="QDQ78" s="231"/>
      <c r="QDR78" s="231"/>
      <c r="QDS78" s="222"/>
      <c r="QDT78" s="253"/>
      <c r="QDU78" s="254"/>
      <c r="QDV78" s="224"/>
      <c r="QDW78" s="225"/>
      <c r="QDX78" s="99"/>
      <c r="QDY78" s="255"/>
      <c r="QDZ78" s="231"/>
      <c r="QEA78" s="227"/>
      <c r="QEB78" s="227"/>
      <c r="QEC78" s="140"/>
      <c r="QED78" s="231"/>
      <c r="QEE78" s="6"/>
      <c r="QEF78" s="6"/>
      <c r="QEG78" s="6"/>
      <c r="QEH78" s="246"/>
      <c r="QEI78" s="252"/>
      <c r="QEJ78" s="250"/>
      <c r="QEK78" s="231"/>
      <c r="QEL78" s="231"/>
      <c r="QEM78" s="231"/>
      <c r="QEN78" s="99"/>
      <c r="QEO78" s="231"/>
      <c r="QEP78" s="231"/>
      <c r="QEQ78" s="231"/>
      <c r="QER78" s="222"/>
      <c r="QES78" s="253"/>
      <c r="QET78" s="254"/>
      <c r="QEU78" s="224"/>
      <c r="QEV78" s="225"/>
      <c r="QEW78" s="99"/>
      <c r="QEX78" s="255"/>
      <c r="QEY78" s="231"/>
      <c r="QEZ78" s="227"/>
      <c r="QFA78" s="227"/>
      <c r="QFB78" s="140"/>
      <c r="QFC78" s="231"/>
      <c r="QFD78" s="6"/>
      <c r="QFE78" s="6"/>
      <c r="QFF78" s="6"/>
      <c r="QFG78" s="246"/>
      <c r="QFH78" s="252"/>
      <c r="QFI78" s="250"/>
      <c r="QFJ78" s="231"/>
      <c r="QFK78" s="231"/>
      <c r="QFL78" s="231"/>
      <c r="QFM78" s="99"/>
      <c r="QFN78" s="231"/>
      <c r="QFO78" s="231"/>
      <c r="QFP78" s="231"/>
      <c r="QFQ78" s="222"/>
      <c r="QFR78" s="253"/>
      <c r="QFS78" s="254"/>
      <c r="QFT78" s="224"/>
      <c r="QFU78" s="225"/>
      <c r="QFV78" s="99"/>
      <c r="QFW78" s="255"/>
      <c r="QFX78" s="231"/>
      <c r="QFY78" s="227"/>
      <c r="QFZ78" s="227"/>
      <c r="QGA78" s="140"/>
      <c r="QGB78" s="231"/>
      <c r="QGC78" s="6"/>
      <c r="QGD78" s="6"/>
      <c r="QGE78" s="6"/>
      <c r="QGF78" s="246"/>
      <c r="QGG78" s="252"/>
      <c r="QGH78" s="250"/>
      <c r="QGI78" s="231"/>
      <c r="QGJ78" s="231"/>
      <c r="QGK78" s="231"/>
      <c r="QGL78" s="99"/>
      <c r="QGM78" s="231"/>
      <c r="QGN78" s="231"/>
      <c r="QGO78" s="231"/>
      <c r="QGP78" s="222"/>
      <c r="QGQ78" s="253"/>
      <c r="QGR78" s="254"/>
      <c r="QGS78" s="224"/>
      <c r="QGT78" s="225"/>
      <c r="QGU78" s="99"/>
      <c r="QGV78" s="255"/>
      <c r="QGW78" s="231"/>
      <c r="QGX78" s="227"/>
      <c r="QGY78" s="227"/>
      <c r="QGZ78" s="140"/>
      <c r="QHA78" s="231"/>
      <c r="QHB78" s="6"/>
      <c r="QHC78" s="6"/>
      <c r="QHD78" s="6"/>
      <c r="QHE78" s="246"/>
      <c r="QHF78" s="252"/>
      <c r="QHG78" s="250"/>
      <c r="QHH78" s="231"/>
      <c r="QHI78" s="231"/>
      <c r="QHJ78" s="231"/>
      <c r="QHK78" s="99"/>
      <c r="QHL78" s="231"/>
      <c r="QHM78" s="231"/>
      <c r="QHN78" s="231"/>
      <c r="QHO78" s="222"/>
      <c r="QHP78" s="253"/>
      <c r="QHQ78" s="254"/>
      <c r="QHR78" s="224"/>
      <c r="QHS78" s="225"/>
      <c r="QHT78" s="99"/>
      <c r="QHU78" s="255"/>
      <c r="QHV78" s="231"/>
      <c r="QHW78" s="227"/>
      <c r="QHX78" s="227"/>
      <c r="QHY78" s="140"/>
      <c r="QHZ78" s="231"/>
      <c r="QIA78" s="6"/>
      <c r="QIB78" s="6"/>
      <c r="QIC78" s="6"/>
      <c r="QID78" s="246"/>
      <c r="QIE78" s="252"/>
      <c r="QIF78" s="250"/>
      <c r="QIG78" s="231"/>
      <c r="QIH78" s="231"/>
      <c r="QII78" s="231"/>
      <c r="QIJ78" s="99"/>
      <c r="QIK78" s="231"/>
      <c r="QIL78" s="231"/>
      <c r="QIM78" s="231"/>
      <c r="QIN78" s="222"/>
      <c r="QIO78" s="253"/>
      <c r="QIP78" s="254"/>
      <c r="QIQ78" s="224"/>
      <c r="QIR78" s="225"/>
      <c r="QIS78" s="99"/>
      <c r="QIT78" s="255"/>
      <c r="QIU78" s="231"/>
      <c r="QIV78" s="227"/>
      <c r="QIW78" s="227"/>
      <c r="QIX78" s="140"/>
      <c r="QIY78" s="231"/>
      <c r="QIZ78" s="6"/>
      <c r="QJA78" s="6"/>
      <c r="QJB78" s="6"/>
      <c r="QJC78" s="246"/>
      <c r="QJD78" s="252"/>
      <c r="QJE78" s="250"/>
      <c r="QJF78" s="231"/>
      <c r="QJG78" s="231"/>
      <c r="QJH78" s="231"/>
      <c r="QJI78" s="99"/>
      <c r="QJJ78" s="231"/>
      <c r="QJK78" s="231"/>
      <c r="QJL78" s="231"/>
      <c r="QJM78" s="222"/>
      <c r="QJN78" s="253"/>
      <c r="QJO78" s="254"/>
      <c r="QJP78" s="224"/>
      <c r="QJQ78" s="225"/>
      <c r="QJR78" s="99"/>
      <c r="QJS78" s="255"/>
      <c r="QJT78" s="231"/>
      <c r="QJU78" s="227"/>
      <c r="QJV78" s="227"/>
      <c r="QJW78" s="140"/>
      <c r="QJX78" s="231"/>
      <c r="QJY78" s="6"/>
      <c r="QJZ78" s="6"/>
      <c r="QKA78" s="6"/>
      <c r="QKB78" s="246"/>
      <c r="QKC78" s="252"/>
      <c r="QKD78" s="250"/>
      <c r="QKE78" s="231"/>
      <c r="QKF78" s="231"/>
      <c r="QKG78" s="231"/>
      <c r="QKH78" s="99"/>
      <c r="QKI78" s="231"/>
      <c r="QKJ78" s="231"/>
      <c r="QKK78" s="231"/>
      <c r="QKL78" s="222"/>
      <c r="QKM78" s="253"/>
      <c r="QKN78" s="254"/>
      <c r="QKO78" s="224"/>
      <c r="QKP78" s="225"/>
      <c r="QKQ78" s="99"/>
      <c r="QKR78" s="255"/>
      <c r="QKS78" s="231"/>
      <c r="QKT78" s="227"/>
      <c r="QKU78" s="227"/>
      <c r="QKV78" s="140"/>
      <c r="QKW78" s="231"/>
      <c r="QKX78" s="6"/>
      <c r="QKY78" s="6"/>
      <c r="QKZ78" s="6"/>
      <c r="QLA78" s="246"/>
      <c r="QLB78" s="252"/>
      <c r="QLC78" s="250"/>
      <c r="QLD78" s="231"/>
      <c r="QLE78" s="231"/>
      <c r="QLF78" s="231"/>
      <c r="QLG78" s="99"/>
      <c r="QLH78" s="231"/>
      <c r="QLI78" s="231"/>
      <c r="QLJ78" s="231"/>
      <c r="QLK78" s="222"/>
      <c r="QLL78" s="253"/>
      <c r="QLM78" s="254"/>
      <c r="QLN78" s="224"/>
      <c r="QLO78" s="225"/>
      <c r="QLP78" s="99"/>
      <c r="QLQ78" s="255"/>
      <c r="QLR78" s="231"/>
      <c r="QLS78" s="227"/>
      <c r="QLT78" s="227"/>
      <c r="QLU78" s="140"/>
      <c r="QLV78" s="231"/>
      <c r="QLW78" s="6"/>
      <c r="QLX78" s="6"/>
      <c r="QLY78" s="6"/>
      <c r="QLZ78" s="246"/>
      <c r="QMA78" s="252"/>
      <c r="QMB78" s="250"/>
      <c r="QMC78" s="231"/>
      <c r="QMD78" s="231"/>
      <c r="QME78" s="231"/>
      <c r="QMF78" s="99"/>
      <c r="QMG78" s="231"/>
      <c r="QMH78" s="231"/>
      <c r="QMI78" s="231"/>
      <c r="QMJ78" s="222"/>
      <c r="QMK78" s="253"/>
      <c r="QML78" s="254"/>
      <c r="QMM78" s="224"/>
      <c r="QMN78" s="225"/>
      <c r="QMO78" s="99"/>
      <c r="QMP78" s="255"/>
      <c r="QMQ78" s="231"/>
      <c r="QMR78" s="227"/>
      <c r="QMS78" s="227"/>
      <c r="QMT78" s="140"/>
      <c r="QMU78" s="231"/>
      <c r="QMV78" s="6"/>
      <c r="QMW78" s="6"/>
      <c r="QMX78" s="6"/>
      <c r="QMY78" s="246"/>
      <c r="QMZ78" s="252"/>
      <c r="QNA78" s="250"/>
      <c r="QNB78" s="231"/>
      <c r="QNC78" s="231"/>
      <c r="QND78" s="231"/>
      <c r="QNE78" s="99"/>
      <c r="QNF78" s="231"/>
      <c r="QNG78" s="231"/>
      <c r="QNH78" s="231"/>
      <c r="QNI78" s="222"/>
      <c r="QNJ78" s="253"/>
      <c r="QNK78" s="254"/>
      <c r="QNL78" s="224"/>
      <c r="QNM78" s="225"/>
      <c r="QNN78" s="99"/>
      <c r="QNO78" s="255"/>
      <c r="QNP78" s="231"/>
      <c r="QNQ78" s="227"/>
      <c r="QNR78" s="227"/>
      <c r="QNS78" s="140"/>
      <c r="QNT78" s="231"/>
      <c r="QNU78" s="6"/>
      <c r="QNV78" s="6"/>
      <c r="QNW78" s="6"/>
      <c r="QNX78" s="246"/>
      <c r="QNY78" s="252"/>
      <c r="QNZ78" s="250"/>
      <c r="QOA78" s="231"/>
      <c r="QOB78" s="231"/>
      <c r="QOC78" s="231"/>
      <c r="QOD78" s="99"/>
      <c r="QOE78" s="231"/>
      <c r="QOF78" s="231"/>
      <c r="QOG78" s="231"/>
      <c r="QOH78" s="222"/>
      <c r="QOI78" s="253"/>
      <c r="QOJ78" s="254"/>
      <c r="QOK78" s="224"/>
      <c r="QOL78" s="225"/>
      <c r="QOM78" s="99"/>
      <c r="QON78" s="255"/>
      <c r="QOO78" s="231"/>
      <c r="QOP78" s="227"/>
      <c r="QOQ78" s="227"/>
      <c r="QOR78" s="140"/>
      <c r="QOS78" s="231"/>
      <c r="QOT78" s="6"/>
      <c r="QOU78" s="6"/>
      <c r="QOV78" s="6"/>
      <c r="QOW78" s="246"/>
      <c r="QOX78" s="252"/>
      <c r="QOY78" s="250"/>
      <c r="QOZ78" s="231"/>
      <c r="QPA78" s="231"/>
      <c r="QPB78" s="231"/>
      <c r="QPC78" s="99"/>
      <c r="QPD78" s="231"/>
      <c r="QPE78" s="231"/>
      <c r="QPF78" s="231"/>
      <c r="QPG78" s="222"/>
      <c r="QPH78" s="253"/>
      <c r="QPI78" s="254"/>
      <c r="QPJ78" s="224"/>
      <c r="QPK78" s="225"/>
      <c r="QPL78" s="99"/>
      <c r="QPM78" s="255"/>
      <c r="QPN78" s="231"/>
      <c r="QPO78" s="227"/>
      <c r="QPP78" s="227"/>
      <c r="QPQ78" s="140"/>
      <c r="QPR78" s="231"/>
      <c r="QPS78" s="6"/>
      <c r="QPT78" s="6"/>
      <c r="QPU78" s="6"/>
      <c r="QPV78" s="246"/>
      <c r="QPW78" s="252"/>
      <c r="QPX78" s="250"/>
      <c r="QPY78" s="231"/>
      <c r="QPZ78" s="231"/>
      <c r="QQA78" s="231"/>
      <c r="QQB78" s="99"/>
      <c r="QQC78" s="231"/>
      <c r="QQD78" s="231"/>
      <c r="QQE78" s="231"/>
      <c r="QQF78" s="222"/>
      <c r="QQG78" s="253"/>
      <c r="QQH78" s="254"/>
      <c r="QQI78" s="224"/>
      <c r="QQJ78" s="225"/>
      <c r="QQK78" s="99"/>
      <c r="QQL78" s="255"/>
      <c r="QQM78" s="231"/>
      <c r="QQN78" s="227"/>
      <c r="QQO78" s="227"/>
      <c r="QQP78" s="140"/>
      <c r="QQQ78" s="231"/>
      <c r="QQR78" s="6"/>
      <c r="QQS78" s="6"/>
      <c r="QQT78" s="6"/>
      <c r="QQU78" s="246"/>
      <c r="QQV78" s="252"/>
      <c r="QQW78" s="250"/>
      <c r="QQX78" s="231"/>
      <c r="QQY78" s="231"/>
      <c r="QQZ78" s="231"/>
      <c r="QRA78" s="99"/>
      <c r="QRB78" s="231"/>
      <c r="QRC78" s="231"/>
      <c r="QRD78" s="231"/>
      <c r="QRE78" s="222"/>
      <c r="QRF78" s="253"/>
      <c r="QRG78" s="254"/>
      <c r="QRH78" s="224"/>
      <c r="QRI78" s="225"/>
      <c r="QRJ78" s="99"/>
      <c r="QRK78" s="255"/>
      <c r="QRL78" s="231"/>
      <c r="QRM78" s="227"/>
      <c r="QRN78" s="227"/>
      <c r="QRO78" s="140"/>
      <c r="QRP78" s="231"/>
      <c r="QRQ78" s="6"/>
      <c r="QRR78" s="6"/>
      <c r="QRS78" s="6"/>
      <c r="QRT78" s="246"/>
      <c r="QRU78" s="252"/>
      <c r="QRV78" s="250"/>
      <c r="QRW78" s="231"/>
      <c r="QRX78" s="231"/>
      <c r="QRY78" s="231"/>
      <c r="QRZ78" s="99"/>
      <c r="QSA78" s="231"/>
      <c r="QSB78" s="231"/>
      <c r="QSC78" s="231"/>
      <c r="QSD78" s="222"/>
      <c r="QSE78" s="253"/>
      <c r="QSF78" s="254"/>
      <c r="QSG78" s="224"/>
      <c r="QSH78" s="225"/>
      <c r="QSI78" s="99"/>
      <c r="QSJ78" s="255"/>
      <c r="QSK78" s="231"/>
      <c r="QSL78" s="227"/>
      <c r="QSM78" s="227"/>
      <c r="QSN78" s="140"/>
      <c r="QSO78" s="231"/>
      <c r="QSP78" s="6"/>
      <c r="QSQ78" s="6"/>
      <c r="QSR78" s="6"/>
      <c r="QSS78" s="246"/>
      <c r="QST78" s="252"/>
      <c r="QSU78" s="250"/>
      <c r="QSV78" s="231"/>
      <c r="QSW78" s="231"/>
      <c r="QSX78" s="231"/>
      <c r="QSY78" s="99"/>
      <c r="QSZ78" s="231"/>
      <c r="QTA78" s="231"/>
      <c r="QTB78" s="231"/>
      <c r="QTC78" s="222"/>
      <c r="QTD78" s="253"/>
      <c r="QTE78" s="254"/>
      <c r="QTF78" s="224"/>
      <c r="QTG78" s="225"/>
      <c r="QTH78" s="99"/>
      <c r="QTI78" s="255"/>
      <c r="QTJ78" s="231"/>
      <c r="QTK78" s="227"/>
      <c r="QTL78" s="227"/>
      <c r="QTM78" s="140"/>
      <c r="QTN78" s="231"/>
      <c r="QTO78" s="6"/>
      <c r="QTP78" s="6"/>
      <c r="QTQ78" s="6"/>
      <c r="QTR78" s="246"/>
      <c r="QTS78" s="252"/>
      <c r="QTT78" s="250"/>
      <c r="QTU78" s="231"/>
      <c r="QTV78" s="231"/>
      <c r="QTW78" s="231"/>
      <c r="QTX78" s="99"/>
      <c r="QTY78" s="231"/>
      <c r="QTZ78" s="231"/>
      <c r="QUA78" s="231"/>
      <c r="QUB78" s="222"/>
      <c r="QUC78" s="253"/>
      <c r="QUD78" s="254"/>
      <c r="QUE78" s="224"/>
      <c r="QUF78" s="225"/>
      <c r="QUG78" s="99"/>
      <c r="QUH78" s="255"/>
      <c r="QUI78" s="231"/>
      <c r="QUJ78" s="227"/>
      <c r="QUK78" s="227"/>
      <c r="QUL78" s="140"/>
      <c r="QUM78" s="231"/>
      <c r="QUN78" s="6"/>
      <c r="QUO78" s="6"/>
      <c r="QUP78" s="6"/>
      <c r="QUQ78" s="246"/>
      <c r="QUR78" s="252"/>
      <c r="QUS78" s="250"/>
      <c r="QUT78" s="231"/>
      <c r="QUU78" s="231"/>
      <c r="QUV78" s="231"/>
      <c r="QUW78" s="99"/>
      <c r="QUX78" s="231"/>
      <c r="QUY78" s="231"/>
      <c r="QUZ78" s="231"/>
      <c r="QVA78" s="222"/>
      <c r="QVB78" s="253"/>
      <c r="QVC78" s="254"/>
      <c r="QVD78" s="224"/>
      <c r="QVE78" s="225"/>
      <c r="QVF78" s="99"/>
      <c r="QVG78" s="255"/>
      <c r="QVH78" s="231"/>
      <c r="QVI78" s="227"/>
      <c r="QVJ78" s="227"/>
      <c r="QVK78" s="140"/>
      <c r="QVL78" s="231"/>
      <c r="QVM78" s="6"/>
      <c r="QVN78" s="6"/>
      <c r="QVO78" s="6"/>
      <c r="QVP78" s="246"/>
      <c r="QVQ78" s="252"/>
      <c r="QVR78" s="250"/>
      <c r="QVS78" s="231"/>
      <c r="QVT78" s="231"/>
      <c r="QVU78" s="231"/>
      <c r="QVV78" s="99"/>
      <c r="QVW78" s="231"/>
      <c r="QVX78" s="231"/>
      <c r="QVY78" s="231"/>
      <c r="QVZ78" s="222"/>
      <c r="QWA78" s="253"/>
      <c r="QWB78" s="254"/>
      <c r="QWC78" s="224"/>
      <c r="QWD78" s="225"/>
      <c r="QWE78" s="99"/>
      <c r="QWF78" s="255"/>
      <c r="QWG78" s="231"/>
      <c r="QWH78" s="227"/>
      <c r="QWI78" s="227"/>
      <c r="QWJ78" s="140"/>
      <c r="QWK78" s="231"/>
      <c r="QWL78" s="6"/>
      <c r="QWM78" s="6"/>
      <c r="QWN78" s="6"/>
      <c r="QWO78" s="246"/>
      <c r="QWP78" s="252"/>
      <c r="QWQ78" s="250"/>
      <c r="QWR78" s="231"/>
      <c r="QWS78" s="231"/>
      <c r="QWT78" s="231"/>
      <c r="QWU78" s="99"/>
      <c r="QWV78" s="231"/>
      <c r="QWW78" s="231"/>
      <c r="QWX78" s="231"/>
      <c r="QWY78" s="222"/>
      <c r="QWZ78" s="253"/>
      <c r="QXA78" s="254"/>
      <c r="QXB78" s="224"/>
      <c r="QXC78" s="225"/>
      <c r="QXD78" s="99"/>
      <c r="QXE78" s="255"/>
      <c r="QXF78" s="231"/>
      <c r="QXG78" s="227"/>
      <c r="QXH78" s="227"/>
      <c r="QXI78" s="140"/>
      <c r="QXJ78" s="231"/>
      <c r="QXK78" s="6"/>
      <c r="QXL78" s="6"/>
      <c r="QXM78" s="6"/>
      <c r="QXN78" s="246"/>
      <c r="QXO78" s="252"/>
      <c r="QXP78" s="250"/>
      <c r="QXQ78" s="231"/>
      <c r="QXR78" s="231"/>
      <c r="QXS78" s="231"/>
      <c r="QXT78" s="99"/>
      <c r="QXU78" s="231"/>
      <c r="QXV78" s="231"/>
      <c r="QXW78" s="231"/>
      <c r="QXX78" s="222"/>
      <c r="QXY78" s="253"/>
      <c r="QXZ78" s="254"/>
      <c r="QYA78" s="224"/>
      <c r="QYB78" s="225"/>
      <c r="QYC78" s="99"/>
      <c r="QYD78" s="255"/>
      <c r="QYE78" s="231"/>
      <c r="QYF78" s="227"/>
      <c r="QYG78" s="227"/>
      <c r="QYH78" s="140"/>
      <c r="QYI78" s="231"/>
      <c r="QYJ78" s="6"/>
      <c r="QYK78" s="6"/>
      <c r="QYL78" s="6"/>
      <c r="QYM78" s="246"/>
      <c r="QYN78" s="252"/>
      <c r="QYO78" s="250"/>
      <c r="QYP78" s="231"/>
      <c r="QYQ78" s="231"/>
      <c r="QYR78" s="231"/>
      <c r="QYS78" s="99"/>
      <c r="QYT78" s="231"/>
      <c r="QYU78" s="231"/>
      <c r="QYV78" s="231"/>
      <c r="QYW78" s="222"/>
      <c r="QYX78" s="253"/>
      <c r="QYY78" s="254"/>
      <c r="QYZ78" s="224"/>
      <c r="QZA78" s="225"/>
      <c r="QZB78" s="99"/>
      <c r="QZC78" s="255"/>
      <c r="QZD78" s="231"/>
      <c r="QZE78" s="227"/>
      <c r="QZF78" s="227"/>
      <c r="QZG78" s="140"/>
      <c r="QZH78" s="231"/>
      <c r="QZI78" s="6"/>
      <c r="QZJ78" s="6"/>
      <c r="QZK78" s="6"/>
      <c r="QZL78" s="246"/>
      <c r="QZM78" s="252"/>
      <c r="QZN78" s="250"/>
      <c r="QZO78" s="231"/>
      <c r="QZP78" s="231"/>
      <c r="QZQ78" s="231"/>
      <c r="QZR78" s="99"/>
      <c r="QZS78" s="231"/>
      <c r="QZT78" s="231"/>
      <c r="QZU78" s="231"/>
      <c r="QZV78" s="222"/>
      <c r="QZW78" s="253"/>
      <c r="QZX78" s="254"/>
      <c r="QZY78" s="224"/>
      <c r="QZZ78" s="225"/>
      <c r="RAA78" s="99"/>
      <c r="RAB78" s="255"/>
      <c r="RAC78" s="231"/>
      <c r="RAD78" s="227"/>
      <c r="RAE78" s="227"/>
      <c r="RAF78" s="140"/>
      <c r="RAG78" s="231"/>
      <c r="RAH78" s="6"/>
      <c r="RAI78" s="6"/>
      <c r="RAJ78" s="6"/>
      <c r="RAK78" s="246"/>
      <c r="RAL78" s="252"/>
      <c r="RAM78" s="250"/>
      <c r="RAN78" s="231"/>
      <c r="RAO78" s="231"/>
      <c r="RAP78" s="231"/>
      <c r="RAQ78" s="99"/>
      <c r="RAR78" s="231"/>
      <c r="RAS78" s="231"/>
      <c r="RAT78" s="231"/>
      <c r="RAU78" s="222"/>
      <c r="RAV78" s="253"/>
      <c r="RAW78" s="254"/>
      <c r="RAX78" s="224"/>
      <c r="RAY78" s="225"/>
      <c r="RAZ78" s="99"/>
      <c r="RBA78" s="255"/>
      <c r="RBB78" s="231"/>
      <c r="RBC78" s="227"/>
      <c r="RBD78" s="227"/>
      <c r="RBE78" s="140"/>
      <c r="RBF78" s="231"/>
      <c r="RBG78" s="6"/>
      <c r="RBH78" s="6"/>
      <c r="RBI78" s="6"/>
      <c r="RBJ78" s="246"/>
      <c r="RBK78" s="252"/>
      <c r="RBL78" s="250"/>
      <c r="RBM78" s="231"/>
      <c r="RBN78" s="231"/>
      <c r="RBO78" s="231"/>
      <c r="RBP78" s="99"/>
      <c r="RBQ78" s="231"/>
      <c r="RBR78" s="231"/>
      <c r="RBS78" s="231"/>
      <c r="RBT78" s="222"/>
      <c r="RBU78" s="253"/>
      <c r="RBV78" s="254"/>
      <c r="RBW78" s="224"/>
      <c r="RBX78" s="225"/>
      <c r="RBY78" s="99"/>
      <c r="RBZ78" s="255"/>
      <c r="RCA78" s="231"/>
      <c r="RCB78" s="227"/>
      <c r="RCC78" s="227"/>
      <c r="RCD78" s="140"/>
      <c r="RCE78" s="231"/>
      <c r="RCF78" s="6"/>
      <c r="RCG78" s="6"/>
      <c r="RCH78" s="6"/>
      <c r="RCI78" s="246"/>
      <c r="RCJ78" s="252"/>
      <c r="RCK78" s="250"/>
      <c r="RCL78" s="231"/>
      <c r="RCM78" s="231"/>
      <c r="RCN78" s="231"/>
      <c r="RCO78" s="99"/>
      <c r="RCP78" s="231"/>
      <c r="RCQ78" s="231"/>
      <c r="RCR78" s="231"/>
      <c r="RCS78" s="222"/>
      <c r="RCT78" s="253"/>
      <c r="RCU78" s="254"/>
      <c r="RCV78" s="224"/>
      <c r="RCW78" s="225"/>
      <c r="RCX78" s="99"/>
      <c r="RCY78" s="255"/>
      <c r="RCZ78" s="231"/>
      <c r="RDA78" s="227"/>
      <c r="RDB78" s="227"/>
      <c r="RDC78" s="140"/>
      <c r="RDD78" s="231"/>
      <c r="RDE78" s="6"/>
      <c r="RDF78" s="6"/>
      <c r="RDG78" s="6"/>
      <c r="RDH78" s="246"/>
      <c r="RDI78" s="252"/>
      <c r="RDJ78" s="250"/>
      <c r="RDK78" s="231"/>
      <c r="RDL78" s="231"/>
      <c r="RDM78" s="231"/>
      <c r="RDN78" s="99"/>
      <c r="RDO78" s="231"/>
      <c r="RDP78" s="231"/>
      <c r="RDQ78" s="231"/>
      <c r="RDR78" s="222"/>
      <c r="RDS78" s="253"/>
      <c r="RDT78" s="254"/>
      <c r="RDU78" s="224"/>
      <c r="RDV78" s="225"/>
      <c r="RDW78" s="99"/>
      <c r="RDX78" s="255"/>
      <c r="RDY78" s="231"/>
      <c r="RDZ78" s="227"/>
      <c r="REA78" s="227"/>
      <c r="REB78" s="140"/>
      <c r="REC78" s="231"/>
      <c r="RED78" s="6"/>
      <c r="REE78" s="6"/>
      <c r="REF78" s="6"/>
      <c r="REG78" s="246"/>
      <c r="REH78" s="252"/>
      <c r="REI78" s="250"/>
      <c r="REJ78" s="231"/>
      <c r="REK78" s="231"/>
      <c r="REL78" s="231"/>
      <c r="REM78" s="99"/>
      <c r="REN78" s="231"/>
      <c r="REO78" s="231"/>
      <c r="REP78" s="231"/>
      <c r="REQ78" s="222"/>
      <c r="RER78" s="253"/>
      <c r="RES78" s="254"/>
      <c r="RET78" s="224"/>
      <c r="REU78" s="225"/>
      <c r="REV78" s="99"/>
      <c r="REW78" s="255"/>
      <c r="REX78" s="231"/>
      <c r="REY78" s="227"/>
      <c r="REZ78" s="227"/>
      <c r="RFA78" s="140"/>
      <c r="RFB78" s="231"/>
      <c r="RFC78" s="6"/>
      <c r="RFD78" s="6"/>
      <c r="RFE78" s="6"/>
      <c r="RFF78" s="246"/>
      <c r="RFG78" s="252"/>
      <c r="RFH78" s="250"/>
      <c r="RFI78" s="231"/>
      <c r="RFJ78" s="231"/>
      <c r="RFK78" s="231"/>
      <c r="RFL78" s="99"/>
      <c r="RFM78" s="231"/>
      <c r="RFN78" s="231"/>
      <c r="RFO78" s="231"/>
      <c r="RFP78" s="222"/>
      <c r="RFQ78" s="253"/>
      <c r="RFR78" s="254"/>
      <c r="RFS78" s="224"/>
      <c r="RFT78" s="225"/>
      <c r="RFU78" s="99"/>
      <c r="RFV78" s="255"/>
      <c r="RFW78" s="231"/>
      <c r="RFX78" s="227"/>
      <c r="RFY78" s="227"/>
      <c r="RFZ78" s="140"/>
      <c r="RGA78" s="231"/>
      <c r="RGB78" s="6"/>
      <c r="RGC78" s="6"/>
      <c r="RGD78" s="6"/>
      <c r="RGE78" s="246"/>
      <c r="RGF78" s="252"/>
      <c r="RGG78" s="250"/>
      <c r="RGH78" s="231"/>
      <c r="RGI78" s="231"/>
      <c r="RGJ78" s="231"/>
      <c r="RGK78" s="99"/>
      <c r="RGL78" s="231"/>
      <c r="RGM78" s="231"/>
      <c r="RGN78" s="231"/>
      <c r="RGO78" s="222"/>
      <c r="RGP78" s="253"/>
      <c r="RGQ78" s="254"/>
      <c r="RGR78" s="224"/>
      <c r="RGS78" s="225"/>
      <c r="RGT78" s="99"/>
      <c r="RGU78" s="255"/>
      <c r="RGV78" s="231"/>
      <c r="RGW78" s="227"/>
      <c r="RGX78" s="227"/>
      <c r="RGY78" s="140"/>
      <c r="RGZ78" s="231"/>
      <c r="RHA78" s="6"/>
      <c r="RHB78" s="6"/>
      <c r="RHC78" s="6"/>
      <c r="RHD78" s="246"/>
      <c r="RHE78" s="252"/>
      <c r="RHF78" s="250"/>
      <c r="RHG78" s="231"/>
      <c r="RHH78" s="231"/>
      <c r="RHI78" s="231"/>
      <c r="RHJ78" s="99"/>
      <c r="RHK78" s="231"/>
      <c r="RHL78" s="231"/>
      <c r="RHM78" s="231"/>
      <c r="RHN78" s="222"/>
      <c r="RHO78" s="253"/>
      <c r="RHP78" s="254"/>
      <c r="RHQ78" s="224"/>
      <c r="RHR78" s="225"/>
      <c r="RHS78" s="99"/>
      <c r="RHT78" s="255"/>
      <c r="RHU78" s="231"/>
      <c r="RHV78" s="227"/>
      <c r="RHW78" s="227"/>
      <c r="RHX78" s="140"/>
      <c r="RHY78" s="231"/>
      <c r="RHZ78" s="6"/>
      <c r="RIA78" s="6"/>
      <c r="RIB78" s="6"/>
      <c r="RIC78" s="246"/>
      <c r="RID78" s="252"/>
      <c r="RIE78" s="250"/>
      <c r="RIF78" s="231"/>
      <c r="RIG78" s="231"/>
      <c r="RIH78" s="231"/>
      <c r="RII78" s="99"/>
      <c r="RIJ78" s="231"/>
      <c r="RIK78" s="231"/>
      <c r="RIL78" s="231"/>
      <c r="RIM78" s="222"/>
      <c r="RIN78" s="253"/>
      <c r="RIO78" s="254"/>
      <c r="RIP78" s="224"/>
      <c r="RIQ78" s="225"/>
      <c r="RIR78" s="99"/>
      <c r="RIS78" s="255"/>
      <c r="RIT78" s="231"/>
      <c r="RIU78" s="227"/>
      <c r="RIV78" s="227"/>
      <c r="RIW78" s="140"/>
      <c r="RIX78" s="231"/>
      <c r="RIY78" s="6"/>
      <c r="RIZ78" s="6"/>
      <c r="RJA78" s="6"/>
      <c r="RJB78" s="246"/>
      <c r="RJC78" s="252"/>
      <c r="RJD78" s="250"/>
      <c r="RJE78" s="231"/>
      <c r="RJF78" s="231"/>
      <c r="RJG78" s="231"/>
      <c r="RJH78" s="99"/>
      <c r="RJI78" s="231"/>
      <c r="RJJ78" s="231"/>
      <c r="RJK78" s="231"/>
      <c r="RJL78" s="222"/>
      <c r="RJM78" s="253"/>
      <c r="RJN78" s="254"/>
      <c r="RJO78" s="224"/>
      <c r="RJP78" s="225"/>
      <c r="RJQ78" s="99"/>
      <c r="RJR78" s="255"/>
      <c r="RJS78" s="231"/>
      <c r="RJT78" s="227"/>
      <c r="RJU78" s="227"/>
      <c r="RJV78" s="140"/>
      <c r="RJW78" s="231"/>
      <c r="RJX78" s="6"/>
      <c r="RJY78" s="6"/>
      <c r="RJZ78" s="6"/>
      <c r="RKA78" s="246"/>
      <c r="RKB78" s="252"/>
      <c r="RKC78" s="250"/>
      <c r="RKD78" s="231"/>
      <c r="RKE78" s="231"/>
      <c r="RKF78" s="231"/>
      <c r="RKG78" s="99"/>
      <c r="RKH78" s="231"/>
      <c r="RKI78" s="231"/>
      <c r="RKJ78" s="231"/>
      <c r="RKK78" s="222"/>
      <c r="RKL78" s="253"/>
      <c r="RKM78" s="254"/>
      <c r="RKN78" s="224"/>
      <c r="RKO78" s="225"/>
      <c r="RKP78" s="99"/>
      <c r="RKQ78" s="255"/>
      <c r="RKR78" s="231"/>
      <c r="RKS78" s="227"/>
      <c r="RKT78" s="227"/>
      <c r="RKU78" s="140"/>
      <c r="RKV78" s="231"/>
      <c r="RKW78" s="6"/>
      <c r="RKX78" s="6"/>
      <c r="RKY78" s="6"/>
      <c r="RKZ78" s="246"/>
      <c r="RLA78" s="252"/>
      <c r="RLB78" s="250"/>
      <c r="RLC78" s="231"/>
      <c r="RLD78" s="231"/>
      <c r="RLE78" s="231"/>
      <c r="RLF78" s="99"/>
      <c r="RLG78" s="231"/>
      <c r="RLH78" s="231"/>
      <c r="RLI78" s="231"/>
      <c r="RLJ78" s="222"/>
      <c r="RLK78" s="253"/>
      <c r="RLL78" s="254"/>
      <c r="RLM78" s="224"/>
      <c r="RLN78" s="225"/>
      <c r="RLO78" s="99"/>
      <c r="RLP78" s="255"/>
      <c r="RLQ78" s="231"/>
      <c r="RLR78" s="227"/>
      <c r="RLS78" s="227"/>
      <c r="RLT78" s="140"/>
      <c r="RLU78" s="231"/>
      <c r="RLV78" s="6"/>
      <c r="RLW78" s="6"/>
      <c r="RLX78" s="6"/>
      <c r="RLY78" s="246"/>
      <c r="RLZ78" s="252"/>
      <c r="RMA78" s="250"/>
      <c r="RMB78" s="231"/>
      <c r="RMC78" s="231"/>
      <c r="RMD78" s="231"/>
      <c r="RME78" s="99"/>
      <c r="RMF78" s="231"/>
      <c r="RMG78" s="231"/>
      <c r="RMH78" s="231"/>
      <c r="RMI78" s="222"/>
      <c r="RMJ78" s="253"/>
      <c r="RMK78" s="254"/>
      <c r="RML78" s="224"/>
      <c r="RMM78" s="225"/>
      <c r="RMN78" s="99"/>
      <c r="RMO78" s="255"/>
      <c r="RMP78" s="231"/>
      <c r="RMQ78" s="227"/>
      <c r="RMR78" s="227"/>
      <c r="RMS78" s="140"/>
      <c r="RMT78" s="231"/>
      <c r="RMU78" s="6"/>
      <c r="RMV78" s="6"/>
      <c r="RMW78" s="6"/>
      <c r="RMX78" s="246"/>
      <c r="RMY78" s="252"/>
      <c r="RMZ78" s="250"/>
      <c r="RNA78" s="231"/>
      <c r="RNB78" s="231"/>
      <c r="RNC78" s="231"/>
      <c r="RND78" s="99"/>
      <c r="RNE78" s="231"/>
      <c r="RNF78" s="231"/>
      <c r="RNG78" s="231"/>
      <c r="RNH78" s="222"/>
      <c r="RNI78" s="253"/>
      <c r="RNJ78" s="254"/>
      <c r="RNK78" s="224"/>
      <c r="RNL78" s="225"/>
      <c r="RNM78" s="99"/>
      <c r="RNN78" s="255"/>
      <c r="RNO78" s="231"/>
      <c r="RNP78" s="227"/>
      <c r="RNQ78" s="227"/>
      <c r="RNR78" s="140"/>
      <c r="RNS78" s="231"/>
      <c r="RNT78" s="6"/>
      <c r="RNU78" s="6"/>
      <c r="RNV78" s="6"/>
      <c r="RNW78" s="246"/>
      <c r="RNX78" s="252"/>
      <c r="RNY78" s="250"/>
      <c r="RNZ78" s="231"/>
      <c r="ROA78" s="231"/>
      <c r="ROB78" s="231"/>
      <c r="ROC78" s="99"/>
      <c r="ROD78" s="231"/>
      <c r="ROE78" s="231"/>
      <c r="ROF78" s="231"/>
      <c r="ROG78" s="222"/>
      <c r="ROH78" s="253"/>
      <c r="ROI78" s="254"/>
      <c r="ROJ78" s="224"/>
      <c r="ROK78" s="225"/>
      <c r="ROL78" s="99"/>
      <c r="ROM78" s="255"/>
      <c r="RON78" s="231"/>
      <c r="ROO78" s="227"/>
      <c r="ROP78" s="227"/>
      <c r="ROQ78" s="140"/>
      <c r="ROR78" s="231"/>
      <c r="ROS78" s="6"/>
      <c r="ROT78" s="6"/>
      <c r="ROU78" s="6"/>
      <c r="ROV78" s="246"/>
      <c r="ROW78" s="252"/>
      <c r="ROX78" s="250"/>
      <c r="ROY78" s="231"/>
      <c r="ROZ78" s="231"/>
      <c r="RPA78" s="231"/>
      <c r="RPB78" s="99"/>
      <c r="RPC78" s="231"/>
      <c r="RPD78" s="231"/>
      <c r="RPE78" s="231"/>
      <c r="RPF78" s="222"/>
      <c r="RPG78" s="253"/>
      <c r="RPH78" s="254"/>
      <c r="RPI78" s="224"/>
      <c r="RPJ78" s="225"/>
      <c r="RPK78" s="99"/>
      <c r="RPL78" s="255"/>
      <c r="RPM78" s="231"/>
      <c r="RPN78" s="227"/>
      <c r="RPO78" s="227"/>
      <c r="RPP78" s="140"/>
      <c r="RPQ78" s="231"/>
      <c r="RPR78" s="6"/>
      <c r="RPS78" s="6"/>
      <c r="RPT78" s="6"/>
      <c r="RPU78" s="246"/>
      <c r="RPV78" s="252"/>
      <c r="RPW78" s="250"/>
      <c r="RPX78" s="231"/>
      <c r="RPY78" s="231"/>
      <c r="RPZ78" s="231"/>
      <c r="RQA78" s="99"/>
      <c r="RQB78" s="231"/>
      <c r="RQC78" s="231"/>
      <c r="RQD78" s="231"/>
      <c r="RQE78" s="222"/>
      <c r="RQF78" s="253"/>
      <c r="RQG78" s="254"/>
      <c r="RQH78" s="224"/>
      <c r="RQI78" s="225"/>
      <c r="RQJ78" s="99"/>
      <c r="RQK78" s="255"/>
      <c r="RQL78" s="231"/>
      <c r="RQM78" s="227"/>
      <c r="RQN78" s="227"/>
      <c r="RQO78" s="140"/>
      <c r="RQP78" s="231"/>
      <c r="RQQ78" s="6"/>
      <c r="RQR78" s="6"/>
      <c r="RQS78" s="6"/>
      <c r="RQT78" s="246"/>
      <c r="RQU78" s="252"/>
      <c r="RQV78" s="250"/>
      <c r="RQW78" s="231"/>
      <c r="RQX78" s="231"/>
      <c r="RQY78" s="231"/>
      <c r="RQZ78" s="99"/>
      <c r="RRA78" s="231"/>
      <c r="RRB78" s="231"/>
      <c r="RRC78" s="231"/>
      <c r="RRD78" s="222"/>
      <c r="RRE78" s="253"/>
      <c r="RRF78" s="254"/>
      <c r="RRG78" s="224"/>
      <c r="RRH78" s="225"/>
      <c r="RRI78" s="99"/>
      <c r="RRJ78" s="255"/>
      <c r="RRK78" s="231"/>
      <c r="RRL78" s="227"/>
      <c r="RRM78" s="227"/>
      <c r="RRN78" s="140"/>
      <c r="RRO78" s="231"/>
      <c r="RRP78" s="6"/>
      <c r="RRQ78" s="6"/>
      <c r="RRR78" s="6"/>
      <c r="RRS78" s="246"/>
      <c r="RRT78" s="252"/>
      <c r="RRU78" s="250"/>
      <c r="RRV78" s="231"/>
      <c r="RRW78" s="231"/>
      <c r="RRX78" s="231"/>
      <c r="RRY78" s="99"/>
      <c r="RRZ78" s="231"/>
      <c r="RSA78" s="231"/>
      <c r="RSB78" s="231"/>
      <c r="RSC78" s="222"/>
      <c r="RSD78" s="253"/>
      <c r="RSE78" s="254"/>
      <c r="RSF78" s="224"/>
      <c r="RSG78" s="225"/>
      <c r="RSH78" s="99"/>
      <c r="RSI78" s="255"/>
      <c r="RSJ78" s="231"/>
      <c r="RSK78" s="227"/>
      <c r="RSL78" s="227"/>
      <c r="RSM78" s="140"/>
      <c r="RSN78" s="231"/>
      <c r="RSO78" s="6"/>
      <c r="RSP78" s="6"/>
      <c r="RSQ78" s="6"/>
      <c r="RSR78" s="246"/>
      <c r="RSS78" s="252"/>
      <c r="RST78" s="250"/>
      <c r="RSU78" s="231"/>
      <c r="RSV78" s="231"/>
      <c r="RSW78" s="231"/>
      <c r="RSX78" s="99"/>
      <c r="RSY78" s="231"/>
      <c r="RSZ78" s="231"/>
      <c r="RTA78" s="231"/>
      <c r="RTB78" s="222"/>
      <c r="RTC78" s="253"/>
      <c r="RTD78" s="254"/>
      <c r="RTE78" s="224"/>
      <c r="RTF78" s="225"/>
      <c r="RTG78" s="99"/>
      <c r="RTH78" s="255"/>
      <c r="RTI78" s="231"/>
      <c r="RTJ78" s="227"/>
      <c r="RTK78" s="227"/>
      <c r="RTL78" s="140"/>
      <c r="RTM78" s="231"/>
      <c r="RTN78" s="6"/>
      <c r="RTO78" s="6"/>
      <c r="RTP78" s="6"/>
      <c r="RTQ78" s="246"/>
      <c r="RTR78" s="252"/>
      <c r="RTS78" s="250"/>
      <c r="RTT78" s="231"/>
      <c r="RTU78" s="231"/>
      <c r="RTV78" s="231"/>
      <c r="RTW78" s="99"/>
      <c r="RTX78" s="231"/>
      <c r="RTY78" s="231"/>
      <c r="RTZ78" s="231"/>
      <c r="RUA78" s="222"/>
      <c r="RUB78" s="253"/>
      <c r="RUC78" s="254"/>
      <c r="RUD78" s="224"/>
      <c r="RUE78" s="225"/>
      <c r="RUF78" s="99"/>
      <c r="RUG78" s="255"/>
      <c r="RUH78" s="231"/>
      <c r="RUI78" s="227"/>
      <c r="RUJ78" s="227"/>
      <c r="RUK78" s="140"/>
      <c r="RUL78" s="231"/>
      <c r="RUM78" s="6"/>
      <c r="RUN78" s="6"/>
      <c r="RUO78" s="6"/>
      <c r="RUP78" s="246"/>
      <c r="RUQ78" s="252"/>
      <c r="RUR78" s="250"/>
      <c r="RUS78" s="231"/>
      <c r="RUT78" s="231"/>
      <c r="RUU78" s="231"/>
      <c r="RUV78" s="99"/>
      <c r="RUW78" s="231"/>
      <c r="RUX78" s="231"/>
      <c r="RUY78" s="231"/>
      <c r="RUZ78" s="222"/>
      <c r="RVA78" s="253"/>
      <c r="RVB78" s="254"/>
      <c r="RVC78" s="224"/>
      <c r="RVD78" s="225"/>
      <c r="RVE78" s="99"/>
      <c r="RVF78" s="255"/>
      <c r="RVG78" s="231"/>
      <c r="RVH78" s="227"/>
      <c r="RVI78" s="227"/>
      <c r="RVJ78" s="140"/>
      <c r="RVK78" s="231"/>
      <c r="RVL78" s="6"/>
      <c r="RVM78" s="6"/>
      <c r="RVN78" s="6"/>
      <c r="RVO78" s="246"/>
      <c r="RVP78" s="252"/>
      <c r="RVQ78" s="250"/>
      <c r="RVR78" s="231"/>
      <c r="RVS78" s="231"/>
      <c r="RVT78" s="231"/>
      <c r="RVU78" s="99"/>
      <c r="RVV78" s="231"/>
      <c r="RVW78" s="231"/>
      <c r="RVX78" s="231"/>
      <c r="RVY78" s="222"/>
      <c r="RVZ78" s="253"/>
      <c r="RWA78" s="254"/>
      <c r="RWB78" s="224"/>
      <c r="RWC78" s="225"/>
      <c r="RWD78" s="99"/>
      <c r="RWE78" s="255"/>
      <c r="RWF78" s="231"/>
      <c r="RWG78" s="227"/>
      <c r="RWH78" s="227"/>
      <c r="RWI78" s="140"/>
      <c r="RWJ78" s="231"/>
      <c r="RWK78" s="6"/>
      <c r="RWL78" s="6"/>
      <c r="RWM78" s="6"/>
      <c r="RWN78" s="246"/>
      <c r="RWO78" s="252"/>
      <c r="RWP78" s="250"/>
      <c r="RWQ78" s="231"/>
      <c r="RWR78" s="231"/>
      <c r="RWS78" s="231"/>
      <c r="RWT78" s="99"/>
      <c r="RWU78" s="231"/>
      <c r="RWV78" s="231"/>
      <c r="RWW78" s="231"/>
      <c r="RWX78" s="222"/>
      <c r="RWY78" s="253"/>
      <c r="RWZ78" s="254"/>
      <c r="RXA78" s="224"/>
      <c r="RXB78" s="225"/>
      <c r="RXC78" s="99"/>
      <c r="RXD78" s="255"/>
      <c r="RXE78" s="231"/>
      <c r="RXF78" s="227"/>
      <c r="RXG78" s="227"/>
      <c r="RXH78" s="140"/>
      <c r="RXI78" s="231"/>
      <c r="RXJ78" s="6"/>
      <c r="RXK78" s="6"/>
      <c r="RXL78" s="6"/>
      <c r="RXM78" s="246"/>
      <c r="RXN78" s="252"/>
      <c r="RXO78" s="250"/>
      <c r="RXP78" s="231"/>
      <c r="RXQ78" s="231"/>
      <c r="RXR78" s="231"/>
      <c r="RXS78" s="99"/>
      <c r="RXT78" s="231"/>
      <c r="RXU78" s="231"/>
      <c r="RXV78" s="231"/>
      <c r="RXW78" s="222"/>
      <c r="RXX78" s="253"/>
      <c r="RXY78" s="254"/>
      <c r="RXZ78" s="224"/>
      <c r="RYA78" s="225"/>
      <c r="RYB78" s="99"/>
      <c r="RYC78" s="255"/>
      <c r="RYD78" s="231"/>
      <c r="RYE78" s="227"/>
      <c r="RYF78" s="227"/>
      <c r="RYG78" s="140"/>
      <c r="RYH78" s="231"/>
      <c r="RYI78" s="6"/>
      <c r="RYJ78" s="6"/>
      <c r="RYK78" s="6"/>
      <c r="RYL78" s="246"/>
      <c r="RYM78" s="252"/>
      <c r="RYN78" s="250"/>
      <c r="RYO78" s="231"/>
      <c r="RYP78" s="231"/>
      <c r="RYQ78" s="231"/>
      <c r="RYR78" s="99"/>
      <c r="RYS78" s="231"/>
      <c r="RYT78" s="231"/>
      <c r="RYU78" s="231"/>
      <c r="RYV78" s="222"/>
      <c r="RYW78" s="253"/>
      <c r="RYX78" s="254"/>
      <c r="RYY78" s="224"/>
      <c r="RYZ78" s="225"/>
      <c r="RZA78" s="99"/>
      <c r="RZB78" s="255"/>
      <c r="RZC78" s="231"/>
      <c r="RZD78" s="227"/>
      <c r="RZE78" s="227"/>
      <c r="RZF78" s="140"/>
      <c r="RZG78" s="231"/>
      <c r="RZH78" s="6"/>
      <c r="RZI78" s="6"/>
      <c r="RZJ78" s="6"/>
      <c r="RZK78" s="246"/>
      <c r="RZL78" s="252"/>
      <c r="RZM78" s="250"/>
      <c r="RZN78" s="231"/>
      <c r="RZO78" s="231"/>
      <c r="RZP78" s="231"/>
      <c r="RZQ78" s="99"/>
      <c r="RZR78" s="231"/>
      <c r="RZS78" s="231"/>
      <c r="RZT78" s="231"/>
      <c r="RZU78" s="222"/>
      <c r="RZV78" s="253"/>
      <c r="RZW78" s="254"/>
      <c r="RZX78" s="224"/>
      <c r="RZY78" s="225"/>
      <c r="RZZ78" s="99"/>
      <c r="SAA78" s="255"/>
      <c r="SAB78" s="231"/>
      <c r="SAC78" s="227"/>
      <c r="SAD78" s="227"/>
      <c r="SAE78" s="140"/>
      <c r="SAF78" s="231"/>
      <c r="SAG78" s="6"/>
      <c r="SAH78" s="6"/>
      <c r="SAI78" s="6"/>
      <c r="SAJ78" s="246"/>
      <c r="SAK78" s="252"/>
      <c r="SAL78" s="250"/>
      <c r="SAM78" s="231"/>
      <c r="SAN78" s="231"/>
      <c r="SAO78" s="231"/>
      <c r="SAP78" s="99"/>
      <c r="SAQ78" s="231"/>
      <c r="SAR78" s="231"/>
      <c r="SAS78" s="231"/>
      <c r="SAT78" s="222"/>
      <c r="SAU78" s="253"/>
      <c r="SAV78" s="254"/>
      <c r="SAW78" s="224"/>
      <c r="SAX78" s="225"/>
      <c r="SAY78" s="99"/>
      <c r="SAZ78" s="255"/>
      <c r="SBA78" s="231"/>
      <c r="SBB78" s="227"/>
      <c r="SBC78" s="227"/>
      <c r="SBD78" s="140"/>
      <c r="SBE78" s="231"/>
      <c r="SBF78" s="6"/>
      <c r="SBG78" s="6"/>
      <c r="SBH78" s="6"/>
      <c r="SBI78" s="246"/>
      <c r="SBJ78" s="252"/>
      <c r="SBK78" s="250"/>
      <c r="SBL78" s="231"/>
      <c r="SBM78" s="231"/>
      <c r="SBN78" s="231"/>
      <c r="SBO78" s="99"/>
      <c r="SBP78" s="231"/>
      <c r="SBQ78" s="231"/>
      <c r="SBR78" s="231"/>
      <c r="SBS78" s="222"/>
      <c r="SBT78" s="253"/>
      <c r="SBU78" s="254"/>
      <c r="SBV78" s="224"/>
      <c r="SBW78" s="225"/>
      <c r="SBX78" s="99"/>
      <c r="SBY78" s="255"/>
      <c r="SBZ78" s="231"/>
      <c r="SCA78" s="227"/>
      <c r="SCB78" s="227"/>
      <c r="SCC78" s="140"/>
      <c r="SCD78" s="231"/>
      <c r="SCE78" s="6"/>
      <c r="SCF78" s="6"/>
      <c r="SCG78" s="6"/>
      <c r="SCH78" s="246"/>
      <c r="SCI78" s="252"/>
      <c r="SCJ78" s="250"/>
      <c r="SCK78" s="231"/>
      <c r="SCL78" s="231"/>
      <c r="SCM78" s="231"/>
      <c r="SCN78" s="99"/>
      <c r="SCO78" s="231"/>
      <c r="SCP78" s="231"/>
      <c r="SCQ78" s="231"/>
      <c r="SCR78" s="222"/>
      <c r="SCS78" s="253"/>
      <c r="SCT78" s="254"/>
      <c r="SCU78" s="224"/>
      <c r="SCV78" s="225"/>
      <c r="SCW78" s="99"/>
      <c r="SCX78" s="255"/>
      <c r="SCY78" s="231"/>
      <c r="SCZ78" s="227"/>
      <c r="SDA78" s="227"/>
      <c r="SDB78" s="140"/>
      <c r="SDC78" s="231"/>
      <c r="SDD78" s="6"/>
      <c r="SDE78" s="6"/>
      <c r="SDF78" s="6"/>
      <c r="SDG78" s="246"/>
      <c r="SDH78" s="252"/>
      <c r="SDI78" s="250"/>
      <c r="SDJ78" s="231"/>
      <c r="SDK78" s="231"/>
      <c r="SDL78" s="231"/>
      <c r="SDM78" s="99"/>
      <c r="SDN78" s="231"/>
      <c r="SDO78" s="231"/>
      <c r="SDP78" s="231"/>
      <c r="SDQ78" s="222"/>
      <c r="SDR78" s="253"/>
      <c r="SDS78" s="254"/>
      <c r="SDT78" s="224"/>
      <c r="SDU78" s="225"/>
      <c r="SDV78" s="99"/>
      <c r="SDW78" s="255"/>
      <c r="SDX78" s="231"/>
      <c r="SDY78" s="227"/>
      <c r="SDZ78" s="227"/>
      <c r="SEA78" s="140"/>
      <c r="SEB78" s="231"/>
      <c r="SEC78" s="6"/>
      <c r="SED78" s="6"/>
      <c r="SEE78" s="6"/>
      <c r="SEF78" s="246"/>
      <c r="SEG78" s="252"/>
      <c r="SEH78" s="250"/>
      <c r="SEI78" s="231"/>
      <c r="SEJ78" s="231"/>
      <c r="SEK78" s="231"/>
      <c r="SEL78" s="99"/>
      <c r="SEM78" s="231"/>
      <c r="SEN78" s="231"/>
      <c r="SEO78" s="231"/>
      <c r="SEP78" s="222"/>
      <c r="SEQ78" s="253"/>
      <c r="SER78" s="254"/>
      <c r="SES78" s="224"/>
      <c r="SET78" s="225"/>
      <c r="SEU78" s="99"/>
      <c r="SEV78" s="255"/>
      <c r="SEW78" s="231"/>
      <c r="SEX78" s="227"/>
      <c r="SEY78" s="227"/>
      <c r="SEZ78" s="140"/>
      <c r="SFA78" s="231"/>
      <c r="SFB78" s="6"/>
      <c r="SFC78" s="6"/>
      <c r="SFD78" s="6"/>
      <c r="SFE78" s="246"/>
      <c r="SFF78" s="252"/>
      <c r="SFG78" s="250"/>
      <c r="SFH78" s="231"/>
      <c r="SFI78" s="231"/>
      <c r="SFJ78" s="231"/>
      <c r="SFK78" s="99"/>
      <c r="SFL78" s="231"/>
      <c r="SFM78" s="231"/>
      <c r="SFN78" s="231"/>
      <c r="SFO78" s="222"/>
      <c r="SFP78" s="253"/>
      <c r="SFQ78" s="254"/>
      <c r="SFR78" s="224"/>
      <c r="SFS78" s="225"/>
      <c r="SFT78" s="99"/>
      <c r="SFU78" s="255"/>
      <c r="SFV78" s="231"/>
      <c r="SFW78" s="227"/>
      <c r="SFX78" s="227"/>
      <c r="SFY78" s="140"/>
      <c r="SFZ78" s="231"/>
      <c r="SGA78" s="6"/>
      <c r="SGB78" s="6"/>
      <c r="SGC78" s="6"/>
      <c r="SGD78" s="246"/>
      <c r="SGE78" s="252"/>
      <c r="SGF78" s="250"/>
      <c r="SGG78" s="231"/>
      <c r="SGH78" s="231"/>
      <c r="SGI78" s="231"/>
      <c r="SGJ78" s="99"/>
      <c r="SGK78" s="231"/>
      <c r="SGL78" s="231"/>
      <c r="SGM78" s="231"/>
      <c r="SGN78" s="222"/>
      <c r="SGO78" s="253"/>
      <c r="SGP78" s="254"/>
      <c r="SGQ78" s="224"/>
      <c r="SGR78" s="225"/>
      <c r="SGS78" s="99"/>
      <c r="SGT78" s="255"/>
      <c r="SGU78" s="231"/>
      <c r="SGV78" s="227"/>
      <c r="SGW78" s="227"/>
      <c r="SGX78" s="140"/>
      <c r="SGY78" s="231"/>
      <c r="SGZ78" s="6"/>
      <c r="SHA78" s="6"/>
      <c r="SHB78" s="6"/>
      <c r="SHC78" s="246"/>
      <c r="SHD78" s="252"/>
      <c r="SHE78" s="250"/>
      <c r="SHF78" s="231"/>
      <c r="SHG78" s="231"/>
      <c r="SHH78" s="231"/>
      <c r="SHI78" s="99"/>
      <c r="SHJ78" s="231"/>
      <c r="SHK78" s="231"/>
      <c r="SHL78" s="231"/>
      <c r="SHM78" s="222"/>
      <c r="SHN78" s="253"/>
      <c r="SHO78" s="254"/>
      <c r="SHP78" s="224"/>
      <c r="SHQ78" s="225"/>
      <c r="SHR78" s="99"/>
      <c r="SHS78" s="255"/>
      <c r="SHT78" s="231"/>
      <c r="SHU78" s="227"/>
      <c r="SHV78" s="227"/>
      <c r="SHW78" s="140"/>
      <c r="SHX78" s="231"/>
      <c r="SHY78" s="6"/>
      <c r="SHZ78" s="6"/>
      <c r="SIA78" s="6"/>
      <c r="SIB78" s="246"/>
      <c r="SIC78" s="252"/>
      <c r="SID78" s="250"/>
      <c r="SIE78" s="231"/>
      <c r="SIF78" s="231"/>
      <c r="SIG78" s="231"/>
      <c r="SIH78" s="99"/>
      <c r="SII78" s="231"/>
      <c r="SIJ78" s="231"/>
      <c r="SIK78" s="231"/>
      <c r="SIL78" s="222"/>
      <c r="SIM78" s="253"/>
      <c r="SIN78" s="254"/>
      <c r="SIO78" s="224"/>
      <c r="SIP78" s="225"/>
      <c r="SIQ78" s="99"/>
      <c r="SIR78" s="255"/>
      <c r="SIS78" s="231"/>
      <c r="SIT78" s="227"/>
      <c r="SIU78" s="227"/>
      <c r="SIV78" s="140"/>
      <c r="SIW78" s="231"/>
      <c r="SIX78" s="6"/>
      <c r="SIY78" s="6"/>
      <c r="SIZ78" s="6"/>
      <c r="SJA78" s="246"/>
      <c r="SJB78" s="252"/>
      <c r="SJC78" s="250"/>
      <c r="SJD78" s="231"/>
      <c r="SJE78" s="231"/>
      <c r="SJF78" s="231"/>
      <c r="SJG78" s="99"/>
      <c r="SJH78" s="231"/>
      <c r="SJI78" s="231"/>
      <c r="SJJ78" s="231"/>
      <c r="SJK78" s="222"/>
      <c r="SJL78" s="253"/>
      <c r="SJM78" s="254"/>
      <c r="SJN78" s="224"/>
      <c r="SJO78" s="225"/>
      <c r="SJP78" s="99"/>
      <c r="SJQ78" s="255"/>
      <c r="SJR78" s="231"/>
      <c r="SJS78" s="227"/>
      <c r="SJT78" s="227"/>
      <c r="SJU78" s="140"/>
      <c r="SJV78" s="231"/>
      <c r="SJW78" s="6"/>
      <c r="SJX78" s="6"/>
      <c r="SJY78" s="6"/>
      <c r="SJZ78" s="246"/>
      <c r="SKA78" s="252"/>
      <c r="SKB78" s="250"/>
      <c r="SKC78" s="231"/>
      <c r="SKD78" s="231"/>
      <c r="SKE78" s="231"/>
      <c r="SKF78" s="99"/>
      <c r="SKG78" s="231"/>
      <c r="SKH78" s="231"/>
      <c r="SKI78" s="231"/>
      <c r="SKJ78" s="222"/>
      <c r="SKK78" s="253"/>
      <c r="SKL78" s="254"/>
      <c r="SKM78" s="224"/>
      <c r="SKN78" s="225"/>
      <c r="SKO78" s="99"/>
      <c r="SKP78" s="255"/>
      <c r="SKQ78" s="231"/>
      <c r="SKR78" s="227"/>
      <c r="SKS78" s="227"/>
      <c r="SKT78" s="140"/>
      <c r="SKU78" s="231"/>
      <c r="SKV78" s="6"/>
      <c r="SKW78" s="6"/>
      <c r="SKX78" s="6"/>
      <c r="SKY78" s="246"/>
      <c r="SKZ78" s="252"/>
      <c r="SLA78" s="250"/>
      <c r="SLB78" s="231"/>
      <c r="SLC78" s="231"/>
      <c r="SLD78" s="231"/>
      <c r="SLE78" s="99"/>
      <c r="SLF78" s="231"/>
      <c r="SLG78" s="231"/>
      <c r="SLH78" s="231"/>
      <c r="SLI78" s="222"/>
      <c r="SLJ78" s="253"/>
      <c r="SLK78" s="254"/>
      <c r="SLL78" s="224"/>
      <c r="SLM78" s="225"/>
      <c r="SLN78" s="99"/>
      <c r="SLO78" s="255"/>
      <c r="SLP78" s="231"/>
      <c r="SLQ78" s="227"/>
      <c r="SLR78" s="227"/>
      <c r="SLS78" s="140"/>
      <c r="SLT78" s="231"/>
      <c r="SLU78" s="6"/>
      <c r="SLV78" s="6"/>
      <c r="SLW78" s="6"/>
      <c r="SLX78" s="246"/>
      <c r="SLY78" s="252"/>
      <c r="SLZ78" s="250"/>
      <c r="SMA78" s="231"/>
      <c r="SMB78" s="231"/>
      <c r="SMC78" s="231"/>
      <c r="SMD78" s="99"/>
      <c r="SME78" s="231"/>
      <c r="SMF78" s="231"/>
      <c r="SMG78" s="231"/>
      <c r="SMH78" s="222"/>
      <c r="SMI78" s="253"/>
      <c r="SMJ78" s="254"/>
      <c r="SMK78" s="224"/>
      <c r="SML78" s="225"/>
      <c r="SMM78" s="99"/>
      <c r="SMN78" s="255"/>
      <c r="SMO78" s="231"/>
      <c r="SMP78" s="227"/>
      <c r="SMQ78" s="227"/>
      <c r="SMR78" s="140"/>
      <c r="SMS78" s="231"/>
      <c r="SMT78" s="6"/>
      <c r="SMU78" s="6"/>
      <c r="SMV78" s="6"/>
      <c r="SMW78" s="246"/>
      <c r="SMX78" s="252"/>
      <c r="SMY78" s="250"/>
      <c r="SMZ78" s="231"/>
      <c r="SNA78" s="231"/>
      <c r="SNB78" s="231"/>
      <c r="SNC78" s="99"/>
      <c r="SND78" s="231"/>
      <c r="SNE78" s="231"/>
      <c r="SNF78" s="231"/>
      <c r="SNG78" s="222"/>
      <c r="SNH78" s="253"/>
      <c r="SNI78" s="254"/>
      <c r="SNJ78" s="224"/>
      <c r="SNK78" s="225"/>
      <c r="SNL78" s="99"/>
      <c r="SNM78" s="255"/>
      <c r="SNN78" s="231"/>
      <c r="SNO78" s="227"/>
      <c r="SNP78" s="227"/>
      <c r="SNQ78" s="140"/>
      <c r="SNR78" s="231"/>
      <c r="SNS78" s="6"/>
      <c r="SNT78" s="6"/>
      <c r="SNU78" s="6"/>
      <c r="SNV78" s="246"/>
      <c r="SNW78" s="252"/>
      <c r="SNX78" s="250"/>
      <c r="SNY78" s="231"/>
      <c r="SNZ78" s="231"/>
      <c r="SOA78" s="231"/>
      <c r="SOB78" s="99"/>
      <c r="SOC78" s="231"/>
      <c r="SOD78" s="231"/>
      <c r="SOE78" s="231"/>
      <c r="SOF78" s="222"/>
      <c r="SOG78" s="253"/>
      <c r="SOH78" s="254"/>
      <c r="SOI78" s="224"/>
      <c r="SOJ78" s="225"/>
      <c r="SOK78" s="99"/>
      <c r="SOL78" s="255"/>
      <c r="SOM78" s="231"/>
      <c r="SON78" s="227"/>
      <c r="SOO78" s="227"/>
      <c r="SOP78" s="140"/>
      <c r="SOQ78" s="231"/>
      <c r="SOR78" s="6"/>
      <c r="SOS78" s="6"/>
      <c r="SOT78" s="6"/>
      <c r="SOU78" s="246"/>
      <c r="SOV78" s="252"/>
      <c r="SOW78" s="250"/>
      <c r="SOX78" s="231"/>
      <c r="SOY78" s="231"/>
      <c r="SOZ78" s="231"/>
      <c r="SPA78" s="99"/>
      <c r="SPB78" s="231"/>
      <c r="SPC78" s="231"/>
      <c r="SPD78" s="231"/>
      <c r="SPE78" s="222"/>
      <c r="SPF78" s="253"/>
      <c r="SPG78" s="254"/>
      <c r="SPH78" s="224"/>
      <c r="SPI78" s="225"/>
      <c r="SPJ78" s="99"/>
      <c r="SPK78" s="255"/>
      <c r="SPL78" s="231"/>
      <c r="SPM78" s="227"/>
      <c r="SPN78" s="227"/>
      <c r="SPO78" s="140"/>
      <c r="SPP78" s="231"/>
      <c r="SPQ78" s="6"/>
      <c r="SPR78" s="6"/>
      <c r="SPS78" s="6"/>
      <c r="SPT78" s="246"/>
      <c r="SPU78" s="252"/>
      <c r="SPV78" s="250"/>
      <c r="SPW78" s="231"/>
      <c r="SPX78" s="231"/>
      <c r="SPY78" s="231"/>
      <c r="SPZ78" s="99"/>
      <c r="SQA78" s="231"/>
      <c r="SQB78" s="231"/>
      <c r="SQC78" s="231"/>
      <c r="SQD78" s="222"/>
      <c r="SQE78" s="253"/>
      <c r="SQF78" s="254"/>
      <c r="SQG78" s="224"/>
      <c r="SQH78" s="225"/>
      <c r="SQI78" s="99"/>
      <c r="SQJ78" s="255"/>
      <c r="SQK78" s="231"/>
      <c r="SQL78" s="227"/>
      <c r="SQM78" s="227"/>
      <c r="SQN78" s="140"/>
      <c r="SQO78" s="231"/>
      <c r="SQP78" s="6"/>
      <c r="SQQ78" s="6"/>
      <c r="SQR78" s="6"/>
      <c r="SQS78" s="246"/>
      <c r="SQT78" s="252"/>
      <c r="SQU78" s="250"/>
      <c r="SQV78" s="231"/>
      <c r="SQW78" s="231"/>
      <c r="SQX78" s="231"/>
      <c r="SQY78" s="99"/>
      <c r="SQZ78" s="231"/>
      <c r="SRA78" s="231"/>
      <c r="SRB78" s="231"/>
      <c r="SRC78" s="222"/>
      <c r="SRD78" s="253"/>
      <c r="SRE78" s="254"/>
      <c r="SRF78" s="224"/>
      <c r="SRG78" s="225"/>
      <c r="SRH78" s="99"/>
      <c r="SRI78" s="255"/>
      <c r="SRJ78" s="231"/>
      <c r="SRK78" s="227"/>
      <c r="SRL78" s="227"/>
      <c r="SRM78" s="140"/>
      <c r="SRN78" s="231"/>
      <c r="SRO78" s="6"/>
      <c r="SRP78" s="6"/>
      <c r="SRQ78" s="6"/>
      <c r="SRR78" s="246"/>
      <c r="SRS78" s="252"/>
      <c r="SRT78" s="250"/>
      <c r="SRU78" s="231"/>
      <c r="SRV78" s="231"/>
      <c r="SRW78" s="231"/>
      <c r="SRX78" s="99"/>
      <c r="SRY78" s="231"/>
      <c r="SRZ78" s="231"/>
      <c r="SSA78" s="231"/>
      <c r="SSB78" s="222"/>
      <c r="SSC78" s="253"/>
      <c r="SSD78" s="254"/>
      <c r="SSE78" s="224"/>
      <c r="SSF78" s="225"/>
      <c r="SSG78" s="99"/>
      <c r="SSH78" s="255"/>
      <c r="SSI78" s="231"/>
      <c r="SSJ78" s="227"/>
      <c r="SSK78" s="227"/>
      <c r="SSL78" s="140"/>
      <c r="SSM78" s="231"/>
      <c r="SSN78" s="6"/>
      <c r="SSO78" s="6"/>
      <c r="SSP78" s="6"/>
      <c r="SSQ78" s="246"/>
      <c r="SSR78" s="252"/>
      <c r="SSS78" s="250"/>
      <c r="SST78" s="231"/>
      <c r="SSU78" s="231"/>
      <c r="SSV78" s="231"/>
      <c r="SSW78" s="99"/>
      <c r="SSX78" s="231"/>
      <c r="SSY78" s="231"/>
      <c r="SSZ78" s="231"/>
      <c r="STA78" s="222"/>
      <c r="STB78" s="253"/>
      <c r="STC78" s="254"/>
      <c r="STD78" s="224"/>
      <c r="STE78" s="225"/>
      <c r="STF78" s="99"/>
      <c r="STG78" s="255"/>
      <c r="STH78" s="231"/>
      <c r="STI78" s="227"/>
      <c r="STJ78" s="227"/>
      <c r="STK78" s="140"/>
      <c r="STL78" s="231"/>
      <c r="STM78" s="6"/>
      <c r="STN78" s="6"/>
      <c r="STO78" s="6"/>
      <c r="STP78" s="246"/>
      <c r="STQ78" s="252"/>
      <c r="STR78" s="250"/>
      <c r="STS78" s="231"/>
      <c r="STT78" s="231"/>
      <c r="STU78" s="231"/>
      <c r="STV78" s="99"/>
      <c r="STW78" s="231"/>
      <c r="STX78" s="231"/>
      <c r="STY78" s="231"/>
      <c r="STZ78" s="222"/>
      <c r="SUA78" s="253"/>
      <c r="SUB78" s="254"/>
      <c r="SUC78" s="224"/>
      <c r="SUD78" s="225"/>
      <c r="SUE78" s="99"/>
      <c r="SUF78" s="255"/>
      <c r="SUG78" s="231"/>
      <c r="SUH78" s="227"/>
      <c r="SUI78" s="227"/>
      <c r="SUJ78" s="140"/>
      <c r="SUK78" s="231"/>
      <c r="SUL78" s="6"/>
      <c r="SUM78" s="6"/>
      <c r="SUN78" s="6"/>
      <c r="SUO78" s="246"/>
      <c r="SUP78" s="252"/>
      <c r="SUQ78" s="250"/>
      <c r="SUR78" s="231"/>
      <c r="SUS78" s="231"/>
      <c r="SUT78" s="231"/>
      <c r="SUU78" s="99"/>
      <c r="SUV78" s="231"/>
      <c r="SUW78" s="231"/>
      <c r="SUX78" s="231"/>
      <c r="SUY78" s="222"/>
      <c r="SUZ78" s="253"/>
      <c r="SVA78" s="254"/>
      <c r="SVB78" s="224"/>
      <c r="SVC78" s="225"/>
      <c r="SVD78" s="99"/>
      <c r="SVE78" s="255"/>
      <c r="SVF78" s="231"/>
      <c r="SVG78" s="227"/>
      <c r="SVH78" s="227"/>
      <c r="SVI78" s="140"/>
      <c r="SVJ78" s="231"/>
      <c r="SVK78" s="6"/>
      <c r="SVL78" s="6"/>
      <c r="SVM78" s="6"/>
      <c r="SVN78" s="246"/>
      <c r="SVO78" s="252"/>
      <c r="SVP78" s="250"/>
      <c r="SVQ78" s="231"/>
      <c r="SVR78" s="231"/>
      <c r="SVS78" s="231"/>
      <c r="SVT78" s="99"/>
      <c r="SVU78" s="231"/>
      <c r="SVV78" s="231"/>
      <c r="SVW78" s="231"/>
      <c r="SVX78" s="222"/>
      <c r="SVY78" s="253"/>
      <c r="SVZ78" s="254"/>
      <c r="SWA78" s="224"/>
      <c r="SWB78" s="225"/>
      <c r="SWC78" s="99"/>
      <c r="SWD78" s="255"/>
      <c r="SWE78" s="231"/>
      <c r="SWF78" s="227"/>
      <c r="SWG78" s="227"/>
      <c r="SWH78" s="140"/>
      <c r="SWI78" s="231"/>
      <c r="SWJ78" s="6"/>
      <c r="SWK78" s="6"/>
      <c r="SWL78" s="6"/>
      <c r="SWM78" s="246"/>
      <c r="SWN78" s="252"/>
      <c r="SWO78" s="250"/>
      <c r="SWP78" s="231"/>
      <c r="SWQ78" s="231"/>
      <c r="SWR78" s="231"/>
      <c r="SWS78" s="99"/>
      <c r="SWT78" s="231"/>
      <c r="SWU78" s="231"/>
      <c r="SWV78" s="231"/>
      <c r="SWW78" s="222"/>
      <c r="SWX78" s="253"/>
      <c r="SWY78" s="254"/>
      <c r="SWZ78" s="224"/>
      <c r="SXA78" s="225"/>
      <c r="SXB78" s="99"/>
      <c r="SXC78" s="255"/>
      <c r="SXD78" s="231"/>
      <c r="SXE78" s="227"/>
      <c r="SXF78" s="227"/>
      <c r="SXG78" s="140"/>
      <c r="SXH78" s="231"/>
      <c r="SXI78" s="6"/>
      <c r="SXJ78" s="6"/>
      <c r="SXK78" s="6"/>
      <c r="SXL78" s="246"/>
      <c r="SXM78" s="252"/>
      <c r="SXN78" s="250"/>
      <c r="SXO78" s="231"/>
      <c r="SXP78" s="231"/>
      <c r="SXQ78" s="231"/>
      <c r="SXR78" s="99"/>
      <c r="SXS78" s="231"/>
      <c r="SXT78" s="231"/>
      <c r="SXU78" s="231"/>
      <c r="SXV78" s="222"/>
      <c r="SXW78" s="253"/>
      <c r="SXX78" s="254"/>
      <c r="SXY78" s="224"/>
      <c r="SXZ78" s="225"/>
      <c r="SYA78" s="99"/>
      <c r="SYB78" s="255"/>
      <c r="SYC78" s="231"/>
      <c r="SYD78" s="227"/>
      <c r="SYE78" s="227"/>
      <c r="SYF78" s="140"/>
      <c r="SYG78" s="231"/>
      <c r="SYH78" s="6"/>
      <c r="SYI78" s="6"/>
      <c r="SYJ78" s="6"/>
      <c r="SYK78" s="246"/>
      <c r="SYL78" s="252"/>
      <c r="SYM78" s="250"/>
      <c r="SYN78" s="231"/>
      <c r="SYO78" s="231"/>
      <c r="SYP78" s="231"/>
      <c r="SYQ78" s="99"/>
      <c r="SYR78" s="231"/>
      <c r="SYS78" s="231"/>
      <c r="SYT78" s="231"/>
      <c r="SYU78" s="222"/>
      <c r="SYV78" s="253"/>
      <c r="SYW78" s="254"/>
      <c r="SYX78" s="224"/>
      <c r="SYY78" s="225"/>
      <c r="SYZ78" s="99"/>
      <c r="SZA78" s="255"/>
      <c r="SZB78" s="231"/>
      <c r="SZC78" s="227"/>
      <c r="SZD78" s="227"/>
      <c r="SZE78" s="140"/>
      <c r="SZF78" s="231"/>
      <c r="SZG78" s="6"/>
      <c r="SZH78" s="6"/>
      <c r="SZI78" s="6"/>
      <c r="SZJ78" s="246"/>
      <c r="SZK78" s="252"/>
      <c r="SZL78" s="250"/>
      <c r="SZM78" s="231"/>
      <c r="SZN78" s="231"/>
      <c r="SZO78" s="231"/>
      <c r="SZP78" s="99"/>
      <c r="SZQ78" s="231"/>
      <c r="SZR78" s="231"/>
      <c r="SZS78" s="231"/>
      <c r="SZT78" s="222"/>
      <c r="SZU78" s="253"/>
      <c r="SZV78" s="254"/>
      <c r="SZW78" s="224"/>
      <c r="SZX78" s="225"/>
      <c r="SZY78" s="99"/>
      <c r="SZZ78" s="255"/>
      <c r="TAA78" s="231"/>
      <c r="TAB78" s="227"/>
      <c r="TAC78" s="227"/>
      <c r="TAD78" s="140"/>
      <c r="TAE78" s="231"/>
      <c r="TAF78" s="6"/>
      <c r="TAG78" s="6"/>
      <c r="TAH78" s="6"/>
      <c r="TAI78" s="246"/>
      <c r="TAJ78" s="252"/>
      <c r="TAK78" s="250"/>
      <c r="TAL78" s="231"/>
      <c r="TAM78" s="231"/>
      <c r="TAN78" s="231"/>
      <c r="TAO78" s="99"/>
      <c r="TAP78" s="231"/>
      <c r="TAQ78" s="231"/>
      <c r="TAR78" s="231"/>
      <c r="TAS78" s="222"/>
      <c r="TAT78" s="253"/>
      <c r="TAU78" s="254"/>
      <c r="TAV78" s="224"/>
      <c r="TAW78" s="225"/>
      <c r="TAX78" s="99"/>
      <c r="TAY78" s="255"/>
      <c r="TAZ78" s="231"/>
      <c r="TBA78" s="227"/>
      <c r="TBB78" s="227"/>
      <c r="TBC78" s="140"/>
      <c r="TBD78" s="231"/>
      <c r="TBE78" s="6"/>
      <c r="TBF78" s="6"/>
      <c r="TBG78" s="6"/>
      <c r="TBH78" s="246"/>
      <c r="TBI78" s="252"/>
      <c r="TBJ78" s="250"/>
      <c r="TBK78" s="231"/>
      <c r="TBL78" s="231"/>
      <c r="TBM78" s="231"/>
      <c r="TBN78" s="99"/>
      <c r="TBO78" s="231"/>
      <c r="TBP78" s="231"/>
      <c r="TBQ78" s="231"/>
      <c r="TBR78" s="222"/>
      <c r="TBS78" s="253"/>
      <c r="TBT78" s="254"/>
      <c r="TBU78" s="224"/>
      <c r="TBV78" s="225"/>
      <c r="TBW78" s="99"/>
      <c r="TBX78" s="255"/>
      <c r="TBY78" s="231"/>
      <c r="TBZ78" s="227"/>
      <c r="TCA78" s="227"/>
      <c r="TCB78" s="140"/>
      <c r="TCC78" s="231"/>
      <c r="TCD78" s="6"/>
      <c r="TCE78" s="6"/>
      <c r="TCF78" s="6"/>
      <c r="TCG78" s="246"/>
      <c r="TCH78" s="252"/>
      <c r="TCI78" s="250"/>
      <c r="TCJ78" s="231"/>
      <c r="TCK78" s="231"/>
      <c r="TCL78" s="231"/>
      <c r="TCM78" s="99"/>
      <c r="TCN78" s="231"/>
      <c r="TCO78" s="231"/>
      <c r="TCP78" s="231"/>
      <c r="TCQ78" s="222"/>
      <c r="TCR78" s="253"/>
      <c r="TCS78" s="254"/>
      <c r="TCT78" s="224"/>
      <c r="TCU78" s="225"/>
      <c r="TCV78" s="99"/>
      <c r="TCW78" s="255"/>
      <c r="TCX78" s="231"/>
      <c r="TCY78" s="227"/>
      <c r="TCZ78" s="227"/>
      <c r="TDA78" s="140"/>
      <c r="TDB78" s="231"/>
      <c r="TDC78" s="6"/>
      <c r="TDD78" s="6"/>
      <c r="TDE78" s="6"/>
      <c r="TDF78" s="246"/>
      <c r="TDG78" s="252"/>
      <c r="TDH78" s="250"/>
      <c r="TDI78" s="231"/>
      <c r="TDJ78" s="231"/>
      <c r="TDK78" s="231"/>
      <c r="TDL78" s="99"/>
      <c r="TDM78" s="231"/>
      <c r="TDN78" s="231"/>
      <c r="TDO78" s="231"/>
      <c r="TDP78" s="222"/>
      <c r="TDQ78" s="253"/>
      <c r="TDR78" s="254"/>
      <c r="TDS78" s="224"/>
      <c r="TDT78" s="225"/>
      <c r="TDU78" s="99"/>
      <c r="TDV78" s="255"/>
      <c r="TDW78" s="231"/>
      <c r="TDX78" s="227"/>
      <c r="TDY78" s="227"/>
      <c r="TDZ78" s="140"/>
      <c r="TEA78" s="231"/>
      <c r="TEB78" s="6"/>
      <c r="TEC78" s="6"/>
      <c r="TED78" s="6"/>
      <c r="TEE78" s="246"/>
      <c r="TEF78" s="252"/>
      <c r="TEG78" s="250"/>
      <c r="TEH78" s="231"/>
      <c r="TEI78" s="231"/>
      <c r="TEJ78" s="231"/>
      <c r="TEK78" s="99"/>
      <c r="TEL78" s="231"/>
      <c r="TEM78" s="231"/>
      <c r="TEN78" s="231"/>
      <c r="TEO78" s="222"/>
      <c r="TEP78" s="253"/>
      <c r="TEQ78" s="254"/>
      <c r="TER78" s="224"/>
      <c r="TES78" s="225"/>
      <c r="TET78" s="99"/>
      <c r="TEU78" s="255"/>
      <c r="TEV78" s="231"/>
      <c r="TEW78" s="227"/>
      <c r="TEX78" s="227"/>
      <c r="TEY78" s="140"/>
      <c r="TEZ78" s="231"/>
      <c r="TFA78" s="6"/>
      <c r="TFB78" s="6"/>
      <c r="TFC78" s="6"/>
      <c r="TFD78" s="246"/>
      <c r="TFE78" s="252"/>
      <c r="TFF78" s="250"/>
      <c r="TFG78" s="231"/>
      <c r="TFH78" s="231"/>
      <c r="TFI78" s="231"/>
      <c r="TFJ78" s="99"/>
      <c r="TFK78" s="231"/>
      <c r="TFL78" s="231"/>
      <c r="TFM78" s="231"/>
      <c r="TFN78" s="222"/>
      <c r="TFO78" s="253"/>
      <c r="TFP78" s="254"/>
      <c r="TFQ78" s="224"/>
      <c r="TFR78" s="225"/>
      <c r="TFS78" s="99"/>
      <c r="TFT78" s="255"/>
      <c r="TFU78" s="231"/>
      <c r="TFV78" s="227"/>
      <c r="TFW78" s="227"/>
      <c r="TFX78" s="140"/>
      <c r="TFY78" s="231"/>
      <c r="TFZ78" s="6"/>
      <c r="TGA78" s="6"/>
      <c r="TGB78" s="6"/>
      <c r="TGC78" s="246"/>
      <c r="TGD78" s="252"/>
      <c r="TGE78" s="250"/>
      <c r="TGF78" s="231"/>
      <c r="TGG78" s="231"/>
      <c r="TGH78" s="231"/>
      <c r="TGI78" s="99"/>
      <c r="TGJ78" s="231"/>
      <c r="TGK78" s="231"/>
      <c r="TGL78" s="231"/>
      <c r="TGM78" s="222"/>
      <c r="TGN78" s="253"/>
      <c r="TGO78" s="254"/>
      <c r="TGP78" s="224"/>
      <c r="TGQ78" s="225"/>
      <c r="TGR78" s="99"/>
      <c r="TGS78" s="255"/>
      <c r="TGT78" s="231"/>
      <c r="TGU78" s="227"/>
      <c r="TGV78" s="227"/>
      <c r="TGW78" s="140"/>
      <c r="TGX78" s="231"/>
      <c r="TGY78" s="6"/>
      <c r="TGZ78" s="6"/>
      <c r="THA78" s="6"/>
      <c r="THB78" s="246"/>
      <c r="THC78" s="252"/>
      <c r="THD78" s="250"/>
      <c r="THE78" s="231"/>
      <c r="THF78" s="231"/>
      <c r="THG78" s="231"/>
      <c r="THH78" s="99"/>
      <c r="THI78" s="231"/>
      <c r="THJ78" s="231"/>
      <c r="THK78" s="231"/>
      <c r="THL78" s="222"/>
      <c r="THM78" s="253"/>
      <c r="THN78" s="254"/>
      <c r="THO78" s="224"/>
      <c r="THP78" s="225"/>
      <c r="THQ78" s="99"/>
      <c r="THR78" s="255"/>
      <c r="THS78" s="231"/>
      <c r="THT78" s="227"/>
      <c r="THU78" s="227"/>
      <c r="THV78" s="140"/>
      <c r="THW78" s="231"/>
      <c r="THX78" s="6"/>
      <c r="THY78" s="6"/>
      <c r="THZ78" s="6"/>
      <c r="TIA78" s="246"/>
      <c r="TIB78" s="252"/>
      <c r="TIC78" s="250"/>
      <c r="TID78" s="231"/>
      <c r="TIE78" s="231"/>
      <c r="TIF78" s="231"/>
      <c r="TIG78" s="99"/>
      <c r="TIH78" s="231"/>
      <c r="TII78" s="231"/>
      <c r="TIJ78" s="231"/>
      <c r="TIK78" s="222"/>
      <c r="TIL78" s="253"/>
      <c r="TIM78" s="254"/>
      <c r="TIN78" s="224"/>
      <c r="TIO78" s="225"/>
      <c r="TIP78" s="99"/>
      <c r="TIQ78" s="255"/>
      <c r="TIR78" s="231"/>
      <c r="TIS78" s="227"/>
      <c r="TIT78" s="227"/>
      <c r="TIU78" s="140"/>
      <c r="TIV78" s="231"/>
      <c r="TIW78" s="6"/>
      <c r="TIX78" s="6"/>
      <c r="TIY78" s="6"/>
      <c r="TIZ78" s="246"/>
      <c r="TJA78" s="252"/>
      <c r="TJB78" s="250"/>
      <c r="TJC78" s="231"/>
      <c r="TJD78" s="231"/>
      <c r="TJE78" s="231"/>
      <c r="TJF78" s="99"/>
      <c r="TJG78" s="231"/>
      <c r="TJH78" s="231"/>
      <c r="TJI78" s="231"/>
      <c r="TJJ78" s="222"/>
      <c r="TJK78" s="253"/>
      <c r="TJL78" s="254"/>
      <c r="TJM78" s="224"/>
      <c r="TJN78" s="225"/>
      <c r="TJO78" s="99"/>
      <c r="TJP78" s="255"/>
      <c r="TJQ78" s="231"/>
      <c r="TJR78" s="227"/>
      <c r="TJS78" s="227"/>
      <c r="TJT78" s="140"/>
      <c r="TJU78" s="231"/>
      <c r="TJV78" s="6"/>
      <c r="TJW78" s="6"/>
      <c r="TJX78" s="6"/>
      <c r="TJY78" s="246"/>
      <c r="TJZ78" s="252"/>
      <c r="TKA78" s="250"/>
      <c r="TKB78" s="231"/>
      <c r="TKC78" s="231"/>
      <c r="TKD78" s="231"/>
      <c r="TKE78" s="99"/>
      <c r="TKF78" s="231"/>
      <c r="TKG78" s="231"/>
      <c r="TKH78" s="231"/>
      <c r="TKI78" s="222"/>
      <c r="TKJ78" s="253"/>
      <c r="TKK78" s="254"/>
      <c r="TKL78" s="224"/>
      <c r="TKM78" s="225"/>
      <c r="TKN78" s="99"/>
      <c r="TKO78" s="255"/>
      <c r="TKP78" s="231"/>
      <c r="TKQ78" s="227"/>
      <c r="TKR78" s="227"/>
      <c r="TKS78" s="140"/>
      <c r="TKT78" s="231"/>
      <c r="TKU78" s="6"/>
      <c r="TKV78" s="6"/>
      <c r="TKW78" s="6"/>
      <c r="TKX78" s="246"/>
      <c r="TKY78" s="252"/>
      <c r="TKZ78" s="250"/>
      <c r="TLA78" s="231"/>
      <c r="TLB78" s="231"/>
      <c r="TLC78" s="231"/>
      <c r="TLD78" s="99"/>
      <c r="TLE78" s="231"/>
      <c r="TLF78" s="231"/>
      <c r="TLG78" s="231"/>
      <c r="TLH78" s="222"/>
      <c r="TLI78" s="253"/>
      <c r="TLJ78" s="254"/>
      <c r="TLK78" s="224"/>
      <c r="TLL78" s="225"/>
      <c r="TLM78" s="99"/>
      <c r="TLN78" s="255"/>
      <c r="TLO78" s="231"/>
      <c r="TLP78" s="227"/>
      <c r="TLQ78" s="227"/>
      <c r="TLR78" s="140"/>
      <c r="TLS78" s="231"/>
      <c r="TLT78" s="6"/>
      <c r="TLU78" s="6"/>
      <c r="TLV78" s="6"/>
      <c r="TLW78" s="246"/>
      <c r="TLX78" s="252"/>
      <c r="TLY78" s="250"/>
      <c r="TLZ78" s="231"/>
      <c r="TMA78" s="231"/>
      <c r="TMB78" s="231"/>
      <c r="TMC78" s="99"/>
      <c r="TMD78" s="231"/>
      <c r="TME78" s="231"/>
      <c r="TMF78" s="231"/>
      <c r="TMG78" s="222"/>
      <c r="TMH78" s="253"/>
      <c r="TMI78" s="254"/>
      <c r="TMJ78" s="224"/>
      <c r="TMK78" s="225"/>
      <c r="TML78" s="99"/>
      <c r="TMM78" s="255"/>
      <c r="TMN78" s="231"/>
      <c r="TMO78" s="227"/>
      <c r="TMP78" s="227"/>
      <c r="TMQ78" s="140"/>
      <c r="TMR78" s="231"/>
      <c r="TMS78" s="6"/>
      <c r="TMT78" s="6"/>
      <c r="TMU78" s="6"/>
      <c r="TMV78" s="246"/>
      <c r="TMW78" s="252"/>
      <c r="TMX78" s="250"/>
      <c r="TMY78" s="231"/>
      <c r="TMZ78" s="231"/>
      <c r="TNA78" s="231"/>
      <c r="TNB78" s="99"/>
      <c r="TNC78" s="231"/>
      <c r="TND78" s="231"/>
      <c r="TNE78" s="231"/>
      <c r="TNF78" s="222"/>
      <c r="TNG78" s="253"/>
      <c r="TNH78" s="254"/>
      <c r="TNI78" s="224"/>
      <c r="TNJ78" s="225"/>
      <c r="TNK78" s="99"/>
      <c r="TNL78" s="255"/>
      <c r="TNM78" s="231"/>
      <c r="TNN78" s="227"/>
      <c r="TNO78" s="227"/>
      <c r="TNP78" s="140"/>
      <c r="TNQ78" s="231"/>
      <c r="TNR78" s="6"/>
      <c r="TNS78" s="6"/>
      <c r="TNT78" s="6"/>
      <c r="TNU78" s="246"/>
      <c r="TNV78" s="252"/>
      <c r="TNW78" s="250"/>
      <c r="TNX78" s="231"/>
      <c r="TNY78" s="231"/>
      <c r="TNZ78" s="231"/>
      <c r="TOA78" s="99"/>
      <c r="TOB78" s="231"/>
      <c r="TOC78" s="231"/>
      <c r="TOD78" s="231"/>
      <c r="TOE78" s="222"/>
      <c r="TOF78" s="253"/>
      <c r="TOG78" s="254"/>
      <c r="TOH78" s="224"/>
      <c r="TOI78" s="225"/>
      <c r="TOJ78" s="99"/>
      <c r="TOK78" s="255"/>
      <c r="TOL78" s="231"/>
      <c r="TOM78" s="227"/>
      <c r="TON78" s="227"/>
      <c r="TOO78" s="140"/>
      <c r="TOP78" s="231"/>
      <c r="TOQ78" s="6"/>
      <c r="TOR78" s="6"/>
      <c r="TOS78" s="6"/>
      <c r="TOT78" s="246"/>
      <c r="TOU78" s="252"/>
      <c r="TOV78" s="250"/>
      <c r="TOW78" s="231"/>
      <c r="TOX78" s="231"/>
      <c r="TOY78" s="231"/>
      <c r="TOZ78" s="99"/>
      <c r="TPA78" s="231"/>
      <c r="TPB78" s="231"/>
      <c r="TPC78" s="231"/>
      <c r="TPD78" s="222"/>
      <c r="TPE78" s="253"/>
      <c r="TPF78" s="254"/>
      <c r="TPG78" s="224"/>
      <c r="TPH78" s="225"/>
      <c r="TPI78" s="99"/>
      <c r="TPJ78" s="255"/>
      <c r="TPK78" s="231"/>
      <c r="TPL78" s="227"/>
      <c r="TPM78" s="227"/>
      <c r="TPN78" s="140"/>
      <c r="TPO78" s="231"/>
      <c r="TPP78" s="6"/>
      <c r="TPQ78" s="6"/>
      <c r="TPR78" s="6"/>
      <c r="TPS78" s="246"/>
      <c r="TPT78" s="252"/>
      <c r="TPU78" s="250"/>
      <c r="TPV78" s="231"/>
      <c r="TPW78" s="231"/>
      <c r="TPX78" s="231"/>
      <c r="TPY78" s="99"/>
      <c r="TPZ78" s="231"/>
      <c r="TQA78" s="231"/>
      <c r="TQB78" s="231"/>
      <c r="TQC78" s="222"/>
      <c r="TQD78" s="253"/>
      <c r="TQE78" s="254"/>
      <c r="TQF78" s="224"/>
      <c r="TQG78" s="225"/>
      <c r="TQH78" s="99"/>
      <c r="TQI78" s="255"/>
      <c r="TQJ78" s="231"/>
      <c r="TQK78" s="227"/>
      <c r="TQL78" s="227"/>
      <c r="TQM78" s="140"/>
      <c r="TQN78" s="231"/>
      <c r="TQO78" s="6"/>
      <c r="TQP78" s="6"/>
      <c r="TQQ78" s="6"/>
      <c r="TQR78" s="246"/>
      <c r="TQS78" s="252"/>
      <c r="TQT78" s="250"/>
      <c r="TQU78" s="231"/>
      <c r="TQV78" s="231"/>
      <c r="TQW78" s="231"/>
      <c r="TQX78" s="99"/>
      <c r="TQY78" s="231"/>
      <c r="TQZ78" s="231"/>
      <c r="TRA78" s="231"/>
      <c r="TRB78" s="222"/>
      <c r="TRC78" s="253"/>
      <c r="TRD78" s="254"/>
      <c r="TRE78" s="224"/>
      <c r="TRF78" s="225"/>
      <c r="TRG78" s="99"/>
      <c r="TRH78" s="255"/>
      <c r="TRI78" s="231"/>
      <c r="TRJ78" s="227"/>
      <c r="TRK78" s="227"/>
      <c r="TRL78" s="140"/>
      <c r="TRM78" s="231"/>
      <c r="TRN78" s="6"/>
      <c r="TRO78" s="6"/>
      <c r="TRP78" s="6"/>
      <c r="TRQ78" s="246"/>
      <c r="TRR78" s="252"/>
      <c r="TRS78" s="250"/>
      <c r="TRT78" s="231"/>
      <c r="TRU78" s="231"/>
      <c r="TRV78" s="231"/>
      <c r="TRW78" s="99"/>
      <c r="TRX78" s="231"/>
      <c r="TRY78" s="231"/>
      <c r="TRZ78" s="231"/>
      <c r="TSA78" s="222"/>
      <c r="TSB78" s="253"/>
      <c r="TSC78" s="254"/>
      <c r="TSD78" s="224"/>
      <c r="TSE78" s="225"/>
      <c r="TSF78" s="99"/>
      <c r="TSG78" s="255"/>
      <c r="TSH78" s="231"/>
      <c r="TSI78" s="227"/>
      <c r="TSJ78" s="227"/>
      <c r="TSK78" s="140"/>
      <c r="TSL78" s="231"/>
      <c r="TSM78" s="6"/>
      <c r="TSN78" s="6"/>
      <c r="TSO78" s="6"/>
      <c r="TSP78" s="246"/>
      <c r="TSQ78" s="252"/>
      <c r="TSR78" s="250"/>
      <c r="TSS78" s="231"/>
      <c r="TST78" s="231"/>
      <c r="TSU78" s="231"/>
      <c r="TSV78" s="99"/>
      <c r="TSW78" s="231"/>
      <c r="TSX78" s="231"/>
      <c r="TSY78" s="231"/>
      <c r="TSZ78" s="222"/>
      <c r="TTA78" s="253"/>
      <c r="TTB78" s="254"/>
      <c r="TTC78" s="224"/>
      <c r="TTD78" s="225"/>
      <c r="TTE78" s="99"/>
      <c r="TTF78" s="255"/>
      <c r="TTG78" s="231"/>
      <c r="TTH78" s="227"/>
      <c r="TTI78" s="227"/>
      <c r="TTJ78" s="140"/>
      <c r="TTK78" s="231"/>
      <c r="TTL78" s="6"/>
      <c r="TTM78" s="6"/>
      <c r="TTN78" s="6"/>
      <c r="TTO78" s="246"/>
      <c r="TTP78" s="252"/>
      <c r="TTQ78" s="250"/>
      <c r="TTR78" s="231"/>
      <c r="TTS78" s="231"/>
      <c r="TTT78" s="231"/>
      <c r="TTU78" s="99"/>
      <c r="TTV78" s="231"/>
      <c r="TTW78" s="231"/>
      <c r="TTX78" s="231"/>
      <c r="TTY78" s="222"/>
      <c r="TTZ78" s="253"/>
      <c r="TUA78" s="254"/>
      <c r="TUB78" s="224"/>
      <c r="TUC78" s="225"/>
      <c r="TUD78" s="99"/>
      <c r="TUE78" s="255"/>
      <c r="TUF78" s="231"/>
      <c r="TUG78" s="227"/>
      <c r="TUH78" s="227"/>
      <c r="TUI78" s="140"/>
      <c r="TUJ78" s="231"/>
      <c r="TUK78" s="6"/>
      <c r="TUL78" s="6"/>
      <c r="TUM78" s="6"/>
      <c r="TUN78" s="246"/>
      <c r="TUO78" s="252"/>
      <c r="TUP78" s="250"/>
      <c r="TUQ78" s="231"/>
      <c r="TUR78" s="231"/>
      <c r="TUS78" s="231"/>
      <c r="TUT78" s="99"/>
      <c r="TUU78" s="231"/>
      <c r="TUV78" s="231"/>
      <c r="TUW78" s="231"/>
      <c r="TUX78" s="222"/>
      <c r="TUY78" s="253"/>
      <c r="TUZ78" s="254"/>
      <c r="TVA78" s="224"/>
      <c r="TVB78" s="225"/>
      <c r="TVC78" s="99"/>
      <c r="TVD78" s="255"/>
      <c r="TVE78" s="231"/>
      <c r="TVF78" s="227"/>
      <c r="TVG78" s="227"/>
      <c r="TVH78" s="140"/>
      <c r="TVI78" s="231"/>
      <c r="TVJ78" s="6"/>
      <c r="TVK78" s="6"/>
      <c r="TVL78" s="6"/>
      <c r="TVM78" s="246"/>
      <c r="TVN78" s="252"/>
      <c r="TVO78" s="250"/>
      <c r="TVP78" s="231"/>
      <c r="TVQ78" s="231"/>
      <c r="TVR78" s="231"/>
      <c r="TVS78" s="99"/>
      <c r="TVT78" s="231"/>
      <c r="TVU78" s="231"/>
      <c r="TVV78" s="231"/>
      <c r="TVW78" s="222"/>
      <c r="TVX78" s="253"/>
      <c r="TVY78" s="254"/>
      <c r="TVZ78" s="224"/>
      <c r="TWA78" s="225"/>
      <c r="TWB78" s="99"/>
      <c r="TWC78" s="255"/>
      <c r="TWD78" s="231"/>
      <c r="TWE78" s="227"/>
      <c r="TWF78" s="227"/>
      <c r="TWG78" s="140"/>
      <c r="TWH78" s="231"/>
      <c r="TWI78" s="6"/>
      <c r="TWJ78" s="6"/>
      <c r="TWK78" s="6"/>
      <c r="TWL78" s="246"/>
      <c r="TWM78" s="252"/>
      <c r="TWN78" s="250"/>
      <c r="TWO78" s="231"/>
      <c r="TWP78" s="231"/>
      <c r="TWQ78" s="231"/>
      <c r="TWR78" s="99"/>
      <c r="TWS78" s="231"/>
      <c r="TWT78" s="231"/>
      <c r="TWU78" s="231"/>
      <c r="TWV78" s="222"/>
      <c r="TWW78" s="253"/>
      <c r="TWX78" s="254"/>
      <c r="TWY78" s="224"/>
      <c r="TWZ78" s="225"/>
      <c r="TXA78" s="99"/>
      <c r="TXB78" s="255"/>
      <c r="TXC78" s="231"/>
      <c r="TXD78" s="227"/>
      <c r="TXE78" s="227"/>
      <c r="TXF78" s="140"/>
      <c r="TXG78" s="231"/>
      <c r="TXH78" s="6"/>
      <c r="TXI78" s="6"/>
      <c r="TXJ78" s="6"/>
      <c r="TXK78" s="246"/>
      <c r="TXL78" s="252"/>
      <c r="TXM78" s="250"/>
      <c r="TXN78" s="231"/>
      <c r="TXO78" s="231"/>
      <c r="TXP78" s="231"/>
      <c r="TXQ78" s="99"/>
      <c r="TXR78" s="231"/>
      <c r="TXS78" s="231"/>
      <c r="TXT78" s="231"/>
      <c r="TXU78" s="222"/>
      <c r="TXV78" s="253"/>
      <c r="TXW78" s="254"/>
      <c r="TXX78" s="224"/>
      <c r="TXY78" s="225"/>
      <c r="TXZ78" s="99"/>
      <c r="TYA78" s="255"/>
      <c r="TYB78" s="231"/>
      <c r="TYC78" s="227"/>
      <c r="TYD78" s="227"/>
      <c r="TYE78" s="140"/>
      <c r="TYF78" s="231"/>
      <c r="TYG78" s="6"/>
      <c r="TYH78" s="6"/>
      <c r="TYI78" s="6"/>
      <c r="TYJ78" s="246"/>
      <c r="TYK78" s="252"/>
      <c r="TYL78" s="250"/>
      <c r="TYM78" s="231"/>
      <c r="TYN78" s="231"/>
      <c r="TYO78" s="231"/>
      <c r="TYP78" s="99"/>
      <c r="TYQ78" s="231"/>
      <c r="TYR78" s="231"/>
      <c r="TYS78" s="231"/>
      <c r="TYT78" s="222"/>
      <c r="TYU78" s="253"/>
      <c r="TYV78" s="254"/>
      <c r="TYW78" s="224"/>
      <c r="TYX78" s="225"/>
      <c r="TYY78" s="99"/>
      <c r="TYZ78" s="255"/>
      <c r="TZA78" s="231"/>
      <c r="TZB78" s="227"/>
      <c r="TZC78" s="227"/>
      <c r="TZD78" s="140"/>
      <c r="TZE78" s="231"/>
      <c r="TZF78" s="6"/>
      <c r="TZG78" s="6"/>
      <c r="TZH78" s="6"/>
      <c r="TZI78" s="246"/>
      <c r="TZJ78" s="252"/>
      <c r="TZK78" s="250"/>
      <c r="TZL78" s="231"/>
      <c r="TZM78" s="231"/>
      <c r="TZN78" s="231"/>
      <c r="TZO78" s="99"/>
      <c r="TZP78" s="231"/>
      <c r="TZQ78" s="231"/>
      <c r="TZR78" s="231"/>
      <c r="TZS78" s="222"/>
      <c r="TZT78" s="253"/>
      <c r="TZU78" s="254"/>
      <c r="TZV78" s="224"/>
      <c r="TZW78" s="225"/>
      <c r="TZX78" s="99"/>
      <c r="TZY78" s="255"/>
      <c r="TZZ78" s="231"/>
      <c r="UAA78" s="227"/>
      <c r="UAB78" s="227"/>
      <c r="UAC78" s="140"/>
      <c r="UAD78" s="231"/>
      <c r="UAE78" s="6"/>
      <c r="UAF78" s="6"/>
      <c r="UAG78" s="6"/>
      <c r="UAH78" s="246"/>
      <c r="UAI78" s="252"/>
      <c r="UAJ78" s="250"/>
      <c r="UAK78" s="231"/>
      <c r="UAL78" s="231"/>
      <c r="UAM78" s="231"/>
      <c r="UAN78" s="99"/>
      <c r="UAO78" s="231"/>
      <c r="UAP78" s="231"/>
      <c r="UAQ78" s="231"/>
      <c r="UAR78" s="222"/>
      <c r="UAS78" s="253"/>
      <c r="UAT78" s="254"/>
      <c r="UAU78" s="224"/>
      <c r="UAV78" s="225"/>
      <c r="UAW78" s="99"/>
      <c r="UAX78" s="255"/>
      <c r="UAY78" s="231"/>
      <c r="UAZ78" s="227"/>
      <c r="UBA78" s="227"/>
      <c r="UBB78" s="140"/>
      <c r="UBC78" s="231"/>
      <c r="UBD78" s="6"/>
      <c r="UBE78" s="6"/>
      <c r="UBF78" s="6"/>
      <c r="UBG78" s="246"/>
      <c r="UBH78" s="252"/>
      <c r="UBI78" s="250"/>
      <c r="UBJ78" s="231"/>
      <c r="UBK78" s="231"/>
      <c r="UBL78" s="231"/>
      <c r="UBM78" s="99"/>
      <c r="UBN78" s="231"/>
      <c r="UBO78" s="231"/>
      <c r="UBP78" s="231"/>
      <c r="UBQ78" s="222"/>
      <c r="UBR78" s="253"/>
      <c r="UBS78" s="254"/>
      <c r="UBT78" s="224"/>
      <c r="UBU78" s="225"/>
      <c r="UBV78" s="99"/>
      <c r="UBW78" s="255"/>
      <c r="UBX78" s="231"/>
      <c r="UBY78" s="227"/>
      <c r="UBZ78" s="227"/>
      <c r="UCA78" s="140"/>
      <c r="UCB78" s="231"/>
      <c r="UCC78" s="6"/>
      <c r="UCD78" s="6"/>
      <c r="UCE78" s="6"/>
      <c r="UCF78" s="246"/>
      <c r="UCG78" s="252"/>
      <c r="UCH78" s="250"/>
      <c r="UCI78" s="231"/>
      <c r="UCJ78" s="231"/>
      <c r="UCK78" s="231"/>
      <c r="UCL78" s="99"/>
      <c r="UCM78" s="231"/>
      <c r="UCN78" s="231"/>
      <c r="UCO78" s="231"/>
      <c r="UCP78" s="222"/>
      <c r="UCQ78" s="253"/>
      <c r="UCR78" s="254"/>
      <c r="UCS78" s="224"/>
      <c r="UCT78" s="225"/>
      <c r="UCU78" s="99"/>
      <c r="UCV78" s="255"/>
      <c r="UCW78" s="231"/>
      <c r="UCX78" s="227"/>
      <c r="UCY78" s="227"/>
      <c r="UCZ78" s="140"/>
      <c r="UDA78" s="231"/>
      <c r="UDB78" s="6"/>
      <c r="UDC78" s="6"/>
      <c r="UDD78" s="6"/>
      <c r="UDE78" s="246"/>
      <c r="UDF78" s="252"/>
      <c r="UDG78" s="250"/>
      <c r="UDH78" s="231"/>
      <c r="UDI78" s="231"/>
      <c r="UDJ78" s="231"/>
      <c r="UDK78" s="99"/>
      <c r="UDL78" s="231"/>
      <c r="UDM78" s="231"/>
      <c r="UDN78" s="231"/>
      <c r="UDO78" s="222"/>
      <c r="UDP78" s="253"/>
      <c r="UDQ78" s="254"/>
      <c r="UDR78" s="224"/>
      <c r="UDS78" s="225"/>
      <c r="UDT78" s="99"/>
      <c r="UDU78" s="255"/>
      <c r="UDV78" s="231"/>
      <c r="UDW78" s="227"/>
      <c r="UDX78" s="227"/>
      <c r="UDY78" s="140"/>
      <c r="UDZ78" s="231"/>
      <c r="UEA78" s="6"/>
      <c r="UEB78" s="6"/>
      <c r="UEC78" s="6"/>
      <c r="UED78" s="246"/>
      <c r="UEE78" s="252"/>
      <c r="UEF78" s="250"/>
      <c r="UEG78" s="231"/>
      <c r="UEH78" s="231"/>
      <c r="UEI78" s="231"/>
      <c r="UEJ78" s="99"/>
      <c r="UEK78" s="231"/>
      <c r="UEL78" s="231"/>
      <c r="UEM78" s="231"/>
      <c r="UEN78" s="222"/>
      <c r="UEO78" s="253"/>
      <c r="UEP78" s="254"/>
      <c r="UEQ78" s="224"/>
      <c r="UER78" s="225"/>
      <c r="UES78" s="99"/>
      <c r="UET78" s="255"/>
      <c r="UEU78" s="231"/>
      <c r="UEV78" s="227"/>
      <c r="UEW78" s="227"/>
      <c r="UEX78" s="140"/>
      <c r="UEY78" s="231"/>
      <c r="UEZ78" s="6"/>
      <c r="UFA78" s="6"/>
      <c r="UFB78" s="6"/>
      <c r="UFC78" s="246"/>
      <c r="UFD78" s="252"/>
      <c r="UFE78" s="250"/>
      <c r="UFF78" s="231"/>
      <c r="UFG78" s="231"/>
      <c r="UFH78" s="231"/>
      <c r="UFI78" s="99"/>
      <c r="UFJ78" s="231"/>
      <c r="UFK78" s="231"/>
      <c r="UFL78" s="231"/>
      <c r="UFM78" s="222"/>
      <c r="UFN78" s="253"/>
      <c r="UFO78" s="254"/>
      <c r="UFP78" s="224"/>
      <c r="UFQ78" s="225"/>
      <c r="UFR78" s="99"/>
      <c r="UFS78" s="255"/>
      <c r="UFT78" s="231"/>
      <c r="UFU78" s="227"/>
      <c r="UFV78" s="227"/>
      <c r="UFW78" s="140"/>
      <c r="UFX78" s="231"/>
      <c r="UFY78" s="6"/>
      <c r="UFZ78" s="6"/>
      <c r="UGA78" s="6"/>
      <c r="UGB78" s="246"/>
      <c r="UGC78" s="252"/>
      <c r="UGD78" s="250"/>
      <c r="UGE78" s="231"/>
      <c r="UGF78" s="231"/>
      <c r="UGG78" s="231"/>
      <c r="UGH78" s="99"/>
      <c r="UGI78" s="231"/>
      <c r="UGJ78" s="231"/>
      <c r="UGK78" s="231"/>
      <c r="UGL78" s="222"/>
      <c r="UGM78" s="253"/>
      <c r="UGN78" s="254"/>
      <c r="UGO78" s="224"/>
      <c r="UGP78" s="225"/>
      <c r="UGQ78" s="99"/>
      <c r="UGR78" s="255"/>
      <c r="UGS78" s="231"/>
      <c r="UGT78" s="227"/>
      <c r="UGU78" s="227"/>
      <c r="UGV78" s="140"/>
      <c r="UGW78" s="231"/>
      <c r="UGX78" s="6"/>
      <c r="UGY78" s="6"/>
      <c r="UGZ78" s="6"/>
      <c r="UHA78" s="246"/>
      <c r="UHB78" s="252"/>
      <c r="UHC78" s="250"/>
      <c r="UHD78" s="231"/>
      <c r="UHE78" s="231"/>
      <c r="UHF78" s="231"/>
      <c r="UHG78" s="99"/>
      <c r="UHH78" s="231"/>
      <c r="UHI78" s="231"/>
      <c r="UHJ78" s="231"/>
      <c r="UHK78" s="222"/>
      <c r="UHL78" s="253"/>
      <c r="UHM78" s="254"/>
      <c r="UHN78" s="224"/>
      <c r="UHO78" s="225"/>
      <c r="UHP78" s="99"/>
      <c r="UHQ78" s="255"/>
      <c r="UHR78" s="231"/>
      <c r="UHS78" s="227"/>
      <c r="UHT78" s="227"/>
      <c r="UHU78" s="140"/>
      <c r="UHV78" s="231"/>
      <c r="UHW78" s="6"/>
      <c r="UHX78" s="6"/>
      <c r="UHY78" s="6"/>
      <c r="UHZ78" s="246"/>
      <c r="UIA78" s="252"/>
      <c r="UIB78" s="250"/>
      <c r="UIC78" s="231"/>
      <c r="UID78" s="231"/>
      <c r="UIE78" s="231"/>
      <c r="UIF78" s="99"/>
      <c r="UIG78" s="231"/>
      <c r="UIH78" s="231"/>
      <c r="UII78" s="231"/>
      <c r="UIJ78" s="222"/>
      <c r="UIK78" s="253"/>
      <c r="UIL78" s="254"/>
      <c r="UIM78" s="224"/>
      <c r="UIN78" s="225"/>
      <c r="UIO78" s="99"/>
      <c r="UIP78" s="255"/>
      <c r="UIQ78" s="231"/>
      <c r="UIR78" s="227"/>
      <c r="UIS78" s="227"/>
      <c r="UIT78" s="140"/>
      <c r="UIU78" s="231"/>
      <c r="UIV78" s="6"/>
      <c r="UIW78" s="6"/>
      <c r="UIX78" s="6"/>
      <c r="UIY78" s="246"/>
      <c r="UIZ78" s="252"/>
      <c r="UJA78" s="250"/>
      <c r="UJB78" s="231"/>
      <c r="UJC78" s="231"/>
      <c r="UJD78" s="231"/>
      <c r="UJE78" s="99"/>
      <c r="UJF78" s="231"/>
      <c r="UJG78" s="231"/>
      <c r="UJH78" s="231"/>
      <c r="UJI78" s="222"/>
      <c r="UJJ78" s="253"/>
      <c r="UJK78" s="254"/>
      <c r="UJL78" s="224"/>
      <c r="UJM78" s="225"/>
      <c r="UJN78" s="99"/>
      <c r="UJO78" s="255"/>
      <c r="UJP78" s="231"/>
      <c r="UJQ78" s="227"/>
      <c r="UJR78" s="227"/>
      <c r="UJS78" s="140"/>
      <c r="UJT78" s="231"/>
      <c r="UJU78" s="6"/>
      <c r="UJV78" s="6"/>
      <c r="UJW78" s="6"/>
      <c r="UJX78" s="246"/>
      <c r="UJY78" s="252"/>
      <c r="UJZ78" s="250"/>
      <c r="UKA78" s="231"/>
      <c r="UKB78" s="231"/>
      <c r="UKC78" s="231"/>
      <c r="UKD78" s="99"/>
      <c r="UKE78" s="231"/>
      <c r="UKF78" s="231"/>
      <c r="UKG78" s="231"/>
      <c r="UKH78" s="222"/>
      <c r="UKI78" s="253"/>
      <c r="UKJ78" s="254"/>
      <c r="UKK78" s="224"/>
      <c r="UKL78" s="225"/>
      <c r="UKM78" s="99"/>
      <c r="UKN78" s="255"/>
      <c r="UKO78" s="231"/>
      <c r="UKP78" s="227"/>
      <c r="UKQ78" s="227"/>
      <c r="UKR78" s="140"/>
      <c r="UKS78" s="231"/>
      <c r="UKT78" s="6"/>
      <c r="UKU78" s="6"/>
      <c r="UKV78" s="6"/>
      <c r="UKW78" s="246"/>
      <c r="UKX78" s="252"/>
      <c r="UKY78" s="250"/>
      <c r="UKZ78" s="231"/>
      <c r="ULA78" s="231"/>
      <c r="ULB78" s="231"/>
      <c r="ULC78" s="99"/>
      <c r="ULD78" s="231"/>
      <c r="ULE78" s="231"/>
      <c r="ULF78" s="231"/>
      <c r="ULG78" s="222"/>
      <c r="ULH78" s="253"/>
      <c r="ULI78" s="254"/>
      <c r="ULJ78" s="224"/>
      <c r="ULK78" s="225"/>
      <c r="ULL78" s="99"/>
      <c r="ULM78" s="255"/>
      <c r="ULN78" s="231"/>
      <c r="ULO78" s="227"/>
      <c r="ULP78" s="227"/>
      <c r="ULQ78" s="140"/>
      <c r="ULR78" s="231"/>
      <c r="ULS78" s="6"/>
      <c r="ULT78" s="6"/>
      <c r="ULU78" s="6"/>
      <c r="ULV78" s="246"/>
      <c r="ULW78" s="252"/>
      <c r="ULX78" s="250"/>
      <c r="ULY78" s="231"/>
      <c r="ULZ78" s="231"/>
      <c r="UMA78" s="231"/>
      <c r="UMB78" s="99"/>
      <c r="UMC78" s="231"/>
      <c r="UMD78" s="231"/>
      <c r="UME78" s="231"/>
      <c r="UMF78" s="222"/>
      <c r="UMG78" s="253"/>
      <c r="UMH78" s="254"/>
      <c r="UMI78" s="224"/>
      <c r="UMJ78" s="225"/>
      <c r="UMK78" s="99"/>
      <c r="UML78" s="255"/>
      <c r="UMM78" s="231"/>
      <c r="UMN78" s="227"/>
      <c r="UMO78" s="227"/>
      <c r="UMP78" s="140"/>
      <c r="UMQ78" s="231"/>
      <c r="UMR78" s="6"/>
      <c r="UMS78" s="6"/>
      <c r="UMT78" s="6"/>
      <c r="UMU78" s="246"/>
      <c r="UMV78" s="252"/>
      <c r="UMW78" s="250"/>
      <c r="UMX78" s="231"/>
      <c r="UMY78" s="231"/>
      <c r="UMZ78" s="231"/>
      <c r="UNA78" s="99"/>
      <c r="UNB78" s="231"/>
      <c r="UNC78" s="231"/>
      <c r="UND78" s="231"/>
      <c r="UNE78" s="222"/>
      <c r="UNF78" s="253"/>
      <c r="UNG78" s="254"/>
      <c r="UNH78" s="224"/>
      <c r="UNI78" s="225"/>
      <c r="UNJ78" s="99"/>
      <c r="UNK78" s="255"/>
      <c r="UNL78" s="231"/>
      <c r="UNM78" s="227"/>
      <c r="UNN78" s="227"/>
      <c r="UNO78" s="140"/>
      <c r="UNP78" s="231"/>
      <c r="UNQ78" s="6"/>
      <c r="UNR78" s="6"/>
      <c r="UNS78" s="6"/>
      <c r="UNT78" s="246"/>
      <c r="UNU78" s="252"/>
      <c r="UNV78" s="250"/>
      <c r="UNW78" s="231"/>
      <c r="UNX78" s="231"/>
      <c r="UNY78" s="231"/>
      <c r="UNZ78" s="99"/>
      <c r="UOA78" s="231"/>
      <c r="UOB78" s="231"/>
      <c r="UOC78" s="231"/>
      <c r="UOD78" s="222"/>
      <c r="UOE78" s="253"/>
      <c r="UOF78" s="254"/>
      <c r="UOG78" s="224"/>
      <c r="UOH78" s="225"/>
      <c r="UOI78" s="99"/>
      <c r="UOJ78" s="255"/>
      <c r="UOK78" s="231"/>
      <c r="UOL78" s="227"/>
      <c r="UOM78" s="227"/>
      <c r="UON78" s="140"/>
      <c r="UOO78" s="231"/>
      <c r="UOP78" s="6"/>
      <c r="UOQ78" s="6"/>
      <c r="UOR78" s="6"/>
      <c r="UOS78" s="246"/>
      <c r="UOT78" s="252"/>
      <c r="UOU78" s="250"/>
      <c r="UOV78" s="231"/>
      <c r="UOW78" s="231"/>
      <c r="UOX78" s="231"/>
      <c r="UOY78" s="99"/>
      <c r="UOZ78" s="231"/>
      <c r="UPA78" s="231"/>
      <c r="UPB78" s="231"/>
      <c r="UPC78" s="222"/>
      <c r="UPD78" s="253"/>
      <c r="UPE78" s="254"/>
      <c r="UPF78" s="224"/>
      <c r="UPG78" s="225"/>
      <c r="UPH78" s="99"/>
      <c r="UPI78" s="255"/>
      <c r="UPJ78" s="231"/>
      <c r="UPK78" s="227"/>
      <c r="UPL78" s="227"/>
      <c r="UPM78" s="140"/>
      <c r="UPN78" s="231"/>
      <c r="UPO78" s="6"/>
      <c r="UPP78" s="6"/>
      <c r="UPQ78" s="6"/>
      <c r="UPR78" s="246"/>
      <c r="UPS78" s="252"/>
      <c r="UPT78" s="250"/>
      <c r="UPU78" s="231"/>
      <c r="UPV78" s="231"/>
      <c r="UPW78" s="231"/>
      <c r="UPX78" s="99"/>
      <c r="UPY78" s="231"/>
      <c r="UPZ78" s="231"/>
      <c r="UQA78" s="231"/>
      <c r="UQB78" s="222"/>
      <c r="UQC78" s="253"/>
      <c r="UQD78" s="254"/>
      <c r="UQE78" s="224"/>
      <c r="UQF78" s="225"/>
      <c r="UQG78" s="99"/>
      <c r="UQH78" s="255"/>
      <c r="UQI78" s="231"/>
      <c r="UQJ78" s="227"/>
      <c r="UQK78" s="227"/>
      <c r="UQL78" s="140"/>
      <c r="UQM78" s="231"/>
      <c r="UQN78" s="6"/>
      <c r="UQO78" s="6"/>
      <c r="UQP78" s="6"/>
      <c r="UQQ78" s="246"/>
      <c r="UQR78" s="252"/>
      <c r="UQS78" s="250"/>
      <c r="UQT78" s="231"/>
      <c r="UQU78" s="231"/>
      <c r="UQV78" s="231"/>
      <c r="UQW78" s="99"/>
      <c r="UQX78" s="231"/>
      <c r="UQY78" s="231"/>
      <c r="UQZ78" s="231"/>
      <c r="URA78" s="222"/>
      <c r="URB78" s="253"/>
      <c r="URC78" s="254"/>
      <c r="URD78" s="224"/>
      <c r="URE78" s="225"/>
      <c r="URF78" s="99"/>
      <c r="URG78" s="255"/>
      <c r="URH78" s="231"/>
      <c r="URI78" s="227"/>
      <c r="URJ78" s="227"/>
      <c r="URK78" s="140"/>
      <c r="URL78" s="231"/>
      <c r="URM78" s="6"/>
      <c r="URN78" s="6"/>
      <c r="URO78" s="6"/>
      <c r="URP78" s="246"/>
      <c r="URQ78" s="252"/>
      <c r="URR78" s="250"/>
      <c r="URS78" s="231"/>
      <c r="URT78" s="231"/>
      <c r="URU78" s="231"/>
      <c r="URV78" s="99"/>
      <c r="URW78" s="231"/>
      <c r="URX78" s="231"/>
      <c r="URY78" s="231"/>
      <c r="URZ78" s="222"/>
      <c r="USA78" s="253"/>
      <c r="USB78" s="254"/>
      <c r="USC78" s="224"/>
      <c r="USD78" s="225"/>
      <c r="USE78" s="99"/>
      <c r="USF78" s="255"/>
      <c r="USG78" s="231"/>
      <c r="USH78" s="227"/>
      <c r="USI78" s="227"/>
      <c r="USJ78" s="140"/>
      <c r="USK78" s="231"/>
      <c r="USL78" s="6"/>
      <c r="USM78" s="6"/>
      <c r="USN78" s="6"/>
      <c r="USO78" s="246"/>
      <c r="USP78" s="252"/>
      <c r="USQ78" s="250"/>
      <c r="USR78" s="231"/>
      <c r="USS78" s="231"/>
      <c r="UST78" s="231"/>
      <c r="USU78" s="99"/>
      <c r="USV78" s="231"/>
      <c r="USW78" s="231"/>
      <c r="USX78" s="231"/>
      <c r="USY78" s="222"/>
      <c r="USZ78" s="253"/>
      <c r="UTA78" s="254"/>
      <c r="UTB78" s="224"/>
      <c r="UTC78" s="225"/>
      <c r="UTD78" s="99"/>
      <c r="UTE78" s="255"/>
      <c r="UTF78" s="231"/>
      <c r="UTG78" s="227"/>
      <c r="UTH78" s="227"/>
      <c r="UTI78" s="140"/>
      <c r="UTJ78" s="231"/>
      <c r="UTK78" s="6"/>
      <c r="UTL78" s="6"/>
      <c r="UTM78" s="6"/>
      <c r="UTN78" s="246"/>
      <c r="UTO78" s="252"/>
      <c r="UTP78" s="250"/>
      <c r="UTQ78" s="231"/>
      <c r="UTR78" s="231"/>
      <c r="UTS78" s="231"/>
      <c r="UTT78" s="99"/>
      <c r="UTU78" s="231"/>
      <c r="UTV78" s="231"/>
      <c r="UTW78" s="231"/>
      <c r="UTX78" s="222"/>
      <c r="UTY78" s="253"/>
      <c r="UTZ78" s="254"/>
      <c r="UUA78" s="224"/>
      <c r="UUB78" s="225"/>
      <c r="UUC78" s="99"/>
      <c r="UUD78" s="255"/>
      <c r="UUE78" s="231"/>
      <c r="UUF78" s="227"/>
      <c r="UUG78" s="227"/>
      <c r="UUH78" s="140"/>
      <c r="UUI78" s="231"/>
      <c r="UUJ78" s="6"/>
      <c r="UUK78" s="6"/>
      <c r="UUL78" s="6"/>
      <c r="UUM78" s="246"/>
      <c r="UUN78" s="252"/>
      <c r="UUO78" s="250"/>
      <c r="UUP78" s="231"/>
      <c r="UUQ78" s="231"/>
      <c r="UUR78" s="231"/>
      <c r="UUS78" s="99"/>
      <c r="UUT78" s="231"/>
      <c r="UUU78" s="231"/>
      <c r="UUV78" s="231"/>
      <c r="UUW78" s="222"/>
      <c r="UUX78" s="253"/>
      <c r="UUY78" s="254"/>
      <c r="UUZ78" s="224"/>
      <c r="UVA78" s="225"/>
      <c r="UVB78" s="99"/>
      <c r="UVC78" s="255"/>
      <c r="UVD78" s="231"/>
      <c r="UVE78" s="227"/>
      <c r="UVF78" s="227"/>
      <c r="UVG78" s="140"/>
      <c r="UVH78" s="231"/>
      <c r="UVI78" s="6"/>
      <c r="UVJ78" s="6"/>
      <c r="UVK78" s="6"/>
      <c r="UVL78" s="246"/>
      <c r="UVM78" s="252"/>
      <c r="UVN78" s="250"/>
      <c r="UVO78" s="231"/>
      <c r="UVP78" s="231"/>
      <c r="UVQ78" s="231"/>
      <c r="UVR78" s="99"/>
      <c r="UVS78" s="231"/>
      <c r="UVT78" s="231"/>
      <c r="UVU78" s="231"/>
      <c r="UVV78" s="222"/>
      <c r="UVW78" s="253"/>
      <c r="UVX78" s="254"/>
      <c r="UVY78" s="224"/>
      <c r="UVZ78" s="225"/>
      <c r="UWA78" s="99"/>
      <c r="UWB78" s="255"/>
      <c r="UWC78" s="231"/>
      <c r="UWD78" s="227"/>
      <c r="UWE78" s="227"/>
      <c r="UWF78" s="140"/>
      <c r="UWG78" s="231"/>
      <c r="UWH78" s="6"/>
      <c r="UWI78" s="6"/>
      <c r="UWJ78" s="6"/>
      <c r="UWK78" s="246"/>
      <c r="UWL78" s="252"/>
      <c r="UWM78" s="250"/>
      <c r="UWN78" s="231"/>
      <c r="UWO78" s="231"/>
      <c r="UWP78" s="231"/>
      <c r="UWQ78" s="99"/>
      <c r="UWR78" s="231"/>
      <c r="UWS78" s="231"/>
      <c r="UWT78" s="231"/>
      <c r="UWU78" s="222"/>
      <c r="UWV78" s="253"/>
      <c r="UWW78" s="254"/>
      <c r="UWX78" s="224"/>
      <c r="UWY78" s="225"/>
      <c r="UWZ78" s="99"/>
      <c r="UXA78" s="255"/>
      <c r="UXB78" s="231"/>
      <c r="UXC78" s="227"/>
      <c r="UXD78" s="227"/>
      <c r="UXE78" s="140"/>
      <c r="UXF78" s="231"/>
      <c r="UXG78" s="6"/>
      <c r="UXH78" s="6"/>
      <c r="UXI78" s="6"/>
      <c r="UXJ78" s="246"/>
      <c r="UXK78" s="252"/>
      <c r="UXL78" s="250"/>
      <c r="UXM78" s="231"/>
      <c r="UXN78" s="231"/>
      <c r="UXO78" s="231"/>
      <c r="UXP78" s="99"/>
      <c r="UXQ78" s="231"/>
      <c r="UXR78" s="231"/>
      <c r="UXS78" s="231"/>
      <c r="UXT78" s="222"/>
      <c r="UXU78" s="253"/>
      <c r="UXV78" s="254"/>
      <c r="UXW78" s="224"/>
      <c r="UXX78" s="225"/>
      <c r="UXY78" s="99"/>
      <c r="UXZ78" s="255"/>
      <c r="UYA78" s="231"/>
      <c r="UYB78" s="227"/>
      <c r="UYC78" s="227"/>
      <c r="UYD78" s="140"/>
      <c r="UYE78" s="231"/>
      <c r="UYF78" s="6"/>
      <c r="UYG78" s="6"/>
      <c r="UYH78" s="6"/>
      <c r="UYI78" s="246"/>
      <c r="UYJ78" s="252"/>
      <c r="UYK78" s="250"/>
      <c r="UYL78" s="231"/>
      <c r="UYM78" s="231"/>
      <c r="UYN78" s="231"/>
      <c r="UYO78" s="99"/>
      <c r="UYP78" s="231"/>
      <c r="UYQ78" s="231"/>
      <c r="UYR78" s="231"/>
      <c r="UYS78" s="222"/>
      <c r="UYT78" s="253"/>
      <c r="UYU78" s="254"/>
      <c r="UYV78" s="224"/>
      <c r="UYW78" s="225"/>
      <c r="UYX78" s="99"/>
      <c r="UYY78" s="255"/>
      <c r="UYZ78" s="231"/>
      <c r="UZA78" s="227"/>
      <c r="UZB78" s="227"/>
      <c r="UZC78" s="140"/>
      <c r="UZD78" s="231"/>
      <c r="UZE78" s="6"/>
      <c r="UZF78" s="6"/>
      <c r="UZG78" s="6"/>
      <c r="UZH78" s="246"/>
      <c r="UZI78" s="252"/>
      <c r="UZJ78" s="250"/>
      <c r="UZK78" s="231"/>
      <c r="UZL78" s="231"/>
      <c r="UZM78" s="231"/>
      <c r="UZN78" s="99"/>
      <c r="UZO78" s="231"/>
      <c r="UZP78" s="231"/>
      <c r="UZQ78" s="231"/>
      <c r="UZR78" s="222"/>
      <c r="UZS78" s="253"/>
      <c r="UZT78" s="254"/>
      <c r="UZU78" s="224"/>
      <c r="UZV78" s="225"/>
      <c r="UZW78" s="99"/>
      <c r="UZX78" s="255"/>
      <c r="UZY78" s="231"/>
      <c r="UZZ78" s="227"/>
      <c r="VAA78" s="227"/>
      <c r="VAB78" s="140"/>
      <c r="VAC78" s="231"/>
      <c r="VAD78" s="6"/>
      <c r="VAE78" s="6"/>
      <c r="VAF78" s="6"/>
      <c r="VAG78" s="246"/>
      <c r="VAH78" s="252"/>
      <c r="VAI78" s="250"/>
      <c r="VAJ78" s="231"/>
      <c r="VAK78" s="231"/>
      <c r="VAL78" s="231"/>
      <c r="VAM78" s="99"/>
      <c r="VAN78" s="231"/>
      <c r="VAO78" s="231"/>
      <c r="VAP78" s="231"/>
      <c r="VAQ78" s="222"/>
      <c r="VAR78" s="253"/>
      <c r="VAS78" s="254"/>
      <c r="VAT78" s="224"/>
      <c r="VAU78" s="225"/>
      <c r="VAV78" s="99"/>
      <c r="VAW78" s="255"/>
      <c r="VAX78" s="231"/>
      <c r="VAY78" s="227"/>
      <c r="VAZ78" s="227"/>
      <c r="VBA78" s="140"/>
      <c r="VBB78" s="231"/>
      <c r="VBC78" s="6"/>
      <c r="VBD78" s="6"/>
      <c r="VBE78" s="6"/>
      <c r="VBF78" s="246"/>
      <c r="VBG78" s="252"/>
      <c r="VBH78" s="250"/>
      <c r="VBI78" s="231"/>
      <c r="VBJ78" s="231"/>
      <c r="VBK78" s="231"/>
      <c r="VBL78" s="99"/>
      <c r="VBM78" s="231"/>
      <c r="VBN78" s="231"/>
      <c r="VBO78" s="231"/>
      <c r="VBP78" s="222"/>
      <c r="VBQ78" s="253"/>
      <c r="VBR78" s="254"/>
      <c r="VBS78" s="224"/>
      <c r="VBT78" s="225"/>
      <c r="VBU78" s="99"/>
      <c r="VBV78" s="255"/>
      <c r="VBW78" s="231"/>
      <c r="VBX78" s="227"/>
      <c r="VBY78" s="227"/>
      <c r="VBZ78" s="140"/>
      <c r="VCA78" s="231"/>
      <c r="VCB78" s="6"/>
      <c r="VCC78" s="6"/>
      <c r="VCD78" s="6"/>
      <c r="VCE78" s="246"/>
      <c r="VCF78" s="252"/>
      <c r="VCG78" s="250"/>
      <c r="VCH78" s="231"/>
      <c r="VCI78" s="231"/>
      <c r="VCJ78" s="231"/>
      <c r="VCK78" s="99"/>
      <c r="VCL78" s="231"/>
      <c r="VCM78" s="231"/>
      <c r="VCN78" s="231"/>
      <c r="VCO78" s="222"/>
      <c r="VCP78" s="253"/>
      <c r="VCQ78" s="254"/>
      <c r="VCR78" s="224"/>
      <c r="VCS78" s="225"/>
      <c r="VCT78" s="99"/>
      <c r="VCU78" s="255"/>
      <c r="VCV78" s="231"/>
      <c r="VCW78" s="227"/>
      <c r="VCX78" s="227"/>
      <c r="VCY78" s="140"/>
      <c r="VCZ78" s="231"/>
      <c r="VDA78" s="6"/>
      <c r="VDB78" s="6"/>
      <c r="VDC78" s="6"/>
      <c r="VDD78" s="246"/>
      <c r="VDE78" s="252"/>
      <c r="VDF78" s="250"/>
      <c r="VDG78" s="231"/>
      <c r="VDH78" s="231"/>
      <c r="VDI78" s="231"/>
      <c r="VDJ78" s="99"/>
      <c r="VDK78" s="231"/>
      <c r="VDL78" s="231"/>
      <c r="VDM78" s="231"/>
      <c r="VDN78" s="222"/>
      <c r="VDO78" s="253"/>
      <c r="VDP78" s="254"/>
      <c r="VDQ78" s="224"/>
      <c r="VDR78" s="225"/>
      <c r="VDS78" s="99"/>
      <c r="VDT78" s="255"/>
      <c r="VDU78" s="231"/>
      <c r="VDV78" s="227"/>
      <c r="VDW78" s="227"/>
      <c r="VDX78" s="140"/>
      <c r="VDY78" s="231"/>
      <c r="VDZ78" s="6"/>
      <c r="VEA78" s="6"/>
      <c r="VEB78" s="6"/>
      <c r="VEC78" s="246"/>
      <c r="VED78" s="252"/>
      <c r="VEE78" s="250"/>
      <c r="VEF78" s="231"/>
      <c r="VEG78" s="231"/>
      <c r="VEH78" s="231"/>
      <c r="VEI78" s="99"/>
      <c r="VEJ78" s="231"/>
      <c r="VEK78" s="231"/>
      <c r="VEL78" s="231"/>
      <c r="VEM78" s="222"/>
      <c r="VEN78" s="253"/>
      <c r="VEO78" s="254"/>
      <c r="VEP78" s="224"/>
      <c r="VEQ78" s="225"/>
      <c r="VER78" s="99"/>
      <c r="VES78" s="255"/>
      <c r="VET78" s="231"/>
      <c r="VEU78" s="227"/>
      <c r="VEV78" s="227"/>
      <c r="VEW78" s="140"/>
      <c r="VEX78" s="231"/>
      <c r="VEY78" s="6"/>
      <c r="VEZ78" s="6"/>
      <c r="VFA78" s="6"/>
      <c r="VFB78" s="246"/>
      <c r="VFC78" s="252"/>
      <c r="VFD78" s="250"/>
      <c r="VFE78" s="231"/>
      <c r="VFF78" s="231"/>
      <c r="VFG78" s="231"/>
      <c r="VFH78" s="99"/>
      <c r="VFI78" s="231"/>
      <c r="VFJ78" s="231"/>
      <c r="VFK78" s="231"/>
      <c r="VFL78" s="222"/>
      <c r="VFM78" s="253"/>
      <c r="VFN78" s="254"/>
      <c r="VFO78" s="224"/>
      <c r="VFP78" s="225"/>
      <c r="VFQ78" s="99"/>
      <c r="VFR78" s="255"/>
      <c r="VFS78" s="231"/>
      <c r="VFT78" s="227"/>
      <c r="VFU78" s="227"/>
      <c r="VFV78" s="140"/>
      <c r="VFW78" s="231"/>
      <c r="VFX78" s="6"/>
      <c r="VFY78" s="6"/>
      <c r="VFZ78" s="6"/>
      <c r="VGA78" s="246"/>
      <c r="VGB78" s="252"/>
      <c r="VGC78" s="250"/>
      <c r="VGD78" s="231"/>
      <c r="VGE78" s="231"/>
      <c r="VGF78" s="231"/>
      <c r="VGG78" s="99"/>
      <c r="VGH78" s="231"/>
      <c r="VGI78" s="231"/>
      <c r="VGJ78" s="231"/>
      <c r="VGK78" s="222"/>
      <c r="VGL78" s="253"/>
      <c r="VGM78" s="254"/>
      <c r="VGN78" s="224"/>
      <c r="VGO78" s="225"/>
      <c r="VGP78" s="99"/>
      <c r="VGQ78" s="255"/>
      <c r="VGR78" s="231"/>
      <c r="VGS78" s="227"/>
      <c r="VGT78" s="227"/>
      <c r="VGU78" s="140"/>
      <c r="VGV78" s="231"/>
      <c r="VGW78" s="6"/>
      <c r="VGX78" s="6"/>
      <c r="VGY78" s="6"/>
      <c r="VGZ78" s="246"/>
      <c r="VHA78" s="252"/>
      <c r="VHB78" s="250"/>
      <c r="VHC78" s="231"/>
      <c r="VHD78" s="231"/>
      <c r="VHE78" s="231"/>
      <c r="VHF78" s="99"/>
      <c r="VHG78" s="231"/>
      <c r="VHH78" s="231"/>
      <c r="VHI78" s="231"/>
      <c r="VHJ78" s="222"/>
      <c r="VHK78" s="253"/>
      <c r="VHL78" s="254"/>
      <c r="VHM78" s="224"/>
      <c r="VHN78" s="225"/>
      <c r="VHO78" s="99"/>
      <c r="VHP78" s="255"/>
      <c r="VHQ78" s="231"/>
      <c r="VHR78" s="227"/>
      <c r="VHS78" s="227"/>
      <c r="VHT78" s="140"/>
      <c r="VHU78" s="231"/>
      <c r="VHV78" s="6"/>
      <c r="VHW78" s="6"/>
      <c r="VHX78" s="6"/>
      <c r="VHY78" s="246"/>
      <c r="VHZ78" s="252"/>
      <c r="VIA78" s="250"/>
      <c r="VIB78" s="231"/>
      <c r="VIC78" s="231"/>
      <c r="VID78" s="231"/>
      <c r="VIE78" s="99"/>
      <c r="VIF78" s="231"/>
      <c r="VIG78" s="231"/>
      <c r="VIH78" s="231"/>
      <c r="VII78" s="222"/>
      <c r="VIJ78" s="253"/>
      <c r="VIK78" s="254"/>
      <c r="VIL78" s="224"/>
      <c r="VIM78" s="225"/>
      <c r="VIN78" s="99"/>
      <c r="VIO78" s="255"/>
      <c r="VIP78" s="231"/>
      <c r="VIQ78" s="227"/>
      <c r="VIR78" s="227"/>
      <c r="VIS78" s="140"/>
      <c r="VIT78" s="231"/>
      <c r="VIU78" s="6"/>
      <c r="VIV78" s="6"/>
      <c r="VIW78" s="6"/>
      <c r="VIX78" s="246"/>
      <c r="VIY78" s="252"/>
      <c r="VIZ78" s="250"/>
      <c r="VJA78" s="231"/>
      <c r="VJB78" s="231"/>
      <c r="VJC78" s="231"/>
      <c r="VJD78" s="99"/>
      <c r="VJE78" s="231"/>
      <c r="VJF78" s="231"/>
      <c r="VJG78" s="231"/>
      <c r="VJH78" s="222"/>
      <c r="VJI78" s="253"/>
      <c r="VJJ78" s="254"/>
      <c r="VJK78" s="224"/>
      <c r="VJL78" s="225"/>
      <c r="VJM78" s="99"/>
      <c r="VJN78" s="255"/>
      <c r="VJO78" s="231"/>
      <c r="VJP78" s="227"/>
      <c r="VJQ78" s="227"/>
      <c r="VJR78" s="140"/>
      <c r="VJS78" s="231"/>
      <c r="VJT78" s="6"/>
      <c r="VJU78" s="6"/>
      <c r="VJV78" s="6"/>
      <c r="VJW78" s="246"/>
      <c r="VJX78" s="252"/>
      <c r="VJY78" s="250"/>
      <c r="VJZ78" s="231"/>
      <c r="VKA78" s="231"/>
      <c r="VKB78" s="231"/>
      <c r="VKC78" s="99"/>
      <c r="VKD78" s="231"/>
      <c r="VKE78" s="231"/>
      <c r="VKF78" s="231"/>
      <c r="VKG78" s="222"/>
      <c r="VKH78" s="253"/>
      <c r="VKI78" s="254"/>
      <c r="VKJ78" s="224"/>
      <c r="VKK78" s="225"/>
      <c r="VKL78" s="99"/>
      <c r="VKM78" s="255"/>
      <c r="VKN78" s="231"/>
      <c r="VKO78" s="227"/>
      <c r="VKP78" s="227"/>
      <c r="VKQ78" s="140"/>
      <c r="VKR78" s="231"/>
      <c r="VKS78" s="6"/>
      <c r="VKT78" s="6"/>
      <c r="VKU78" s="6"/>
      <c r="VKV78" s="246"/>
      <c r="VKW78" s="252"/>
      <c r="VKX78" s="250"/>
      <c r="VKY78" s="231"/>
      <c r="VKZ78" s="231"/>
      <c r="VLA78" s="231"/>
      <c r="VLB78" s="99"/>
      <c r="VLC78" s="231"/>
      <c r="VLD78" s="231"/>
      <c r="VLE78" s="231"/>
      <c r="VLF78" s="222"/>
      <c r="VLG78" s="253"/>
      <c r="VLH78" s="254"/>
      <c r="VLI78" s="224"/>
      <c r="VLJ78" s="225"/>
      <c r="VLK78" s="99"/>
      <c r="VLL78" s="255"/>
      <c r="VLM78" s="231"/>
      <c r="VLN78" s="227"/>
      <c r="VLO78" s="227"/>
      <c r="VLP78" s="140"/>
      <c r="VLQ78" s="231"/>
      <c r="VLR78" s="6"/>
      <c r="VLS78" s="6"/>
      <c r="VLT78" s="6"/>
      <c r="VLU78" s="246"/>
      <c r="VLV78" s="252"/>
      <c r="VLW78" s="250"/>
      <c r="VLX78" s="231"/>
      <c r="VLY78" s="231"/>
      <c r="VLZ78" s="231"/>
      <c r="VMA78" s="99"/>
      <c r="VMB78" s="231"/>
      <c r="VMC78" s="231"/>
      <c r="VMD78" s="231"/>
      <c r="VME78" s="222"/>
      <c r="VMF78" s="253"/>
      <c r="VMG78" s="254"/>
      <c r="VMH78" s="224"/>
      <c r="VMI78" s="225"/>
      <c r="VMJ78" s="99"/>
      <c r="VMK78" s="255"/>
      <c r="VML78" s="231"/>
      <c r="VMM78" s="227"/>
      <c r="VMN78" s="227"/>
      <c r="VMO78" s="140"/>
      <c r="VMP78" s="231"/>
      <c r="VMQ78" s="6"/>
      <c r="VMR78" s="6"/>
      <c r="VMS78" s="6"/>
      <c r="VMT78" s="246"/>
      <c r="VMU78" s="252"/>
      <c r="VMV78" s="250"/>
      <c r="VMW78" s="231"/>
      <c r="VMX78" s="231"/>
      <c r="VMY78" s="231"/>
      <c r="VMZ78" s="99"/>
      <c r="VNA78" s="231"/>
      <c r="VNB78" s="231"/>
      <c r="VNC78" s="231"/>
      <c r="VND78" s="222"/>
      <c r="VNE78" s="253"/>
      <c r="VNF78" s="254"/>
      <c r="VNG78" s="224"/>
      <c r="VNH78" s="225"/>
      <c r="VNI78" s="99"/>
      <c r="VNJ78" s="255"/>
      <c r="VNK78" s="231"/>
      <c r="VNL78" s="227"/>
      <c r="VNM78" s="227"/>
      <c r="VNN78" s="140"/>
      <c r="VNO78" s="231"/>
      <c r="VNP78" s="6"/>
      <c r="VNQ78" s="6"/>
      <c r="VNR78" s="6"/>
      <c r="VNS78" s="246"/>
      <c r="VNT78" s="252"/>
      <c r="VNU78" s="250"/>
      <c r="VNV78" s="231"/>
      <c r="VNW78" s="231"/>
      <c r="VNX78" s="231"/>
      <c r="VNY78" s="99"/>
      <c r="VNZ78" s="231"/>
      <c r="VOA78" s="231"/>
      <c r="VOB78" s="231"/>
      <c r="VOC78" s="222"/>
      <c r="VOD78" s="253"/>
      <c r="VOE78" s="254"/>
      <c r="VOF78" s="224"/>
      <c r="VOG78" s="225"/>
      <c r="VOH78" s="99"/>
      <c r="VOI78" s="255"/>
      <c r="VOJ78" s="231"/>
      <c r="VOK78" s="227"/>
      <c r="VOL78" s="227"/>
      <c r="VOM78" s="140"/>
      <c r="VON78" s="231"/>
      <c r="VOO78" s="6"/>
      <c r="VOP78" s="6"/>
      <c r="VOQ78" s="6"/>
      <c r="VOR78" s="246"/>
      <c r="VOS78" s="252"/>
      <c r="VOT78" s="250"/>
      <c r="VOU78" s="231"/>
      <c r="VOV78" s="231"/>
      <c r="VOW78" s="231"/>
      <c r="VOX78" s="99"/>
      <c r="VOY78" s="231"/>
      <c r="VOZ78" s="231"/>
      <c r="VPA78" s="231"/>
      <c r="VPB78" s="222"/>
      <c r="VPC78" s="253"/>
      <c r="VPD78" s="254"/>
      <c r="VPE78" s="224"/>
      <c r="VPF78" s="225"/>
      <c r="VPG78" s="99"/>
      <c r="VPH78" s="255"/>
      <c r="VPI78" s="231"/>
      <c r="VPJ78" s="227"/>
      <c r="VPK78" s="227"/>
      <c r="VPL78" s="140"/>
      <c r="VPM78" s="231"/>
      <c r="VPN78" s="6"/>
      <c r="VPO78" s="6"/>
      <c r="VPP78" s="6"/>
      <c r="VPQ78" s="246"/>
      <c r="VPR78" s="252"/>
      <c r="VPS78" s="250"/>
      <c r="VPT78" s="231"/>
      <c r="VPU78" s="231"/>
      <c r="VPV78" s="231"/>
      <c r="VPW78" s="99"/>
      <c r="VPX78" s="231"/>
      <c r="VPY78" s="231"/>
      <c r="VPZ78" s="231"/>
      <c r="VQA78" s="222"/>
      <c r="VQB78" s="253"/>
      <c r="VQC78" s="254"/>
      <c r="VQD78" s="224"/>
      <c r="VQE78" s="225"/>
      <c r="VQF78" s="99"/>
      <c r="VQG78" s="255"/>
      <c r="VQH78" s="231"/>
      <c r="VQI78" s="227"/>
      <c r="VQJ78" s="227"/>
      <c r="VQK78" s="140"/>
      <c r="VQL78" s="231"/>
      <c r="VQM78" s="6"/>
      <c r="VQN78" s="6"/>
      <c r="VQO78" s="6"/>
      <c r="VQP78" s="246"/>
      <c r="VQQ78" s="252"/>
      <c r="VQR78" s="250"/>
      <c r="VQS78" s="231"/>
      <c r="VQT78" s="231"/>
      <c r="VQU78" s="231"/>
      <c r="VQV78" s="99"/>
      <c r="VQW78" s="231"/>
      <c r="VQX78" s="231"/>
      <c r="VQY78" s="231"/>
      <c r="VQZ78" s="222"/>
      <c r="VRA78" s="253"/>
      <c r="VRB78" s="254"/>
      <c r="VRC78" s="224"/>
      <c r="VRD78" s="225"/>
      <c r="VRE78" s="99"/>
      <c r="VRF78" s="255"/>
      <c r="VRG78" s="231"/>
      <c r="VRH78" s="227"/>
      <c r="VRI78" s="227"/>
      <c r="VRJ78" s="140"/>
      <c r="VRK78" s="231"/>
      <c r="VRL78" s="6"/>
      <c r="VRM78" s="6"/>
      <c r="VRN78" s="6"/>
      <c r="VRO78" s="246"/>
      <c r="VRP78" s="252"/>
      <c r="VRQ78" s="250"/>
      <c r="VRR78" s="231"/>
      <c r="VRS78" s="231"/>
      <c r="VRT78" s="231"/>
      <c r="VRU78" s="99"/>
      <c r="VRV78" s="231"/>
      <c r="VRW78" s="231"/>
      <c r="VRX78" s="231"/>
      <c r="VRY78" s="222"/>
      <c r="VRZ78" s="253"/>
      <c r="VSA78" s="254"/>
      <c r="VSB78" s="224"/>
      <c r="VSC78" s="225"/>
      <c r="VSD78" s="99"/>
      <c r="VSE78" s="255"/>
      <c r="VSF78" s="231"/>
      <c r="VSG78" s="227"/>
      <c r="VSH78" s="227"/>
      <c r="VSI78" s="140"/>
      <c r="VSJ78" s="231"/>
      <c r="VSK78" s="6"/>
      <c r="VSL78" s="6"/>
      <c r="VSM78" s="6"/>
      <c r="VSN78" s="246"/>
      <c r="VSO78" s="252"/>
      <c r="VSP78" s="250"/>
      <c r="VSQ78" s="231"/>
      <c r="VSR78" s="231"/>
      <c r="VSS78" s="231"/>
      <c r="VST78" s="99"/>
      <c r="VSU78" s="231"/>
      <c r="VSV78" s="231"/>
      <c r="VSW78" s="231"/>
      <c r="VSX78" s="222"/>
      <c r="VSY78" s="253"/>
      <c r="VSZ78" s="254"/>
      <c r="VTA78" s="224"/>
      <c r="VTB78" s="225"/>
      <c r="VTC78" s="99"/>
      <c r="VTD78" s="255"/>
      <c r="VTE78" s="231"/>
      <c r="VTF78" s="227"/>
      <c r="VTG78" s="227"/>
      <c r="VTH78" s="140"/>
      <c r="VTI78" s="231"/>
      <c r="VTJ78" s="6"/>
      <c r="VTK78" s="6"/>
      <c r="VTL78" s="6"/>
      <c r="VTM78" s="246"/>
      <c r="VTN78" s="252"/>
      <c r="VTO78" s="250"/>
      <c r="VTP78" s="231"/>
      <c r="VTQ78" s="231"/>
      <c r="VTR78" s="231"/>
      <c r="VTS78" s="99"/>
      <c r="VTT78" s="231"/>
      <c r="VTU78" s="231"/>
      <c r="VTV78" s="231"/>
      <c r="VTW78" s="222"/>
      <c r="VTX78" s="253"/>
      <c r="VTY78" s="254"/>
      <c r="VTZ78" s="224"/>
      <c r="VUA78" s="225"/>
      <c r="VUB78" s="99"/>
      <c r="VUC78" s="255"/>
      <c r="VUD78" s="231"/>
      <c r="VUE78" s="227"/>
      <c r="VUF78" s="227"/>
      <c r="VUG78" s="140"/>
      <c r="VUH78" s="231"/>
      <c r="VUI78" s="6"/>
      <c r="VUJ78" s="6"/>
      <c r="VUK78" s="6"/>
      <c r="VUL78" s="246"/>
      <c r="VUM78" s="252"/>
      <c r="VUN78" s="250"/>
      <c r="VUO78" s="231"/>
      <c r="VUP78" s="231"/>
      <c r="VUQ78" s="231"/>
      <c r="VUR78" s="99"/>
      <c r="VUS78" s="231"/>
      <c r="VUT78" s="231"/>
      <c r="VUU78" s="231"/>
      <c r="VUV78" s="222"/>
      <c r="VUW78" s="253"/>
      <c r="VUX78" s="254"/>
      <c r="VUY78" s="224"/>
      <c r="VUZ78" s="225"/>
      <c r="VVA78" s="99"/>
      <c r="VVB78" s="255"/>
      <c r="VVC78" s="231"/>
      <c r="VVD78" s="227"/>
      <c r="VVE78" s="227"/>
      <c r="VVF78" s="140"/>
      <c r="VVG78" s="231"/>
      <c r="VVH78" s="6"/>
      <c r="VVI78" s="6"/>
      <c r="VVJ78" s="6"/>
      <c r="VVK78" s="246"/>
      <c r="VVL78" s="252"/>
      <c r="VVM78" s="250"/>
      <c r="VVN78" s="231"/>
      <c r="VVO78" s="231"/>
      <c r="VVP78" s="231"/>
      <c r="VVQ78" s="99"/>
      <c r="VVR78" s="231"/>
      <c r="VVS78" s="231"/>
      <c r="VVT78" s="231"/>
      <c r="VVU78" s="222"/>
      <c r="VVV78" s="253"/>
      <c r="VVW78" s="254"/>
      <c r="VVX78" s="224"/>
      <c r="VVY78" s="225"/>
      <c r="VVZ78" s="99"/>
      <c r="VWA78" s="255"/>
      <c r="VWB78" s="231"/>
      <c r="VWC78" s="227"/>
      <c r="VWD78" s="227"/>
      <c r="VWE78" s="140"/>
      <c r="VWF78" s="231"/>
      <c r="VWG78" s="6"/>
      <c r="VWH78" s="6"/>
      <c r="VWI78" s="6"/>
      <c r="VWJ78" s="246"/>
      <c r="VWK78" s="252"/>
      <c r="VWL78" s="250"/>
      <c r="VWM78" s="231"/>
      <c r="VWN78" s="231"/>
      <c r="VWO78" s="231"/>
      <c r="VWP78" s="99"/>
      <c r="VWQ78" s="231"/>
      <c r="VWR78" s="231"/>
      <c r="VWS78" s="231"/>
      <c r="VWT78" s="222"/>
      <c r="VWU78" s="253"/>
      <c r="VWV78" s="254"/>
      <c r="VWW78" s="224"/>
      <c r="VWX78" s="225"/>
      <c r="VWY78" s="99"/>
      <c r="VWZ78" s="255"/>
      <c r="VXA78" s="231"/>
      <c r="VXB78" s="227"/>
      <c r="VXC78" s="227"/>
      <c r="VXD78" s="140"/>
      <c r="VXE78" s="231"/>
      <c r="VXF78" s="6"/>
      <c r="VXG78" s="6"/>
      <c r="VXH78" s="6"/>
      <c r="VXI78" s="246"/>
      <c r="VXJ78" s="252"/>
      <c r="VXK78" s="250"/>
      <c r="VXL78" s="231"/>
      <c r="VXM78" s="231"/>
      <c r="VXN78" s="231"/>
      <c r="VXO78" s="99"/>
      <c r="VXP78" s="231"/>
      <c r="VXQ78" s="231"/>
      <c r="VXR78" s="231"/>
      <c r="VXS78" s="222"/>
      <c r="VXT78" s="253"/>
      <c r="VXU78" s="254"/>
      <c r="VXV78" s="224"/>
      <c r="VXW78" s="225"/>
      <c r="VXX78" s="99"/>
      <c r="VXY78" s="255"/>
      <c r="VXZ78" s="231"/>
      <c r="VYA78" s="227"/>
      <c r="VYB78" s="227"/>
      <c r="VYC78" s="140"/>
      <c r="VYD78" s="231"/>
      <c r="VYE78" s="6"/>
      <c r="VYF78" s="6"/>
      <c r="VYG78" s="6"/>
      <c r="VYH78" s="246"/>
      <c r="VYI78" s="252"/>
      <c r="VYJ78" s="250"/>
      <c r="VYK78" s="231"/>
      <c r="VYL78" s="231"/>
      <c r="VYM78" s="231"/>
      <c r="VYN78" s="99"/>
      <c r="VYO78" s="231"/>
      <c r="VYP78" s="231"/>
      <c r="VYQ78" s="231"/>
      <c r="VYR78" s="222"/>
      <c r="VYS78" s="253"/>
      <c r="VYT78" s="254"/>
      <c r="VYU78" s="224"/>
      <c r="VYV78" s="225"/>
      <c r="VYW78" s="99"/>
      <c r="VYX78" s="255"/>
      <c r="VYY78" s="231"/>
      <c r="VYZ78" s="227"/>
      <c r="VZA78" s="227"/>
      <c r="VZB78" s="140"/>
      <c r="VZC78" s="231"/>
      <c r="VZD78" s="6"/>
      <c r="VZE78" s="6"/>
      <c r="VZF78" s="6"/>
      <c r="VZG78" s="246"/>
      <c r="VZH78" s="252"/>
      <c r="VZI78" s="250"/>
      <c r="VZJ78" s="231"/>
      <c r="VZK78" s="231"/>
      <c r="VZL78" s="231"/>
      <c r="VZM78" s="99"/>
      <c r="VZN78" s="231"/>
      <c r="VZO78" s="231"/>
      <c r="VZP78" s="231"/>
      <c r="VZQ78" s="222"/>
      <c r="VZR78" s="253"/>
      <c r="VZS78" s="254"/>
      <c r="VZT78" s="224"/>
      <c r="VZU78" s="225"/>
      <c r="VZV78" s="99"/>
      <c r="VZW78" s="255"/>
      <c r="VZX78" s="231"/>
      <c r="VZY78" s="227"/>
      <c r="VZZ78" s="227"/>
      <c r="WAA78" s="140"/>
      <c r="WAB78" s="231"/>
      <c r="WAC78" s="6"/>
      <c r="WAD78" s="6"/>
      <c r="WAE78" s="6"/>
      <c r="WAF78" s="246"/>
      <c r="WAG78" s="252"/>
      <c r="WAH78" s="250"/>
      <c r="WAI78" s="231"/>
      <c r="WAJ78" s="231"/>
      <c r="WAK78" s="231"/>
      <c r="WAL78" s="99"/>
      <c r="WAM78" s="231"/>
      <c r="WAN78" s="231"/>
      <c r="WAO78" s="231"/>
      <c r="WAP78" s="222"/>
      <c r="WAQ78" s="253"/>
      <c r="WAR78" s="254"/>
      <c r="WAS78" s="224"/>
      <c r="WAT78" s="225"/>
      <c r="WAU78" s="99"/>
      <c r="WAV78" s="255"/>
      <c r="WAW78" s="231"/>
      <c r="WAX78" s="227"/>
      <c r="WAY78" s="227"/>
      <c r="WAZ78" s="140"/>
      <c r="WBA78" s="231"/>
      <c r="WBB78" s="6"/>
      <c r="WBC78" s="6"/>
      <c r="WBD78" s="6"/>
      <c r="WBE78" s="246"/>
      <c r="WBF78" s="252"/>
      <c r="WBG78" s="250"/>
      <c r="WBH78" s="231"/>
      <c r="WBI78" s="231"/>
      <c r="WBJ78" s="231"/>
      <c r="WBK78" s="99"/>
      <c r="WBL78" s="231"/>
      <c r="WBM78" s="231"/>
      <c r="WBN78" s="231"/>
      <c r="WBO78" s="222"/>
      <c r="WBP78" s="253"/>
      <c r="WBQ78" s="254"/>
      <c r="WBR78" s="224"/>
      <c r="WBS78" s="225"/>
      <c r="WBT78" s="99"/>
      <c r="WBU78" s="255"/>
      <c r="WBV78" s="231"/>
      <c r="WBW78" s="227"/>
      <c r="WBX78" s="227"/>
      <c r="WBY78" s="140"/>
      <c r="WBZ78" s="231"/>
      <c r="WCA78" s="6"/>
      <c r="WCB78" s="6"/>
      <c r="WCC78" s="6"/>
      <c r="WCD78" s="246"/>
      <c r="WCE78" s="252"/>
      <c r="WCF78" s="250"/>
      <c r="WCG78" s="231"/>
      <c r="WCH78" s="231"/>
      <c r="WCI78" s="231"/>
      <c r="WCJ78" s="99"/>
      <c r="WCK78" s="231"/>
      <c r="WCL78" s="231"/>
      <c r="WCM78" s="231"/>
      <c r="WCN78" s="222"/>
      <c r="WCO78" s="253"/>
      <c r="WCP78" s="254"/>
      <c r="WCQ78" s="224"/>
      <c r="WCR78" s="225"/>
      <c r="WCS78" s="99"/>
      <c r="WCT78" s="255"/>
      <c r="WCU78" s="231"/>
      <c r="WCV78" s="227"/>
      <c r="WCW78" s="227"/>
      <c r="WCX78" s="140"/>
      <c r="WCY78" s="231"/>
      <c r="WCZ78" s="6"/>
      <c r="WDA78" s="6"/>
      <c r="WDB78" s="6"/>
      <c r="WDC78" s="246"/>
      <c r="WDD78" s="252"/>
      <c r="WDE78" s="250"/>
      <c r="WDF78" s="231"/>
      <c r="WDG78" s="231"/>
      <c r="WDH78" s="231"/>
      <c r="WDI78" s="99"/>
      <c r="WDJ78" s="231"/>
      <c r="WDK78" s="231"/>
      <c r="WDL78" s="231"/>
      <c r="WDM78" s="222"/>
      <c r="WDN78" s="253"/>
      <c r="WDO78" s="254"/>
      <c r="WDP78" s="224"/>
      <c r="WDQ78" s="225"/>
      <c r="WDR78" s="99"/>
      <c r="WDS78" s="255"/>
      <c r="WDT78" s="231"/>
      <c r="WDU78" s="227"/>
      <c r="WDV78" s="227"/>
      <c r="WDW78" s="140"/>
      <c r="WDX78" s="231"/>
      <c r="WDY78" s="6"/>
      <c r="WDZ78" s="6"/>
      <c r="WEA78" s="6"/>
      <c r="WEB78" s="246"/>
      <c r="WEC78" s="252"/>
      <c r="WED78" s="250"/>
      <c r="WEE78" s="231"/>
      <c r="WEF78" s="231"/>
      <c r="WEG78" s="231"/>
      <c r="WEH78" s="99"/>
      <c r="WEI78" s="231"/>
      <c r="WEJ78" s="231"/>
      <c r="WEK78" s="231"/>
      <c r="WEL78" s="222"/>
      <c r="WEM78" s="253"/>
      <c r="WEN78" s="254"/>
      <c r="WEO78" s="224"/>
      <c r="WEP78" s="225"/>
      <c r="WEQ78" s="99"/>
      <c r="WER78" s="255"/>
      <c r="WES78" s="231"/>
      <c r="WET78" s="227"/>
      <c r="WEU78" s="227"/>
      <c r="WEV78" s="140"/>
      <c r="WEW78" s="231"/>
      <c r="WEX78" s="6"/>
      <c r="WEY78" s="6"/>
      <c r="WEZ78" s="6"/>
      <c r="WFA78" s="246"/>
      <c r="WFB78" s="252"/>
      <c r="WFC78" s="250"/>
      <c r="WFD78" s="231"/>
      <c r="WFE78" s="231"/>
      <c r="WFF78" s="231"/>
      <c r="WFG78" s="99"/>
      <c r="WFH78" s="231"/>
      <c r="WFI78" s="231"/>
      <c r="WFJ78" s="231"/>
      <c r="WFK78" s="222"/>
      <c r="WFL78" s="253"/>
      <c r="WFM78" s="254"/>
      <c r="WFN78" s="224"/>
      <c r="WFO78" s="225"/>
      <c r="WFP78" s="99"/>
      <c r="WFQ78" s="255"/>
      <c r="WFR78" s="231"/>
      <c r="WFS78" s="227"/>
      <c r="WFT78" s="227"/>
      <c r="WFU78" s="140"/>
      <c r="WFV78" s="231"/>
      <c r="WFW78" s="6"/>
      <c r="WFX78" s="6"/>
      <c r="WFY78" s="6"/>
      <c r="WFZ78" s="246"/>
      <c r="WGA78" s="252"/>
      <c r="WGB78" s="250"/>
      <c r="WGC78" s="231"/>
      <c r="WGD78" s="231"/>
      <c r="WGE78" s="231"/>
      <c r="WGF78" s="99"/>
      <c r="WGG78" s="231"/>
      <c r="WGH78" s="231"/>
      <c r="WGI78" s="231"/>
      <c r="WGJ78" s="222"/>
      <c r="WGK78" s="253"/>
      <c r="WGL78" s="254"/>
      <c r="WGM78" s="224"/>
      <c r="WGN78" s="225"/>
      <c r="WGO78" s="99"/>
      <c r="WGP78" s="255"/>
      <c r="WGQ78" s="231"/>
      <c r="WGR78" s="227"/>
      <c r="WGS78" s="227"/>
      <c r="WGT78" s="140"/>
      <c r="WGU78" s="231"/>
      <c r="WGV78" s="6"/>
      <c r="WGW78" s="6"/>
      <c r="WGX78" s="6"/>
      <c r="WGY78" s="246"/>
      <c r="WGZ78" s="252"/>
      <c r="WHA78" s="250"/>
      <c r="WHB78" s="231"/>
      <c r="WHC78" s="231"/>
      <c r="WHD78" s="231"/>
      <c r="WHE78" s="99"/>
      <c r="WHF78" s="231"/>
      <c r="WHG78" s="231"/>
      <c r="WHH78" s="231"/>
      <c r="WHI78" s="222"/>
      <c r="WHJ78" s="253"/>
      <c r="WHK78" s="254"/>
      <c r="WHL78" s="224"/>
      <c r="WHM78" s="225"/>
      <c r="WHN78" s="99"/>
      <c r="WHO78" s="255"/>
      <c r="WHP78" s="231"/>
      <c r="WHQ78" s="227"/>
      <c r="WHR78" s="227"/>
      <c r="WHS78" s="140"/>
      <c r="WHT78" s="231"/>
      <c r="WHU78" s="6"/>
      <c r="WHV78" s="6"/>
      <c r="WHW78" s="6"/>
      <c r="WHX78" s="246"/>
      <c r="WHY78" s="252"/>
      <c r="WHZ78" s="250"/>
      <c r="WIA78" s="231"/>
      <c r="WIB78" s="231"/>
      <c r="WIC78" s="231"/>
      <c r="WID78" s="99"/>
      <c r="WIE78" s="231"/>
      <c r="WIF78" s="231"/>
      <c r="WIG78" s="231"/>
      <c r="WIH78" s="222"/>
      <c r="WII78" s="253"/>
      <c r="WIJ78" s="254"/>
      <c r="WIK78" s="224"/>
      <c r="WIL78" s="225"/>
      <c r="WIM78" s="99"/>
      <c r="WIN78" s="255"/>
      <c r="WIO78" s="231"/>
      <c r="WIP78" s="227"/>
      <c r="WIQ78" s="227"/>
      <c r="WIR78" s="140"/>
      <c r="WIS78" s="231"/>
      <c r="WIT78" s="6"/>
      <c r="WIU78" s="6"/>
      <c r="WIV78" s="6"/>
      <c r="WIW78" s="246"/>
      <c r="WIX78" s="252"/>
      <c r="WIY78" s="250"/>
      <c r="WIZ78" s="231"/>
      <c r="WJA78" s="231"/>
      <c r="WJB78" s="231"/>
      <c r="WJC78" s="99"/>
      <c r="WJD78" s="231"/>
      <c r="WJE78" s="231"/>
      <c r="WJF78" s="231"/>
      <c r="WJG78" s="222"/>
      <c r="WJH78" s="253"/>
      <c r="WJI78" s="254"/>
      <c r="WJJ78" s="224"/>
      <c r="WJK78" s="225"/>
      <c r="WJL78" s="99"/>
      <c r="WJM78" s="255"/>
      <c r="WJN78" s="231"/>
      <c r="WJO78" s="227"/>
      <c r="WJP78" s="227"/>
      <c r="WJQ78" s="140"/>
      <c r="WJR78" s="231"/>
      <c r="WJS78" s="6"/>
      <c r="WJT78" s="6"/>
      <c r="WJU78" s="6"/>
      <c r="WJV78" s="246"/>
      <c r="WJW78" s="252"/>
      <c r="WJX78" s="250"/>
      <c r="WJY78" s="231"/>
      <c r="WJZ78" s="231"/>
      <c r="WKA78" s="231"/>
      <c r="WKB78" s="99"/>
      <c r="WKC78" s="231"/>
      <c r="WKD78" s="231"/>
      <c r="WKE78" s="231"/>
      <c r="WKF78" s="222"/>
      <c r="WKG78" s="253"/>
      <c r="WKH78" s="254"/>
      <c r="WKI78" s="224"/>
      <c r="WKJ78" s="225"/>
      <c r="WKK78" s="99"/>
      <c r="WKL78" s="255"/>
      <c r="WKM78" s="231"/>
      <c r="WKN78" s="227"/>
      <c r="WKO78" s="227"/>
      <c r="WKP78" s="140"/>
      <c r="WKQ78" s="231"/>
      <c r="WKR78" s="6"/>
      <c r="WKS78" s="6"/>
      <c r="WKT78" s="6"/>
      <c r="WKU78" s="246"/>
      <c r="WKV78" s="252"/>
      <c r="WKW78" s="250"/>
      <c r="WKX78" s="231"/>
      <c r="WKY78" s="231"/>
      <c r="WKZ78" s="231"/>
      <c r="WLA78" s="99"/>
      <c r="WLB78" s="231"/>
      <c r="WLC78" s="231"/>
      <c r="WLD78" s="231"/>
      <c r="WLE78" s="222"/>
      <c r="WLF78" s="253"/>
      <c r="WLG78" s="254"/>
      <c r="WLH78" s="224"/>
      <c r="WLI78" s="225"/>
      <c r="WLJ78" s="99"/>
      <c r="WLK78" s="255"/>
      <c r="WLL78" s="231"/>
      <c r="WLM78" s="227"/>
      <c r="WLN78" s="227"/>
      <c r="WLO78" s="140"/>
      <c r="WLP78" s="231"/>
      <c r="WLQ78" s="6"/>
      <c r="WLR78" s="6"/>
      <c r="WLS78" s="6"/>
      <c r="WLT78" s="246"/>
      <c r="WLU78" s="252"/>
      <c r="WLV78" s="250"/>
      <c r="WLW78" s="231"/>
      <c r="WLX78" s="231"/>
      <c r="WLY78" s="231"/>
      <c r="WLZ78" s="99"/>
      <c r="WMA78" s="231"/>
      <c r="WMB78" s="231"/>
      <c r="WMC78" s="231"/>
      <c r="WMD78" s="222"/>
      <c r="WME78" s="253"/>
      <c r="WMF78" s="254"/>
      <c r="WMG78" s="224"/>
      <c r="WMH78" s="225"/>
      <c r="WMI78" s="99"/>
      <c r="WMJ78" s="255"/>
      <c r="WMK78" s="231"/>
      <c r="WML78" s="227"/>
      <c r="WMM78" s="227"/>
      <c r="WMN78" s="140"/>
      <c r="WMO78" s="231"/>
      <c r="WMP78" s="6"/>
      <c r="WMQ78" s="6"/>
      <c r="WMR78" s="6"/>
      <c r="WMS78" s="246"/>
      <c r="WMT78" s="252"/>
      <c r="WMU78" s="250"/>
      <c r="WMV78" s="231"/>
      <c r="WMW78" s="231"/>
      <c r="WMX78" s="231"/>
      <c r="WMY78" s="99"/>
      <c r="WMZ78" s="231"/>
      <c r="WNA78" s="231"/>
      <c r="WNB78" s="231"/>
      <c r="WNC78" s="222"/>
      <c r="WND78" s="253"/>
      <c r="WNE78" s="254"/>
      <c r="WNF78" s="224"/>
      <c r="WNG78" s="225"/>
      <c r="WNH78" s="99"/>
      <c r="WNI78" s="255"/>
      <c r="WNJ78" s="231"/>
      <c r="WNK78" s="227"/>
      <c r="WNL78" s="227"/>
      <c r="WNM78" s="140"/>
      <c r="WNN78" s="231"/>
      <c r="WNO78" s="6"/>
      <c r="WNP78" s="6"/>
      <c r="WNQ78" s="6"/>
      <c r="WNR78" s="246"/>
      <c r="WNS78" s="252"/>
      <c r="WNT78" s="250"/>
      <c r="WNU78" s="231"/>
      <c r="WNV78" s="231"/>
      <c r="WNW78" s="231"/>
      <c r="WNX78" s="99"/>
      <c r="WNY78" s="231"/>
      <c r="WNZ78" s="231"/>
      <c r="WOA78" s="231"/>
      <c r="WOB78" s="222"/>
      <c r="WOC78" s="253"/>
      <c r="WOD78" s="254"/>
      <c r="WOE78" s="224"/>
      <c r="WOF78" s="225"/>
      <c r="WOG78" s="99"/>
      <c r="WOH78" s="255"/>
      <c r="WOI78" s="231"/>
      <c r="WOJ78" s="227"/>
      <c r="WOK78" s="227"/>
      <c r="WOL78" s="140"/>
      <c r="WOM78" s="231"/>
      <c r="WON78" s="6"/>
      <c r="WOO78" s="6"/>
      <c r="WOP78" s="6"/>
      <c r="WOQ78" s="246"/>
      <c r="WOR78" s="252"/>
      <c r="WOS78" s="250"/>
      <c r="WOT78" s="231"/>
      <c r="WOU78" s="231"/>
      <c r="WOV78" s="231"/>
      <c r="WOW78" s="99"/>
      <c r="WOX78" s="231"/>
      <c r="WOY78" s="231"/>
      <c r="WOZ78" s="231"/>
      <c r="WPA78" s="222"/>
      <c r="WPB78" s="253"/>
      <c r="WPC78" s="254"/>
      <c r="WPD78" s="224"/>
      <c r="WPE78" s="225"/>
      <c r="WPF78" s="99"/>
      <c r="WPG78" s="255"/>
      <c r="WPH78" s="231"/>
      <c r="WPI78" s="227"/>
      <c r="WPJ78" s="227"/>
      <c r="WPK78" s="140"/>
      <c r="WPL78" s="231"/>
      <c r="WPM78" s="6"/>
      <c r="WPN78" s="6"/>
      <c r="WPO78" s="6"/>
      <c r="WPP78" s="246"/>
      <c r="WPQ78" s="252"/>
      <c r="WPR78" s="250"/>
      <c r="WPS78" s="231"/>
      <c r="WPT78" s="231"/>
      <c r="WPU78" s="231"/>
      <c r="WPV78" s="99"/>
      <c r="WPW78" s="231"/>
      <c r="WPX78" s="231"/>
      <c r="WPY78" s="231"/>
      <c r="WPZ78" s="222"/>
      <c r="WQA78" s="253"/>
      <c r="WQB78" s="254"/>
      <c r="WQC78" s="224"/>
      <c r="WQD78" s="225"/>
      <c r="WQE78" s="99"/>
      <c r="WQF78" s="255"/>
      <c r="WQG78" s="231"/>
      <c r="WQH78" s="227"/>
      <c r="WQI78" s="227"/>
      <c r="WQJ78" s="140"/>
      <c r="WQK78" s="231"/>
      <c r="WQL78" s="6"/>
      <c r="WQM78" s="6"/>
      <c r="WQN78" s="6"/>
      <c r="WQO78" s="246"/>
      <c r="WQP78" s="252"/>
      <c r="WQQ78" s="250"/>
      <c r="WQR78" s="231"/>
      <c r="WQS78" s="231"/>
      <c r="WQT78" s="231"/>
      <c r="WQU78" s="99"/>
      <c r="WQV78" s="231"/>
      <c r="WQW78" s="231"/>
      <c r="WQX78" s="231"/>
      <c r="WQY78" s="222"/>
      <c r="WQZ78" s="253"/>
      <c r="WRA78" s="254"/>
      <c r="WRB78" s="224"/>
      <c r="WRC78" s="225"/>
      <c r="WRD78" s="99"/>
      <c r="WRE78" s="255"/>
      <c r="WRF78" s="231"/>
      <c r="WRG78" s="227"/>
      <c r="WRH78" s="227"/>
      <c r="WRI78" s="140"/>
      <c r="WRJ78" s="231"/>
      <c r="WRK78" s="6"/>
      <c r="WRL78" s="6"/>
      <c r="WRM78" s="6"/>
      <c r="WRN78" s="246"/>
      <c r="WRO78" s="252"/>
      <c r="WRP78" s="250"/>
      <c r="WRQ78" s="231"/>
      <c r="WRR78" s="231"/>
      <c r="WRS78" s="231"/>
      <c r="WRT78" s="99"/>
      <c r="WRU78" s="231"/>
      <c r="WRV78" s="231"/>
      <c r="WRW78" s="231"/>
      <c r="WRX78" s="222"/>
      <c r="WRY78" s="253"/>
      <c r="WRZ78" s="254"/>
      <c r="WSA78" s="224"/>
      <c r="WSB78" s="225"/>
      <c r="WSC78" s="99"/>
      <c r="WSD78" s="255"/>
      <c r="WSE78" s="231"/>
      <c r="WSF78" s="227"/>
      <c r="WSG78" s="227"/>
      <c r="WSH78" s="140"/>
      <c r="WSI78" s="231"/>
      <c r="WSJ78" s="6"/>
      <c r="WSK78" s="6"/>
      <c r="WSL78" s="6"/>
      <c r="WSM78" s="246"/>
      <c r="WSN78" s="252"/>
      <c r="WSO78" s="250"/>
      <c r="WSP78" s="231"/>
      <c r="WSQ78" s="231"/>
      <c r="WSR78" s="231"/>
      <c r="WSS78" s="99"/>
      <c r="WST78" s="231"/>
      <c r="WSU78" s="231"/>
      <c r="WSV78" s="231"/>
      <c r="WSW78" s="222"/>
      <c r="WSX78" s="253"/>
      <c r="WSY78" s="254"/>
      <c r="WSZ78" s="224"/>
      <c r="WTA78" s="225"/>
      <c r="WTB78" s="99"/>
      <c r="WTC78" s="255"/>
      <c r="WTD78" s="231"/>
      <c r="WTE78" s="227"/>
      <c r="WTF78" s="227"/>
      <c r="WTG78" s="140"/>
      <c r="WTH78" s="231"/>
      <c r="WTI78" s="6"/>
      <c r="WTJ78" s="6"/>
      <c r="WTK78" s="6"/>
      <c r="WTL78" s="246"/>
      <c r="WTM78" s="252"/>
      <c r="WTN78" s="250"/>
      <c r="WTO78" s="231"/>
      <c r="WTP78" s="231"/>
      <c r="WTQ78" s="231"/>
      <c r="WTR78" s="99"/>
      <c r="WTS78" s="231"/>
      <c r="WTT78" s="231"/>
      <c r="WTU78" s="231"/>
      <c r="WTV78" s="222"/>
      <c r="WTW78" s="253"/>
      <c r="WTX78" s="254"/>
      <c r="WTY78" s="224"/>
      <c r="WTZ78" s="225"/>
      <c r="WUA78" s="99"/>
      <c r="WUB78" s="255"/>
      <c r="WUC78" s="231"/>
      <c r="WUD78" s="227"/>
      <c r="WUE78" s="227"/>
      <c r="WUF78" s="140"/>
      <c r="WUG78" s="231"/>
      <c r="WUH78" s="6"/>
      <c r="WUI78" s="6"/>
      <c r="WUJ78" s="6"/>
      <c r="WUK78" s="246"/>
      <c r="WUL78" s="252"/>
      <c r="WUM78" s="250"/>
      <c r="WUN78" s="231"/>
      <c r="WUO78" s="231"/>
      <c r="WUP78" s="231"/>
      <c r="WUQ78" s="99"/>
      <c r="WUR78" s="231"/>
      <c r="WUS78" s="231"/>
      <c r="WUT78" s="231"/>
      <c r="WUU78" s="222"/>
      <c r="WUV78" s="253"/>
      <c r="WUW78" s="254"/>
      <c r="WUX78" s="224"/>
      <c r="WUY78" s="225"/>
      <c r="WUZ78" s="99"/>
      <c r="WVA78" s="255"/>
      <c r="WVB78" s="231"/>
      <c r="WVC78" s="227"/>
      <c r="WVD78" s="227"/>
      <c r="WVE78" s="140"/>
      <c r="WVF78" s="231"/>
      <c r="WVG78" s="6"/>
      <c r="WVH78" s="6"/>
      <c r="WVI78" s="6"/>
      <c r="WVJ78" s="246"/>
      <c r="WVK78" s="252"/>
      <c r="WVL78" s="250"/>
      <c r="WVM78" s="231"/>
      <c r="WVN78" s="231"/>
      <c r="WVO78" s="231"/>
      <c r="WVP78" s="99"/>
      <c r="WVQ78" s="231"/>
      <c r="WVR78" s="231"/>
      <c r="WVS78" s="231"/>
      <c r="WVT78" s="222"/>
      <c r="WVU78" s="253"/>
      <c r="WVV78" s="254"/>
      <c r="WVW78" s="224"/>
      <c r="WVX78" s="225"/>
      <c r="WVY78" s="99"/>
      <c r="WVZ78" s="255"/>
      <c r="WWA78" s="231"/>
      <c r="WWB78" s="227"/>
      <c r="WWC78" s="227"/>
      <c r="WWD78" s="140"/>
      <c r="WWE78" s="231"/>
      <c r="WWF78" s="6"/>
      <c r="WWG78" s="6"/>
      <c r="WWH78" s="6"/>
      <c r="WWI78" s="246"/>
      <c r="WWJ78" s="252"/>
      <c r="WWK78" s="250"/>
      <c r="WWL78" s="231"/>
      <c r="WWM78" s="231"/>
      <c r="WWN78" s="231"/>
      <c r="WWO78" s="99"/>
      <c r="WWP78" s="231"/>
      <c r="WWQ78" s="231"/>
      <c r="WWR78" s="231"/>
      <c r="WWS78" s="222"/>
      <c r="WWT78" s="253"/>
      <c r="WWU78" s="254"/>
      <c r="WWV78" s="224"/>
      <c r="WWW78" s="225"/>
      <c r="WWX78" s="99"/>
      <c r="WWY78" s="255"/>
      <c r="WWZ78" s="231"/>
      <c r="WXA78" s="227"/>
      <c r="WXB78" s="227"/>
      <c r="WXC78" s="140"/>
      <c r="WXD78" s="231"/>
      <c r="WXE78" s="6"/>
      <c r="WXF78" s="6"/>
      <c r="WXG78" s="6"/>
      <c r="WXH78" s="246"/>
      <c r="WXI78" s="252"/>
      <c r="WXJ78" s="250"/>
      <c r="WXK78" s="231"/>
      <c r="WXL78" s="231"/>
      <c r="WXM78" s="231"/>
      <c r="WXN78" s="99"/>
      <c r="WXO78" s="231"/>
      <c r="WXP78" s="231"/>
      <c r="WXQ78" s="231"/>
      <c r="WXR78" s="222"/>
      <c r="WXS78" s="253"/>
      <c r="WXT78" s="254"/>
      <c r="WXU78" s="224"/>
      <c r="WXV78" s="225"/>
      <c r="WXW78" s="99"/>
      <c r="WXX78" s="255"/>
      <c r="WXY78" s="231"/>
      <c r="WXZ78" s="227"/>
      <c r="WYA78" s="227"/>
      <c r="WYB78" s="140"/>
      <c r="WYC78" s="231"/>
      <c r="WYD78" s="6"/>
      <c r="WYE78" s="6"/>
      <c r="WYF78" s="6"/>
      <c r="WYG78" s="246"/>
      <c r="WYH78" s="252"/>
      <c r="WYI78" s="250"/>
      <c r="WYJ78" s="231"/>
      <c r="WYK78" s="231"/>
      <c r="WYL78" s="231"/>
      <c r="WYM78" s="99"/>
      <c r="WYN78" s="231"/>
      <c r="WYO78" s="231"/>
      <c r="WYP78" s="231"/>
      <c r="WYQ78" s="222"/>
      <c r="WYR78" s="253"/>
      <c r="WYS78" s="254"/>
      <c r="WYT78" s="224"/>
      <c r="WYU78" s="225"/>
      <c r="WYV78" s="99"/>
      <c r="WYW78" s="255"/>
      <c r="WYX78" s="231"/>
      <c r="WYY78" s="227"/>
      <c r="WYZ78" s="227"/>
      <c r="WZA78" s="140"/>
      <c r="WZB78" s="231"/>
      <c r="WZC78" s="6"/>
      <c r="WZD78" s="6"/>
      <c r="WZE78" s="6"/>
      <c r="WZF78" s="246"/>
      <c r="WZG78" s="252"/>
      <c r="WZH78" s="250"/>
      <c r="WZI78" s="231"/>
      <c r="WZJ78" s="231"/>
      <c r="WZK78" s="231"/>
      <c r="WZL78" s="99"/>
      <c r="WZM78" s="231"/>
      <c r="WZN78" s="231"/>
      <c r="WZO78" s="231"/>
      <c r="WZP78" s="222"/>
      <c r="WZQ78" s="253"/>
      <c r="WZR78" s="254"/>
      <c r="WZS78" s="224"/>
      <c r="WZT78" s="225"/>
      <c r="WZU78" s="99"/>
      <c r="WZV78" s="255"/>
      <c r="WZW78" s="231"/>
      <c r="WZX78" s="227"/>
      <c r="WZY78" s="227"/>
      <c r="WZZ78" s="140"/>
      <c r="XAA78" s="231"/>
      <c r="XAB78" s="6"/>
      <c r="XAC78" s="6"/>
      <c r="XAD78" s="6"/>
      <c r="XAE78" s="246"/>
      <c r="XAF78" s="252"/>
      <c r="XAG78" s="250"/>
      <c r="XAH78" s="231"/>
      <c r="XAI78" s="231"/>
      <c r="XAJ78" s="231"/>
      <c r="XAK78" s="99"/>
      <c r="XAL78" s="231"/>
      <c r="XAM78" s="231"/>
      <c r="XAN78" s="231"/>
      <c r="XAO78" s="222"/>
      <c r="XAP78" s="253"/>
      <c r="XAQ78" s="254"/>
      <c r="XAR78" s="224"/>
      <c r="XAS78" s="225"/>
      <c r="XAT78" s="99"/>
      <c r="XAU78" s="255"/>
      <c r="XAV78" s="231"/>
      <c r="XAW78" s="227"/>
      <c r="XAX78" s="227"/>
      <c r="XAY78" s="140"/>
      <c r="XAZ78" s="231"/>
      <c r="XBA78" s="6"/>
      <c r="XBB78" s="6"/>
      <c r="XBC78" s="6"/>
      <c r="XBD78" s="246"/>
      <c r="XBE78" s="252"/>
      <c r="XBF78" s="250"/>
      <c r="XBG78" s="231"/>
      <c r="XBH78" s="231"/>
      <c r="XBI78" s="231"/>
      <c r="XBJ78" s="99"/>
      <c r="XBK78" s="231"/>
      <c r="XBL78" s="231"/>
      <c r="XBM78" s="231"/>
      <c r="XBN78" s="222"/>
      <c r="XBO78" s="253"/>
      <c r="XBP78" s="254"/>
      <c r="XBQ78" s="224"/>
      <c r="XBR78" s="225"/>
      <c r="XBS78" s="99"/>
      <c r="XBT78" s="255"/>
      <c r="XBU78" s="231"/>
      <c r="XBV78" s="227"/>
      <c r="XBW78" s="227"/>
      <c r="XBX78" s="140"/>
      <c r="XBY78" s="231"/>
      <c r="XBZ78" s="6"/>
      <c r="XCA78" s="6"/>
      <c r="XCB78" s="6"/>
      <c r="XCC78" s="246"/>
      <c r="XCD78" s="252"/>
      <c r="XCE78" s="250"/>
      <c r="XCF78" s="231"/>
      <c r="XCG78" s="231"/>
      <c r="XCH78" s="231"/>
      <c r="XCI78" s="99"/>
      <c r="XCJ78" s="231"/>
      <c r="XCK78" s="231"/>
      <c r="XCL78" s="231"/>
      <c r="XCM78" s="222"/>
      <c r="XCN78" s="253"/>
      <c r="XCO78" s="254"/>
      <c r="XCP78" s="224"/>
      <c r="XCQ78" s="225"/>
      <c r="XCR78" s="99"/>
      <c r="XCS78" s="255"/>
      <c r="XCT78" s="231"/>
      <c r="XCU78" s="227"/>
      <c r="XCV78" s="227"/>
      <c r="XCW78" s="140"/>
      <c r="XCX78" s="231"/>
      <c r="XCY78" s="6"/>
      <c r="XCZ78" s="6"/>
      <c r="XDA78" s="6"/>
      <c r="XDB78" s="246"/>
      <c r="XDC78" s="252"/>
      <c r="XDD78" s="250"/>
      <c r="XDE78" s="231"/>
      <c r="XDF78" s="231"/>
      <c r="XDG78" s="231"/>
      <c r="XDH78" s="99"/>
      <c r="XDI78" s="231"/>
      <c r="XDJ78" s="231"/>
      <c r="XDK78" s="231"/>
      <c r="XDL78" s="222"/>
      <c r="XDM78" s="253"/>
      <c r="XDN78" s="254"/>
      <c r="XDO78" s="224"/>
      <c r="XDP78" s="225"/>
      <c r="XDQ78" s="99"/>
      <c r="XDR78" s="255"/>
      <c r="XDS78" s="231"/>
      <c r="XDT78" s="227"/>
      <c r="XDU78" s="227"/>
      <c r="XDV78" s="140"/>
      <c r="XDW78" s="231"/>
      <c r="XDX78" s="6"/>
      <c r="XDY78" s="6"/>
      <c r="XDZ78" s="6"/>
      <c r="XEA78" s="246"/>
      <c r="XEB78" s="252"/>
      <c r="XEC78" s="250"/>
      <c r="XED78" s="231"/>
      <c r="XEE78" s="231"/>
      <c r="XEF78" s="231"/>
      <c r="XEG78" s="99"/>
      <c r="XEH78" s="231"/>
      <c r="XEI78" s="231"/>
      <c r="XEJ78" s="231"/>
      <c r="XEK78" s="222"/>
      <c r="XEL78" s="253"/>
      <c r="XEM78" s="254"/>
      <c r="XEN78" s="224"/>
      <c r="XEO78" s="225"/>
      <c r="XEP78" s="99"/>
      <c r="XEQ78" s="255"/>
      <c r="XER78" s="231"/>
      <c r="XES78" s="227"/>
      <c r="XET78" s="227"/>
      <c r="XEU78" s="140"/>
      <c r="XEV78" s="231"/>
      <c r="XEW78" s="6"/>
      <c r="XEX78" s="6"/>
      <c r="XEY78" s="6"/>
      <c r="XEZ78" s="246"/>
      <c r="XFA78" s="252"/>
      <c r="XFB78" s="250"/>
    </row>
    <row r="79" spans="1:16382" ht="63.75" x14ac:dyDescent="0.2">
      <c r="A79" s="96">
        <v>45839</v>
      </c>
      <c r="B79" s="79" t="s">
        <v>3106</v>
      </c>
      <c r="C79" s="79" t="s">
        <v>2898</v>
      </c>
      <c r="D79" s="79" t="s">
        <v>140</v>
      </c>
      <c r="E79" s="102" t="s">
        <v>139</v>
      </c>
      <c r="F79" s="60"/>
      <c r="G79" s="61">
        <v>2026</v>
      </c>
      <c r="H79" s="97" t="s">
        <v>39</v>
      </c>
      <c r="I79" s="97" t="str">
        <f t="shared" si="12"/>
        <v>MO</v>
      </c>
      <c r="J79" s="97" t="str">
        <f t="shared" si="13"/>
        <v>MO</v>
      </c>
      <c r="K79" s="104" t="str">
        <f t="shared" si="7"/>
        <v>Midwest</v>
      </c>
      <c r="L79" s="97" t="str">
        <f>INDEX('State '!$A$1:$C$62,MATCH($I79,'State '!$B:$B,0),3)</f>
        <v>Midwest</v>
      </c>
      <c r="M79" s="97" t="str">
        <f>INDEX('State '!$A$1:$C$62,MATCH($J79,'State '!$B:$B,0),3)</f>
        <v>Midwest</v>
      </c>
      <c r="N79" s="97"/>
      <c r="O79" s="144"/>
      <c r="P79" s="110">
        <v>0</v>
      </c>
      <c r="Q79" s="145">
        <v>75</v>
      </c>
      <c r="R79" s="98" t="s">
        <v>3604</v>
      </c>
      <c r="S79" s="97" t="s">
        <v>135</v>
      </c>
      <c r="T79" s="97" t="s">
        <v>381</v>
      </c>
      <c r="U79" s="97" t="s">
        <v>3603</v>
      </c>
      <c r="V79" s="97" t="s">
        <v>2174</v>
      </c>
      <c r="W79" s="79" t="s">
        <v>3602</v>
      </c>
      <c r="X79" s="79"/>
      <c r="Y79" s="261" t="s">
        <v>3605</v>
      </c>
      <c r="Z79" s="17"/>
    </row>
    <row r="80" spans="1:16382" ht="38.25" x14ac:dyDescent="0.2">
      <c r="A80" s="96">
        <v>45572</v>
      </c>
      <c r="B80" s="79" t="s">
        <v>3495</v>
      </c>
      <c r="C80" s="79" t="s">
        <v>3607</v>
      </c>
      <c r="D80" s="79" t="s">
        <v>140</v>
      </c>
      <c r="E80" s="102" t="s">
        <v>139</v>
      </c>
      <c r="F80" s="60"/>
      <c r="G80" s="61">
        <v>2026</v>
      </c>
      <c r="H80" s="97" t="s">
        <v>33</v>
      </c>
      <c r="I80" s="97" t="str">
        <f t="shared" si="12"/>
        <v>WV</v>
      </c>
      <c r="J80" s="97" t="str">
        <f t="shared" si="13"/>
        <v>WV</v>
      </c>
      <c r="K80" s="104" t="str">
        <f t="shared" si="7"/>
        <v>Northeast</v>
      </c>
      <c r="L80" s="97" t="str">
        <f>INDEX('State '!$A$1:$C$62,MATCH($I80,'State '!$B:$B,0),3)</f>
        <v>Northeast</v>
      </c>
      <c r="M80" s="97" t="str">
        <f>INDEX('State '!$A$1:$C$62,MATCH($J80,'State '!$B:$B,0),3)</f>
        <v>Northeast</v>
      </c>
      <c r="N80" s="97"/>
      <c r="O80" s="144">
        <v>125</v>
      </c>
      <c r="P80" s="164" t="s">
        <v>382</v>
      </c>
      <c r="Q80" s="145">
        <v>350</v>
      </c>
      <c r="R80" s="98"/>
      <c r="S80" s="97" t="s">
        <v>138</v>
      </c>
      <c r="T80" s="97" t="s">
        <v>381</v>
      </c>
      <c r="U80" s="97"/>
      <c r="V80" s="97" t="s">
        <v>2174</v>
      </c>
      <c r="W80" s="79" t="s">
        <v>3823</v>
      </c>
      <c r="X80" s="79"/>
      <c r="Y80" s="261" t="s">
        <v>3606</v>
      </c>
      <c r="Z80" s="17"/>
    </row>
    <row r="81" spans="1:16382" ht="89.25" x14ac:dyDescent="0.2">
      <c r="A81" s="96">
        <v>45945</v>
      </c>
      <c r="B81" s="79" t="s">
        <v>3708</v>
      </c>
      <c r="C81" s="79" t="s">
        <v>3709</v>
      </c>
      <c r="D81" s="188" t="s">
        <v>136</v>
      </c>
      <c r="E81" s="79" t="s">
        <v>139</v>
      </c>
      <c r="F81" s="60"/>
      <c r="G81" s="98">
        <v>2029</v>
      </c>
      <c r="H81" s="97" t="s">
        <v>6</v>
      </c>
      <c r="I81" s="97" t="str">
        <f t="shared" si="12"/>
        <v>TX</v>
      </c>
      <c r="J81" s="97" t="str">
        <f t="shared" si="13"/>
        <v>TX</v>
      </c>
      <c r="K81" s="104" t="str">
        <f t="shared" si="7"/>
        <v>South Central</v>
      </c>
      <c r="L81" s="97" t="str">
        <f>INDEX('State '!$A$1:$C$62,MATCH($I81,'State '!$B:$B,0),3)</f>
        <v>South Central</v>
      </c>
      <c r="M81" s="97" t="str">
        <f>INDEX('State '!$A$1:$C$62,MATCH($J81,'State '!$B:$B,0),3)</f>
        <v>South Central</v>
      </c>
      <c r="N81" s="97"/>
      <c r="O81" s="144">
        <v>2300</v>
      </c>
      <c r="P81" s="164">
        <v>236</v>
      </c>
      <c r="Q81" s="145">
        <v>2500</v>
      </c>
      <c r="R81" s="98">
        <v>42</v>
      </c>
      <c r="S81" s="97" t="s">
        <v>138</v>
      </c>
      <c r="T81" s="97"/>
      <c r="U81" s="97"/>
      <c r="V81" s="97" t="s">
        <v>2174</v>
      </c>
      <c r="W81" s="79" t="s">
        <v>3848</v>
      </c>
      <c r="X81" s="79" t="s">
        <v>2813</v>
      </c>
      <c r="Y81" s="261" t="s">
        <v>3537</v>
      </c>
      <c r="Z81" s="17"/>
    </row>
    <row r="82" spans="1:16382" ht="38.25" x14ac:dyDescent="0.2">
      <c r="A82" s="96">
        <v>45945</v>
      </c>
      <c r="B82" s="79" t="s">
        <v>3715</v>
      </c>
      <c r="C82" s="79" t="s">
        <v>2717</v>
      </c>
      <c r="D82" s="188" t="s">
        <v>140</v>
      </c>
      <c r="E82" s="79" t="s">
        <v>139</v>
      </c>
      <c r="F82" s="60"/>
      <c r="G82" s="98">
        <v>2029</v>
      </c>
      <c r="H82" s="97" t="s">
        <v>19</v>
      </c>
      <c r="I82" s="97" t="s">
        <v>19</v>
      </c>
      <c r="J82" s="97" t="s">
        <v>19</v>
      </c>
      <c r="K82" s="104" t="str">
        <f t="shared" si="7"/>
        <v>Northeast</v>
      </c>
      <c r="L82" s="97" t="str">
        <f>INDEX('State '!$A$1:$C$62,MATCH($I82,'State '!$B:$B,0),3)</f>
        <v>Northeast</v>
      </c>
      <c r="M82" s="97" t="str">
        <f>INDEX('State '!$A$1:$C$62,MATCH($J82,'State '!$B:$B,0),3)</f>
        <v>Northeast</v>
      </c>
      <c r="N82" s="97"/>
      <c r="O82" s="144"/>
      <c r="P82" s="164">
        <v>0</v>
      </c>
      <c r="Q82" s="145">
        <v>500</v>
      </c>
      <c r="R82" s="98"/>
      <c r="S82" s="97" t="s">
        <v>138</v>
      </c>
      <c r="T82" s="97"/>
      <c r="U82" s="97"/>
      <c r="V82" s="97" t="s">
        <v>2174</v>
      </c>
      <c r="W82" s="79" t="s">
        <v>3716</v>
      </c>
      <c r="X82" s="79" t="s">
        <v>3296</v>
      </c>
      <c r="Y82" s="261" t="s">
        <v>3859</v>
      </c>
      <c r="Z82" s="17"/>
    </row>
    <row r="83" spans="1:16382" ht="140.25" x14ac:dyDescent="0.2">
      <c r="A83" s="96">
        <v>45945</v>
      </c>
      <c r="B83" s="79" t="s">
        <v>2449</v>
      </c>
      <c r="C83" s="79" t="s">
        <v>2450</v>
      </c>
      <c r="D83" s="79" t="s">
        <v>136</v>
      </c>
      <c r="E83" s="102" t="s">
        <v>137</v>
      </c>
      <c r="F83" s="60"/>
      <c r="G83" s="61">
        <v>2028</v>
      </c>
      <c r="H83" s="97" t="s">
        <v>740</v>
      </c>
      <c r="I83" s="97" t="str">
        <f>LEFT($H83,2)</f>
        <v>VA</v>
      </c>
      <c r="J83" s="97" t="str">
        <f>RIGHT($H83,2)</f>
        <v>NC</v>
      </c>
      <c r="K83" s="104" t="str">
        <f t="shared" si="7"/>
        <v>Northeast, Southeast</v>
      </c>
      <c r="L83" s="97" t="str">
        <f>INDEX('State '!$A$1:$C$62,MATCH($I83,'State '!$B:$B,0),3)</f>
        <v>Northeast</v>
      </c>
      <c r="M83" s="97" t="str">
        <f>INDEX('State '!$A$1:$C$62,MATCH($J83,'State '!$B:$B,0),3)</f>
        <v>Southeast</v>
      </c>
      <c r="N83" s="97"/>
      <c r="O83" s="144">
        <v>370</v>
      </c>
      <c r="P83" s="164">
        <v>31</v>
      </c>
      <c r="Q83" s="145">
        <v>500</v>
      </c>
      <c r="R83" s="98">
        <v>31.3</v>
      </c>
      <c r="S83" s="97" t="s">
        <v>135</v>
      </c>
      <c r="T83" s="97" t="s">
        <v>381</v>
      </c>
      <c r="U83" s="97" t="s">
        <v>3545</v>
      </c>
      <c r="V83" s="97" t="s">
        <v>2177</v>
      </c>
      <c r="W83" s="79" t="s">
        <v>3849</v>
      </c>
      <c r="X83" s="79" t="s">
        <v>3541</v>
      </c>
      <c r="Y83" s="261" t="s">
        <v>3608</v>
      </c>
      <c r="Z83" s="17"/>
    </row>
    <row r="84" spans="1:16382" ht="51" x14ac:dyDescent="0.2">
      <c r="A84" s="96">
        <v>45945</v>
      </c>
      <c r="B84" s="79" t="s">
        <v>3738</v>
      </c>
      <c r="C84" s="79" t="s">
        <v>2785</v>
      </c>
      <c r="D84" s="188" t="s">
        <v>140</v>
      </c>
      <c r="E84" s="79" t="s">
        <v>419</v>
      </c>
      <c r="F84" s="60"/>
      <c r="G84" s="98">
        <v>2026</v>
      </c>
      <c r="H84" s="97" t="s">
        <v>29</v>
      </c>
      <c r="I84" s="97" t="s">
        <v>29</v>
      </c>
      <c r="J84" s="97" t="s">
        <v>29</v>
      </c>
      <c r="K84" s="104" t="str">
        <f t="shared" si="7"/>
        <v>Mountain</v>
      </c>
      <c r="L84" s="97" t="str">
        <f>INDEX('State '!$A$1:$C$62,MATCH($I84,'State '!$B:$B,0),3)</f>
        <v>Mountain</v>
      </c>
      <c r="M84" s="97" t="str">
        <f>INDEX('State '!$A$1:$C$62,MATCH($J84,'State '!$B:$B,0),3)</f>
        <v>Mountain</v>
      </c>
      <c r="N84" s="97"/>
      <c r="O84" s="144"/>
      <c r="P84" s="164">
        <v>0</v>
      </c>
      <c r="Q84" s="145">
        <v>98</v>
      </c>
      <c r="R84" s="98"/>
      <c r="S84" s="97" t="s">
        <v>138</v>
      </c>
      <c r="T84" s="97"/>
      <c r="U84" s="97"/>
      <c r="V84" s="97" t="s">
        <v>2174</v>
      </c>
      <c r="W84" s="79" t="s">
        <v>3741</v>
      </c>
      <c r="X84" s="79"/>
      <c r="Y84" s="261" t="s">
        <v>3860</v>
      </c>
      <c r="Z84" s="17"/>
    </row>
    <row r="85" spans="1:16382" ht="51" x14ac:dyDescent="0.2">
      <c r="A85" s="96">
        <v>45569</v>
      </c>
      <c r="B85" s="79" t="s">
        <v>3329</v>
      </c>
      <c r="C85" s="79" t="s">
        <v>3330</v>
      </c>
      <c r="D85" s="79" t="s">
        <v>136</v>
      </c>
      <c r="E85" s="79" t="s">
        <v>143</v>
      </c>
      <c r="F85" s="60">
        <v>45931</v>
      </c>
      <c r="G85" s="61">
        <v>2025</v>
      </c>
      <c r="H85" s="97" t="s">
        <v>0</v>
      </c>
      <c r="I85" s="97" t="str">
        <f>LEFT($H85,2)</f>
        <v>LA</v>
      </c>
      <c r="J85" s="97" t="str">
        <f>RIGHT($H85,2)</f>
        <v>LA</v>
      </c>
      <c r="K85" s="104" t="str">
        <f t="shared" si="7"/>
        <v>South Central</v>
      </c>
      <c r="L85" s="97" t="str">
        <f>INDEX('State '!$A$1:$C$62,MATCH($I85,'State '!$B:$B,0),3)</f>
        <v>South Central</v>
      </c>
      <c r="M85" s="97" t="str">
        <f>INDEX('State '!$A$1:$C$62,MATCH($J85,'State '!$B:$B,0),3)</f>
        <v>South Central</v>
      </c>
      <c r="N85" s="97"/>
      <c r="O85" s="144">
        <v>1600</v>
      </c>
      <c r="P85" s="164">
        <v>275</v>
      </c>
      <c r="Q85" s="145">
        <v>1700</v>
      </c>
      <c r="R85" s="98"/>
      <c r="S85" s="97" t="s">
        <v>138</v>
      </c>
      <c r="T85" s="97"/>
      <c r="U85" s="97"/>
      <c r="V85" s="97" t="s">
        <v>2174</v>
      </c>
      <c r="W85" s="79" t="s">
        <v>3717</v>
      </c>
      <c r="X85" s="79"/>
      <c r="Y85" s="261"/>
      <c r="Z85" s="242"/>
      <c r="AA85" s="257"/>
    </row>
    <row r="86" spans="1:16382" ht="25.5" x14ac:dyDescent="0.2">
      <c r="A86" s="96">
        <v>45630</v>
      </c>
      <c r="B86" s="79" t="s">
        <v>2791</v>
      </c>
      <c r="C86" s="79" t="s">
        <v>2065</v>
      </c>
      <c r="D86" s="79" t="s">
        <v>1878</v>
      </c>
      <c r="E86" s="79" t="s">
        <v>419</v>
      </c>
      <c r="F86" s="60"/>
      <c r="G86" s="61">
        <v>2026</v>
      </c>
      <c r="H86" s="97" t="s">
        <v>2792</v>
      </c>
      <c r="I86" s="97" t="str">
        <f>LEFT($H86,2)</f>
        <v>IA</v>
      </c>
      <c r="J86" s="97" t="str">
        <f>RIGHT($H86,2)</f>
        <v>TX</v>
      </c>
      <c r="K86" s="104" t="str">
        <f t="shared" si="7"/>
        <v>Midwest, South Central</v>
      </c>
      <c r="L86" s="97" t="str">
        <f>INDEX('State '!$A$1:$C$62,MATCH($I86,'State '!$B:$B,0),3)</f>
        <v>Midwest</v>
      </c>
      <c r="M86" s="97" t="str">
        <f>INDEX('State '!$A$1:$C$62,MATCH($J86,'State '!$B:$B,0),3)</f>
        <v>South Central</v>
      </c>
      <c r="N86" s="97"/>
      <c r="O86" s="144">
        <v>145</v>
      </c>
      <c r="P86" s="164">
        <v>0</v>
      </c>
      <c r="Q86" s="145">
        <v>260</v>
      </c>
      <c r="R86" s="98"/>
      <c r="S86" s="97" t="s">
        <v>135</v>
      </c>
      <c r="T86" s="97" t="s">
        <v>381</v>
      </c>
      <c r="U86" s="97"/>
      <c r="V86" s="97" t="s">
        <v>2177</v>
      </c>
      <c r="W86" s="79" t="s">
        <v>2756</v>
      </c>
      <c r="X86" s="79" t="s">
        <v>2813</v>
      </c>
      <c r="Y86" s="261" t="s">
        <v>3634</v>
      </c>
      <c r="Z86" s="243"/>
      <c r="AA86" s="257"/>
    </row>
    <row r="87" spans="1:16382" ht="25.5" x14ac:dyDescent="0.2">
      <c r="A87" s="96">
        <v>45945</v>
      </c>
      <c r="B87" s="79" t="s">
        <v>3719</v>
      </c>
      <c r="C87" s="79" t="s">
        <v>3721</v>
      </c>
      <c r="D87" s="188" t="s">
        <v>140</v>
      </c>
      <c r="E87" s="79" t="s">
        <v>137</v>
      </c>
      <c r="F87" s="60"/>
      <c r="G87" s="98">
        <v>2028</v>
      </c>
      <c r="H87" s="97" t="s">
        <v>3722</v>
      </c>
      <c r="I87" s="97" t="s">
        <v>42</v>
      </c>
      <c r="J87" s="97" t="s">
        <v>28</v>
      </c>
      <c r="K87" s="104" t="str">
        <f t="shared" si="7"/>
        <v>Midwest</v>
      </c>
      <c r="L87" s="97" t="str">
        <f>INDEX('State '!$A$1:$C$62,MATCH($I87,'State '!$B:$B,0),3)</f>
        <v>Midwest</v>
      </c>
      <c r="M87" s="97" t="str">
        <f>INDEX('State '!$A$1:$C$62,MATCH($J87,'State '!$B:$B,0),3)</f>
        <v>Midwest</v>
      </c>
      <c r="N87" s="97"/>
      <c r="O87" s="144">
        <v>200</v>
      </c>
      <c r="P87" s="164">
        <v>14.3</v>
      </c>
      <c r="Q87" s="145">
        <v>210</v>
      </c>
      <c r="R87" s="98"/>
      <c r="S87" s="97" t="s">
        <v>135</v>
      </c>
      <c r="T87" s="97" t="s">
        <v>381</v>
      </c>
      <c r="U87" s="97"/>
      <c r="V87" s="97" t="s">
        <v>2177</v>
      </c>
      <c r="W87" s="79" t="s">
        <v>3720</v>
      </c>
      <c r="X87" s="79"/>
      <c r="Y87" s="261" t="s">
        <v>3466</v>
      </c>
      <c r="Z87" s="243"/>
      <c r="AA87" s="227"/>
      <c r="AB87" s="227"/>
      <c r="AC87" s="227"/>
      <c r="AD87" s="227"/>
      <c r="AE87" s="247"/>
      <c r="AF87" s="250"/>
      <c r="AG87" s="231"/>
      <c r="AH87" s="231"/>
      <c r="AI87" s="231"/>
      <c r="AJ87" s="99"/>
      <c r="AK87" s="231"/>
      <c r="AL87" s="231"/>
      <c r="AM87" s="231"/>
      <c r="AN87" s="222"/>
      <c r="AO87" s="226"/>
      <c r="AP87" s="223"/>
      <c r="AQ87" s="250"/>
      <c r="AR87" s="231"/>
      <c r="AS87" s="231"/>
      <c r="AT87" s="231"/>
      <c r="AU87" s="231"/>
      <c r="AV87" s="227"/>
      <c r="AW87" s="227"/>
      <c r="AX87" s="228"/>
      <c r="AY87" s="231"/>
      <c r="AZ87" s="227"/>
      <c r="BA87" s="227"/>
      <c r="BB87" s="227"/>
      <c r="BC87" s="227"/>
      <c r="BD87" s="247"/>
      <c r="BE87" s="250"/>
      <c r="BF87" s="231"/>
      <c r="BG87" s="231"/>
      <c r="BH87" s="231"/>
      <c r="BI87" s="99"/>
      <c r="BJ87" s="231"/>
      <c r="BK87" s="231"/>
      <c r="BL87" s="231"/>
      <c r="BM87" s="222"/>
      <c r="BN87" s="226"/>
      <c r="BO87" s="223"/>
      <c r="BP87" s="250"/>
      <c r="BQ87" s="231"/>
      <c r="BR87" s="231"/>
      <c r="BS87" s="231"/>
      <c r="BT87" s="231"/>
      <c r="BU87" s="227"/>
      <c r="BV87" s="227"/>
      <c r="BW87" s="228"/>
      <c r="BX87" s="231"/>
      <c r="BY87" s="227"/>
      <c r="BZ87" s="227"/>
      <c r="CA87" s="227"/>
      <c r="CB87" s="227"/>
      <c r="CC87" s="247"/>
      <c r="CD87" s="250"/>
      <c r="CE87" s="231"/>
      <c r="CF87" s="231"/>
      <c r="CG87" s="231"/>
      <c r="CH87" s="99"/>
      <c r="CI87" s="231"/>
      <c r="CJ87" s="231"/>
      <c r="CK87" s="231"/>
      <c r="CL87" s="222"/>
      <c r="CM87" s="226"/>
      <c r="CN87" s="223"/>
      <c r="CO87" s="250"/>
      <c r="CP87" s="231"/>
      <c r="CQ87" s="231"/>
      <c r="CR87" s="231"/>
      <c r="CS87" s="231"/>
      <c r="CT87" s="227"/>
      <c r="CU87" s="227"/>
      <c r="CV87" s="228"/>
      <c r="CW87" s="231"/>
      <c r="CX87" s="227"/>
      <c r="CY87" s="227"/>
      <c r="CZ87" s="227"/>
      <c r="DA87" s="227"/>
      <c r="DB87" s="247"/>
      <c r="DC87" s="250"/>
      <c r="DD87" s="231"/>
      <c r="DE87" s="231"/>
      <c r="DF87" s="231"/>
      <c r="DG87" s="99"/>
      <c r="DH87" s="231"/>
      <c r="DI87" s="231"/>
      <c r="DJ87" s="231"/>
      <c r="DK87" s="222"/>
      <c r="DL87" s="226"/>
      <c r="DM87" s="223"/>
      <c r="DN87" s="250"/>
      <c r="DO87" s="231"/>
      <c r="DP87" s="231"/>
      <c r="DQ87" s="231"/>
      <c r="DR87" s="231"/>
      <c r="DS87" s="227"/>
      <c r="DT87" s="227"/>
      <c r="DU87" s="228"/>
      <c r="DV87" s="231"/>
      <c r="DW87" s="227"/>
      <c r="DX87" s="227"/>
      <c r="DY87" s="227"/>
      <c r="DZ87" s="227"/>
      <c r="EA87" s="247"/>
      <c r="EB87" s="250"/>
      <c r="EC87" s="231"/>
      <c r="ED87" s="231"/>
      <c r="EE87" s="231"/>
      <c r="EF87" s="99"/>
      <c r="EG87" s="231"/>
      <c r="EH87" s="231"/>
      <c r="EI87" s="231"/>
      <c r="EJ87" s="222"/>
      <c r="EK87" s="226"/>
      <c r="EL87" s="223"/>
      <c r="EM87" s="250"/>
      <c r="EN87" s="231"/>
      <c r="EO87" s="231"/>
      <c r="EP87" s="231"/>
      <c r="EQ87" s="231"/>
      <c r="ER87" s="227"/>
      <c r="ES87" s="227"/>
      <c r="ET87" s="228"/>
      <c r="EU87" s="231"/>
      <c r="EV87" s="227"/>
      <c r="EW87" s="227"/>
      <c r="EX87" s="227"/>
      <c r="EY87" s="227"/>
      <c r="EZ87" s="247"/>
      <c r="FA87" s="250"/>
      <c r="FB87" s="231"/>
      <c r="FC87" s="231"/>
      <c r="FD87" s="231"/>
      <c r="FE87" s="99"/>
      <c r="FF87" s="231"/>
      <c r="FG87" s="231"/>
      <c r="FH87" s="231"/>
      <c r="FI87" s="222"/>
      <c r="FJ87" s="226"/>
      <c r="FK87" s="223"/>
      <c r="FL87" s="250"/>
      <c r="FM87" s="231"/>
      <c r="FN87" s="231"/>
      <c r="FO87" s="231"/>
      <c r="FP87" s="231"/>
      <c r="FQ87" s="227"/>
      <c r="FR87" s="227"/>
      <c r="FS87" s="228"/>
      <c r="FT87" s="231"/>
      <c r="FU87" s="227"/>
      <c r="FV87" s="227"/>
      <c r="FW87" s="227"/>
      <c r="FX87" s="227"/>
      <c r="FY87" s="247"/>
      <c r="FZ87" s="250"/>
      <c r="GA87" s="231"/>
      <c r="GB87" s="231"/>
      <c r="GC87" s="231"/>
      <c r="GD87" s="99"/>
      <c r="GE87" s="231"/>
      <c r="GF87" s="231"/>
      <c r="GG87" s="231"/>
      <c r="GH87" s="222"/>
      <c r="GI87" s="226"/>
      <c r="GJ87" s="223"/>
      <c r="GK87" s="250"/>
      <c r="GL87" s="231"/>
      <c r="GM87" s="231"/>
      <c r="GN87" s="231"/>
      <c r="GO87" s="231"/>
      <c r="GP87" s="227"/>
      <c r="GQ87" s="227"/>
      <c r="GR87" s="228"/>
      <c r="GS87" s="231"/>
      <c r="GT87" s="227"/>
      <c r="GU87" s="227"/>
      <c r="GV87" s="227"/>
      <c r="GW87" s="227"/>
      <c r="GX87" s="247"/>
      <c r="GY87" s="250"/>
      <c r="GZ87" s="231"/>
      <c r="HA87" s="231"/>
      <c r="HB87" s="231"/>
      <c r="HC87" s="99"/>
      <c r="HD87" s="231"/>
      <c r="HE87" s="231"/>
      <c r="HF87" s="231"/>
      <c r="HG87" s="222"/>
      <c r="HH87" s="226"/>
      <c r="HI87" s="223"/>
      <c r="HJ87" s="250"/>
      <c r="HK87" s="231"/>
      <c r="HL87" s="231"/>
      <c r="HM87" s="231"/>
      <c r="HN87" s="231"/>
      <c r="HO87" s="227"/>
      <c r="HP87" s="227"/>
      <c r="HQ87" s="228"/>
      <c r="HR87" s="231"/>
      <c r="HS87" s="227"/>
      <c r="HT87" s="227"/>
      <c r="HU87" s="227"/>
      <c r="HV87" s="227"/>
      <c r="HW87" s="247"/>
      <c r="HX87" s="250"/>
      <c r="HY87" s="231"/>
      <c r="HZ87" s="231"/>
      <c r="IA87" s="231"/>
      <c r="IB87" s="99"/>
      <c r="IC87" s="231"/>
      <c r="ID87" s="231"/>
      <c r="IE87" s="231"/>
      <c r="IF87" s="222"/>
      <c r="IG87" s="226"/>
      <c r="IH87" s="223"/>
      <c r="II87" s="250"/>
      <c r="IJ87" s="231"/>
      <c r="IK87" s="231"/>
      <c r="IL87" s="231"/>
      <c r="IM87" s="231"/>
      <c r="IN87" s="227"/>
      <c r="IO87" s="227"/>
      <c r="IP87" s="228"/>
      <c r="IQ87" s="231"/>
      <c r="IR87" s="227"/>
      <c r="IS87" s="227"/>
      <c r="IT87" s="227"/>
      <c r="IU87" s="227"/>
      <c r="IV87" s="247"/>
      <c r="IW87" s="250"/>
      <c r="IX87" s="231"/>
      <c r="IY87" s="231"/>
      <c r="IZ87" s="231"/>
      <c r="JA87" s="99"/>
      <c r="JB87" s="231"/>
      <c r="JC87" s="231"/>
      <c r="JD87" s="231"/>
      <c r="JE87" s="222"/>
      <c r="JF87" s="226"/>
      <c r="JG87" s="223"/>
      <c r="JH87" s="250"/>
      <c r="JI87" s="231"/>
      <c r="JJ87" s="231"/>
      <c r="JK87" s="231"/>
      <c r="JL87" s="231"/>
      <c r="JM87" s="227"/>
      <c r="JN87" s="227"/>
      <c r="JO87" s="228"/>
      <c r="JP87" s="231"/>
      <c r="JQ87" s="227"/>
      <c r="JR87" s="227"/>
      <c r="JS87" s="227"/>
      <c r="JT87" s="227"/>
      <c r="JU87" s="247"/>
      <c r="JV87" s="250"/>
      <c r="JW87" s="231"/>
      <c r="JX87" s="231"/>
      <c r="JY87" s="231"/>
      <c r="JZ87" s="99"/>
      <c r="KA87" s="231"/>
      <c r="KB87" s="231"/>
      <c r="KC87" s="231"/>
      <c r="KD87" s="222"/>
      <c r="KE87" s="226"/>
      <c r="KF87" s="223"/>
      <c r="KG87" s="250"/>
      <c r="KH87" s="231"/>
      <c r="KI87" s="231"/>
      <c r="KJ87" s="231"/>
      <c r="KK87" s="231"/>
      <c r="KL87" s="227"/>
      <c r="KM87" s="227"/>
      <c r="KN87" s="228"/>
      <c r="KO87" s="231"/>
      <c r="KP87" s="227"/>
      <c r="KQ87" s="227"/>
      <c r="KR87" s="227"/>
      <c r="KS87" s="227"/>
      <c r="KT87" s="247"/>
      <c r="KU87" s="250"/>
      <c r="KV87" s="231"/>
      <c r="KW87" s="231"/>
      <c r="KX87" s="231"/>
      <c r="KY87" s="99"/>
      <c r="KZ87" s="231"/>
      <c r="LA87" s="231"/>
      <c r="LB87" s="231"/>
      <c r="LC87" s="222"/>
      <c r="LD87" s="226"/>
      <c r="LE87" s="223"/>
      <c r="LF87" s="250"/>
      <c r="LG87" s="231"/>
      <c r="LH87" s="231"/>
      <c r="LI87" s="231"/>
      <c r="LJ87" s="231"/>
      <c r="LK87" s="227"/>
      <c r="LL87" s="227"/>
      <c r="LM87" s="228"/>
      <c r="LN87" s="231"/>
      <c r="LO87" s="227"/>
      <c r="LP87" s="227"/>
      <c r="LQ87" s="227"/>
      <c r="LR87" s="227"/>
      <c r="LS87" s="247"/>
      <c r="LT87" s="250"/>
      <c r="LU87" s="231"/>
      <c r="LV87" s="231"/>
      <c r="LW87" s="231"/>
      <c r="LX87" s="99"/>
      <c r="LY87" s="231"/>
      <c r="LZ87" s="231"/>
      <c r="MA87" s="231"/>
      <c r="MB87" s="222"/>
      <c r="MC87" s="226"/>
      <c r="MD87" s="223"/>
      <c r="ME87" s="250"/>
      <c r="MF87" s="231"/>
      <c r="MG87" s="231"/>
      <c r="MH87" s="231"/>
      <c r="MI87" s="231"/>
      <c r="MJ87" s="227"/>
      <c r="MK87" s="227"/>
      <c r="ML87" s="228"/>
      <c r="MM87" s="231"/>
      <c r="MN87" s="227"/>
      <c r="MO87" s="227"/>
      <c r="MP87" s="227"/>
      <c r="MQ87" s="227"/>
      <c r="MR87" s="247"/>
      <c r="MS87" s="250"/>
      <c r="MT87" s="231"/>
      <c r="MU87" s="231"/>
      <c r="MV87" s="231"/>
      <c r="MW87" s="99"/>
      <c r="MX87" s="231"/>
      <c r="MY87" s="231"/>
      <c r="MZ87" s="231"/>
      <c r="NA87" s="222"/>
      <c r="NB87" s="226"/>
      <c r="NC87" s="223"/>
      <c r="ND87" s="250"/>
      <c r="NE87" s="231"/>
      <c r="NF87" s="231"/>
      <c r="NG87" s="231"/>
      <c r="NH87" s="231"/>
      <c r="NI87" s="227"/>
      <c r="NJ87" s="227"/>
      <c r="NK87" s="228"/>
      <c r="NL87" s="231"/>
      <c r="NM87" s="227"/>
      <c r="NN87" s="227"/>
      <c r="NO87" s="227"/>
      <c r="NP87" s="227"/>
      <c r="NQ87" s="247"/>
      <c r="NR87" s="250"/>
      <c r="NS87" s="231"/>
      <c r="NT87" s="231"/>
      <c r="NU87" s="231"/>
      <c r="NV87" s="99"/>
      <c r="NW87" s="231"/>
      <c r="NX87" s="231"/>
      <c r="NY87" s="231"/>
      <c r="NZ87" s="222"/>
      <c r="OA87" s="226"/>
      <c r="OB87" s="223"/>
      <c r="OC87" s="250"/>
      <c r="OD87" s="231"/>
      <c r="OE87" s="231"/>
      <c r="OF87" s="231"/>
      <c r="OG87" s="231"/>
      <c r="OH87" s="227"/>
      <c r="OI87" s="227"/>
      <c r="OJ87" s="228"/>
      <c r="OK87" s="231"/>
      <c r="OL87" s="227"/>
      <c r="OM87" s="227"/>
      <c r="ON87" s="227"/>
      <c r="OO87" s="227"/>
      <c r="OP87" s="247"/>
      <c r="OQ87" s="250"/>
      <c r="OR87" s="231"/>
      <c r="OS87" s="231"/>
      <c r="OT87" s="231"/>
      <c r="OU87" s="99"/>
      <c r="OV87" s="231"/>
      <c r="OW87" s="231"/>
      <c r="OX87" s="231"/>
      <c r="OY87" s="222"/>
      <c r="OZ87" s="226"/>
      <c r="PA87" s="223"/>
      <c r="PB87" s="250"/>
      <c r="PC87" s="231"/>
      <c r="PD87" s="231"/>
      <c r="PE87" s="231"/>
      <c r="PF87" s="231"/>
      <c r="PG87" s="227"/>
      <c r="PH87" s="227"/>
      <c r="PI87" s="228"/>
      <c r="PJ87" s="231"/>
      <c r="PK87" s="227"/>
      <c r="PL87" s="227"/>
      <c r="PM87" s="227"/>
      <c r="PN87" s="227"/>
      <c r="PO87" s="247"/>
      <c r="PP87" s="250"/>
      <c r="PQ87" s="231"/>
      <c r="PR87" s="231"/>
      <c r="PS87" s="231"/>
      <c r="PT87" s="99"/>
      <c r="PU87" s="231"/>
      <c r="PV87" s="231"/>
      <c r="PW87" s="231"/>
      <c r="PX87" s="222"/>
      <c r="PY87" s="226"/>
      <c r="PZ87" s="223"/>
      <c r="QA87" s="250"/>
      <c r="QB87" s="231"/>
      <c r="QC87" s="231"/>
      <c r="QD87" s="231"/>
      <c r="QE87" s="231"/>
      <c r="QF87" s="227"/>
      <c r="QG87" s="227"/>
      <c r="QH87" s="228"/>
      <c r="QI87" s="231"/>
      <c r="QJ87" s="227"/>
      <c r="QK87" s="227"/>
      <c r="QL87" s="227"/>
      <c r="QM87" s="227"/>
      <c r="QN87" s="247"/>
      <c r="QO87" s="250"/>
      <c r="QP87" s="231"/>
      <c r="QQ87" s="231"/>
      <c r="QR87" s="231"/>
      <c r="QS87" s="99"/>
      <c r="QT87" s="231"/>
      <c r="QU87" s="231"/>
      <c r="QV87" s="231"/>
      <c r="QW87" s="222"/>
      <c r="QX87" s="226"/>
      <c r="QY87" s="223"/>
      <c r="QZ87" s="250"/>
      <c r="RA87" s="231"/>
      <c r="RB87" s="231"/>
      <c r="RC87" s="231"/>
      <c r="RD87" s="231"/>
      <c r="RE87" s="227"/>
      <c r="RF87" s="227"/>
      <c r="RG87" s="228"/>
      <c r="RH87" s="231"/>
      <c r="RI87" s="227"/>
      <c r="RJ87" s="227"/>
      <c r="RK87" s="227"/>
      <c r="RL87" s="227"/>
      <c r="RM87" s="247"/>
      <c r="RN87" s="250"/>
      <c r="RO87" s="231"/>
      <c r="RP87" s="231"/>
      <c r="RQ87" s="231"/>
      <c r="RR87" s="99"/>
      <c r="RS87" s="231"/>
      <c r="RT87" s="231"/>
      <c r="RU87" s="231"/>
      <c r="RV87" s="222"/>
      <c r="RW87" s="226"/>
      <c r="RX87" s="223"/>
      <c r="RY87" s="250"/>
      <c r="RZ87" s="231"/>
      <c r="SA87" s="231"/>
      <c r="SB87" s="231"/>
      <c r="SC87" s="231"/>
      <c r="SD87" s="227"/>
      <c r="SE87" s="227"/>
      <c r="SF87" s="228"/>
      <c r="SG87" s="231"/>
      <c r="SH87" s="227"/>
      <c r="SI87" s="227"/>
      <c r="SJ87" s="227"/>
      <c r="SK87" s="227"/>
      <c r="SL87" s="247"/>
      <c r="SM87" s="250"/>
      <c r="SN87" s="231"/>
      <c r="SO87" s="231"/>
      <c r="SP87" s="231"/>
      <c r="SQ87" s="99"/>
      <c r="SR87" s="231"/>
      <c r="SS87" s="231"/>
      <c r="ST87" s="231"/>
      <c r="SU87" s="222"/>
      <c r="SV87" s="226"/>
      <c r="SW87" s="223"/>
      <c r="SX87" s="250"/>
      <c r="SY87" s="231"/>
      <c r="SZ87" s="231"/>
      <c r="TA87" s="231"/>
      <c r="TB87" s="231"/>
      <c r="TC87" s="227"/>
      <c r="TD87" s="227"/>
      <c r="TE87" s="228"/>
      <c r="TF87" s="231"/>
      <c r="TG87" s="227"/>
      <c r="TH87" s="227"/>
      <c r="TI87" s="227"/>
      <c r="TJ87" s="227"/>
      <c r="TK87" s="247"/>
      <c r="TL87" s="250"/>
      <c r="TM87" s="231"/>
      <c r="TN87" s="231"/>
      <c r="TO87" s="231"/>
      <c r="TP87" s="99"/>
      <c r="TQ87" s="231"/>
      <c r="TR87" s="231"/>
      <c r="TS87" s="231"/>
      <c r="TT87" s="222"/>
      <c r="TU87" s="226"/>
      <c r="TV87" s="223"/>
      <c r="TW87" s="250"/>
      <c r="TX87" s="231"/>
      <c r="TY87" s="231"/>
      <c r="TZ87" s="231"/>
      <c r="UA87" s="231"/>
      <c r="UB87" s="227"/>
      <c r="UC87" s="227"/>
      <c r="UD87" s="228"/>
      <c r="UE87" s="231"/>
      <c r="UF87" s="227"/>
      <c r="UG87" s="227"/>
      <c r="UH87" s="227"/>
      <c r="UI87" s="227"/>
      <c r="UJ87" s="247"/>
      <c r="UK87" s="250"/>
      <c r="UL87" s="231"/>
      <c r="UM87" s="231"/>
      <c r="UN87" s="231"/>
      <c r="UO87" s="99"/>
      <c r="UP87" s="231"/>
      <c r="UQ87" s="231"/>
      <c r="UR87" s="231"/>
      <c r="US87" s="222"/>
      <c r="UT87" s="226"/>
      <c r="UU87" s="223"/>
      <c r="UV87" s="250"/>
      <c r="UW87" s="231"/>
      <c r="UX87" s="231"/>
      <c r="UY87" s="231"/>
      <c r="UZ87" s="231"/>
      <c r="VA87" s="227"/>
      <c r="VB87" s="227"/>
      <c r="VC87" s="228"/>
      <c r="VD87" s="231"/>
      <c r="VE87" s="227"/>
      <c r="VF87" s="227"/>
      <c r="VG87" s="227"/>
      <c r="VH87" s="227"/>
      <c r="VI87" s="247"/>
      <c r="VJ87" s="250"/>
      <c r="VK87" s="231"/>
      <c r="VL87" s="231"/>
      <c r="VM87" s="231"/>
      <c r="VN87" s="99"/>
      <c r="VO87" s="231"/>
      <c r="VP87" s="231"/>
      <c r="VQ87" s="231"/>
      <c r="VR87" s="222"/>
      <c r="VS87" s="226"/>
      <c r="VT87" s="223"/>
      <c r="VU87" s="250"/>
      <c r="VV87" s="231"/>
      <c r="VW87" s="231"/>
      <c r="VX87" s="231"/>
      <c r="VY87" s="231"/>
      <c r="VZ87" s="227"/>
      <c r="WA87" s="227"/>
      <c r="WB87" s="228"/>
      <c r="WC87" s="231"/>
      <c r="WD87" s="227"/>
      <c r="WE87" s="227"/>
      <c r="WF87" s="227"/>
      <c r="WG87" s="227"/>
      <c r="WH87" s="247"/>
      <c r="WI87" s="250"/>
      <c r="WJ87" s="231"/>
      <c r="WK87" s="231"/>
      <c r="WL87" s="231"/>
      <c r="WM87" s="99"/>
      <c r="WN87" s="231"/>
      <c r="WO87" s="231"/>
      <c r="WP87" s="231"/>
      <c r="WQ87" s="222"/>
      <c r="WR87" s="226"/>
      <c r="WS87" s="223"/>
      <c r="WT87" s="250"/>
      <c r="WU87" s="231"/>
      <c r="WV87" s="231"/>
      <c r="WW87" s="231"/>
      <c r="WX87" s="231"/>
      <c r="WY87" s="227"/>
      <c r="WZ87" s="227"/>
      <c r="XA87" s="228"/>
      <c r="XB87" s="231"/>
      <c r="XC87" s="227"/>
      <c r="XD87" s="227"/>
      <c r="XE87" s="227"/>
      <c r="XF87" s="227"/>
      <c r="XG87" s="247"/>
      <c r="XH87" s="250"/>
      <c r="XI87" s="231"/>
      <c r="XJ87" s="231"/>
      <c r="XK87" s="231"/>
      <c r="XL87" s="99"/>
      <c r="XM87" s="231"/>
      <c r="XN87" s="231"/>
      <c r="XO87" s="231"/>
      <c r="XP87" s="222"/>
      <c r="XQ87" s="226"/>
      <c r="XR87" s="223"/>
      <c r="XS87" s="250"/>
      <c r="XT87" s="231"/>
      <c r="XU87" s="231"/>
      <c r="XV87" s="231"/>
      <c r="XW87" s="231"/>
      <c r="XX87" s="227"/>
      <c r="XY87" s="227"/>
      <c r="XZ87" s="228"/>
      <c r="YA87" s="231"/>
      <c r="YB87" s="227"/>
      <c r="YC87" s="227"/>
      <c r="YD87" s="227"/>
      <c r="YE87" s="227"/>
      <c r="YF87" s="247"/>
      <c r="YG87" s="250"/>
      <c r="YH87" s="231"/>
      <c r="YI87" s="231"/>
      <c r="YJ87" s="231"/>
      <c r="YK87" s="99"/>
      <c r="YL87" s="231"/>
      <c r="YM87" s="231"/>
      <c r="YN87" s="231"/>
      <c r="YO87" s="222"/>
      <c r="YP87" s="226"/>
      <c r="YQ87" s="223"/>
      <c r="YR87" s="250"/>
      <c r="YS87" s="231"/>
      <c r="YT87" s="231"/>
      <c r="YU87" s="231"/>
      <c r="YV87" s="231"/>
      <c r="YW87" s="227"/>
      <c r="YX87" s="227"/>
      <c r="YY87" s="228"/>
      <c r="YZ87" s="231"/>
      <c r="ZA87" s="227"/>
      <c r="ZB87" s="227"/>
      <c r="ZC87" s="227"/>
      <c r="ZD87" s="227"/>
      <c r="ZE87" s="247"/>
      <c r="ZF87" s="250"/>
      <c r="ZG87" s="231"/>
      <c r="ZH87" s="231"/>
      <c r="ZI87" s="231"/>
      <c r="ZJ87" s="99"/>
      <c r="ZK87" s="231"/>
      <c r="ZL87" s="231"/>
      <c r="ZM87" s="231"/>
      <c r="ZN87" s="222"/>
      <c r="ZO87" s="226"/>
      <c r="ZP87" s="223"/>
      <c r="ZQ87" s="250"/>
      <c r="ZR87" s="231"/>
      <c r="ZS87" s="231"/>
      <c r="ZT87" s="231"/>
      <c r="ZU87" s="231"/>
      <c r="ZV87" s="227"/>
      <c r="ZW87" s="227"/>
      <c r="ZX87" s="228"/>
      <c r="ZY87" s="231"/>
      <c r="ZZ87" s="227"/>
      <c r="AAA87" s="227"/>
      <c r="AAB87" s="227"/>
      <c r="AAC87" s="227"/>
      <c r="AAD87" s="247"/>
      <c r="AAE87" s="250"/>
      <c r="AAF87" s="231"/>
      <c r="AAG87" s="231"/>
      <c r="AAH87" s="231"/>
      <c r="AAI87" s="99"/>
      <c r="AAJ87" s="231"/>
      <c r="AAK87" s="231"/>
      <c r="AAL87" s="231"/>
      <c r="AAM87" s="222"/>
      <c r="AAN87" s="226"/>
      <c r="AAO87" s="223"/>
      <c r="AAP87" s="250"/>
      <c r="AAQ87" s="231"/>
      <c r="AAR87" s="231"/>
      <c r="AAS87" s="231"/>
      <c r="AAT87" s="231"/>
      <c r="AAU87" s="227"/>
      <c r="AAV87" s="227"/>
      <c r="AAW87" s="228"/>
      <c r="AAX87" s="231"/>
      <c r="AAY87" s="227"/>
      <c r="AAZ87" s="227"/>
      <c r="ABA87" s="227"/>
      <c r="ABB87" s="227"/>
      <c r="ABC87" s="247"/>
      <c r="ABD87" s="250"/>
      <c r="ABE87" s="231"/>
      <c r="ABF87" s="231"/>
      <c r="ABG87" s="231"/>
      <c r="ABH87" s="99"/>
      <c r="ABI87" s="231"/>
      <c r="ABJ87" s="231"/>
      <c r="ABK87" s="231"/>
      <c r="ABL87" s="222"/>
      <c r="ABM87" s="226"/>
      <c r="ABN87" s="223"/>
      <c r="ABO87" s="250"/>
      <c r="ABP87" s="231"/>
      <c r="ABQ87" s="231"/>
      <c r="ABR87" s="231"/>
      <c r="ABS87" s="231"/>
      <c r="ABT87" s="227"/>
      <c r="ABU87" s="227"/>
      <c r="ABV87" s="228"/>
      <c r="ABW87" s="231"/>
      <c r="ABX87" s="227"/>
      <c r="ABY87" s="227"/>
      <c r="ABZ87" s="227"/>
      <c r="ACA87" s="227"/>
      <c r="ACB87" s="247"/>
      <c r="ACC87" s="250"/>
      <c r="ACD87" s="231"/>
      <c r="ACE87" s="231"/>
      <c r="ACF87" s="231"/>
      <c r="ACG87" s="99"/>
      <c r="ACH87" s="231"/>
      <c r="ACI87" s="231"/>
      <c r="ACJ87" s="231"/>
      <c r="ACK87" s="222"/>
      <c r="ACL87" s="226"/>
      <c r="ACM87" s="223"/>
      <c r="ACN87" s="250"/>
      <c r="ACO87" s="231"/>
      <c r="ACP87" s="231"/>
      <c r="ACQ87" s="231"/>
      <c r="ACR87" s="231"/>
      <c r="ACS87" s="227"/>
      <c r="ACT87" s="227"/>
      <c r="ACU87" s="228"/>
      <c r="ACV87" s="231"/>
      <c r="ACW87" s="227"/>
      <c r="ACX87" s="227"/>
      <c r="ACY87" s="227"/>
      <c r="ACZ87" s="227"/>
      <c r="ADA87" s="247"/>
      <c r="ADB87" s="250"/>
      <c r="ADC87" s="231"/>
      <c r="ADD87" s="231"/>
      <c r="ADE87" s="231"/>
      <c r="ADF87" s="99"/>
      <c r="ADG87" s="231"/>
      <c r="ADH87" s="231"/>
      <c r="ADI87" s="231"/>
      <c r="ADJ87" s="222"/>
      <c r="ADK87" s="226"/>
      <c r="ADL87" s="223"/>
      <c r="ADM87" s="250"/>
      <c r="ADN87" s="231"/>
      <c r="ADO87" s="231"/>
      <c r="ADP87" s="231"/>
      <c r="ADQ87" s="231"/>
      <c r="ADR87" s="227"/>
      <c r="ADS87" s="227"/>
      <c r="ADT87" s="228"/>
      <c r="ADU87" s="231"/>
      <c r="ADV87" s="227"/>
      <c r="ADW87" s="227"/>
      <c r="ADX87" s="227"/>
      <c r="ADY87" s="227"/>
      <c r="ADZ87" s="247"/>
      <c r="AEA87" s="250"/>
      <c r="AEB87" s="231"/>
      <c r="AEC87" s="231"/>
      <c r="AED87" s="231"/>
      <c r="AEE87" s="99"/>
      <c r="AEF87" s="231"/>
      <c r="AEG87" s="231"/>
      <c r="AEH87" s="231"/>
      <c r="AEI87" s="222"/>
      <c r="AEJ87" s="226"/>
      <c r="AEK87" s="223"/>
      <c r="AEL87" s="250"/>
      <c r="AEM87" s="231"/>
      <c r="AEN87" s="231"/>
      <c r="AEO87" s="231"/>
      <c r="AEP87" s="231"/>
      <c r="AEQ87" s="227"/>
      <c r="AER87" s="227"/>
      <c r="AES87" s="228"/>
      <c r="AET87" s="231"/>
      <c r="AEU87" s="227"/>
      <c r="AEV87" s="227"/>
      <c r="AEW87" s="227"/>
      <c r="AEX87" s="227"/>
      <c r="AEY87" s="247"/>
      <c r="AEZ87" s="250"/>
      <c r="AFA87" s="231"/>
      <c r="AFB87" s="231"/>
      <c r="AFC87" s="231"/>
      <c r="AFD87" s="99"/>
      <c r="AFE87" s="231"/>
      <c r="AFF87" s="231"/>
      <c r="AFG87" s="231"/>
      <c r="AFH87" s="222"/>
      <c r="AFI87" s="226"/>
      <c r="AFJ87" s="223"/>
      <c r="AFK87" s="250"/>
      <c r="AFL87" s="231"/>
      <c r="AFM87" s="231"/>
      <c r="AFN87" s="231"/>
      <c r="AFO87" s="231"/>
      <c r="AFP87" s="227"/>
      <c r="AFQ87" s="227"/>
      <c r="AFR87" s="228"/>
      <c r="AFS87" s="231"/>
      <c r="AFT87" s="227"/>
      <c r="AFU87" s="227"/>
      <c r="AFV87" s="227"/>
      <c r="AFW87" s="227"/>
      <c r="AFX87" s="247"/>
      <c r="AFY87" s="250"/>
      <c r="AFZ87" s="231"/>
      <c r="AGA87" s="231"/>
      <c r="AGB87" s="231"/>
      <c r="AGC87" s="99"/>
      <c r="AGD87" s="231"/>
      <c r="AGE87" s="231"/>
      <c r="AGF87" s="231"/>
      <c r="AGG87" s="222"/>
      <c r="AGH87" s="226"/>
      <c r="AGI87" s="223"/>
      <c r="AGJ87" s="250"/>
      <c r="AGK87" s="231"/>
      <c r="AGL87" s="231"/>
      <c r="AGM87" s="231"/>
      <c r="AGN87" s="231"/>
      <c r="AGO87" s="227"/>
      <c r="AGP87" s="227"/>
      <c r="AGQ87" s="228"/>
      <c r="AGR87" s="231"/>
      <c r="AGS87" s="227"/>
      <c r="AGT87" s="227"/>
      <c r="AGU87" s="227"/>
      <c r="AGV87" s="227"/>
      <c r="AGW87" s="247"/>
      <c r="AGX87" s="250"/>
      <c r="AGY87" s="231"/>
      <c r="AGZ87" s="231"/>
      <c r="AHA87" s="231"/>
      <c r="AHB87" s="99"/>
      <c r="AHC87" s="231"/>
      <c r="AHD87" s="231"/>
      <c r="AHE87" s="231"/>
      <c r="AHF87" s="222"/>
      <c r="AHG87" s="226"/>
      <c r="AHH87" s="223"/>
      <c r="AHI87" s="250"/>
      <c r="AHJ87" s="231"/>
      <c r="AHK87" s="231"/>
      <c r="AHL87" s="231"/>
      <c r="AHM87" s="231"/>
      <c r="AHN87" s="227"/>
      <c r="AHO87" s="227"/>
      <c r="AHP87" s="228"/>
      <c r="AHQ87" s="231"/>
      <c r="AHR87" s="227"/>
      <c r="AHS87" s="227"/>
      <c r="AHT87" s="227"/>
      <c r="AHU87" s="227"/>
      <c r="AHV87" s="247"/>
      <c r="AHW87" s="250"/>
      <c r="AHX87" s="231"/>
      <c r="AHY87" s="231"/>
      <c r="AHZ87" s="231"/>
      <c r="AIA87" s="99"/>
      <c r="AIB87" s="231"/>
      <c r="AIC87" s="231"/>
      <c r="AID87" s="231"/>
      <c r="AIE87" s="222"/>
      <c r="AIF87" s="226"/>
      <c r="AIG87" s="223"/>
      <c r="AIH87" s="250"/>
      <c r="AII87" s="231"/>
      <c r="AIJ87" s="231"/>
      <c r="AIK87" s="231"/>
      <c r="AIL87" s="231"/>
      <c r="AIM87" s="227"/>
      <c r="AIN87" s="227"/>
      <c r="AIO87" s="228"/>
      <c r="AIP87" s="231"/>
      <c r="AIQ87" s="227"/>
      <c r="AIR87" s="227"/>
      <c r="AIS87" s="227"/>
      <c r="AIT87" s="227"/>
      <c r="AIU87" s="247"/>
      <c r="AIV87" s="250"/>
      <c r="AIW87" s="231"/>
      <c r="AIX87" s="231"/>
      <c r="AIY87" s="231"/>
      <c r="AIZ87" s="99"/>
      <c r="AJA87" s="231"/>
      <c r="AJB87" s="231"/>
      <c r="AJC87" s="231"/>
      <c r="AJD87" s="222"/>
      <c r="AJE87" s="226"/>
      <c r="AJF87" s="223"/>
      <c r="AJG87" s="250"/>
      <c r="AJH87" s="231"/>
      <c r="AJI87" s="231"/>
      <c r="AJJ87" s="231"/>
      <c r="AJK87" s="231"/>
      <c r="AJL87" s="227"/>
      <c r="AJM87" s="227"/>
      <c r="AJN87" s="228"/>
      <c r="AJO87" s="231"/>
      <c r="AJP87" s="227"/>
      <c r="AJQ87" s="227"/>
      <c r="AJR87" s="227"/>
      <c r="AJS87" s="227"/>
      <c r="AJT87" s="247"/>
      <c r="AJU87" s="250"/>
      <c r="AJV87" s="231"/>
      <c r="AJW87" s="231"/>
      <c r="AJX87" s="231"/>
      <c r="AJY87" s="99"/>
      <c r="AJZ87" s="231"/>
      <c r="AKA87" s="231"/>
      <c r="AKB87" s="231"/>
      <c r="AKC87" s="222"/>
      <c r="AKD87" s="226"/>
      <c r="AKE87" s="223"/>
      <c r="AKF87" s="250"/>
      <c r="AKG87" s="231"/>
      <c r="AKH87" s="231"/>
      <c r="AKI87" s="231"/>
      <c r="AKJ87" s="231"/>
      <c r="AKK87" s="227"/>
      <c r="AKL87" s="227"/>
      <c r="AKM87" s="228"/>
      <c r="AKN87" s="231"/>
      <c r="AKO87" s="227"/>
      <c r="AKP87" s="227"/>
      <c r="AKQ87" s="227"/>
      <c r="AKR87" s="227"/>
      <c r="AKS87" s="247"/>
      <c r="AKT87" s="250"/>
      <c r="AKU87" s="231"/>
      <c r="AKV87" s="231"/>
      <c r="AKW87" s="231"/>
      <c r="AKX87" s="99"/>
      <c r="AKY87" s="231"/>
      <c r="AKZ87" s="231"/>
      <c r="ALA87" s="231"/>
      <c r="ALB87" s="222"/>
      <c r="ALC87" s="226"/>
      <c r="ALD87" s="223"/>
      <c r="ALE87" s="250"/>
      <c r="ALF87" s="231"/>
      <c r="ALG87" s="231"/>
      <c r="ALH87" s="231"/>
      <c r="ALI87" s="231"/>
      <c r="ALJ87" s="227"/>
      <c r="ALK87" s="227"/>
      <c r="ALL87" s="228"/>
      <c r="ALM87" s="231"/>
      <c r="ALN87" s="227"/>
      <c r="ALO87" s="227"/>
      <c r="ALP87" s="227"/>
      <c r="ALQ87" s="227"/>
      <c r="ALR87" s="247"/>
      <c r="ALS87" s="250"/>
      <c r="ALT87" s="231"/>
      <c r="ALU87" s="231"/>
      <c r="ALV87" s="231"/>
      <c r="ALW87" s="99"/>
      <c r="ALX87" s="231"/>
      <c r="ALY87" s="231"/>
      <c r="ALZ87" s="231"/>
      <c r="AMA87" s="222"/>
      <c r="AMB87" s="226"/>
      <c r="AMC87" s="223"/>
      <c r="AMD87" s="250"/>
      <c r="AME87" s="231"/>
      <c r="AMF87" s="231"/>
      <c r="AMG87" s="231"/>
      <c r="AMH87" s="231"/>
      <c r="AMI87" s="227"/>
      <c r="AMJ87" s="227"/>
      <c r="AMK87" s="228"/>
      <c r="AML87" s="231"/>
      <c r="AMM87" s="227"/>
      <c r="AMN87" s="227"/>
      <c r="AMO87" s="227"/>
      <c r="AMP87" s="227"/>
      <c r="AMQ87" s="247"/>
      <c r="AMR87" s="250"/>
      <c r="AMS87" s="231"/>
      <c r="AMT87" s="231"/>
      <c r="AMU87" s="231"/>
      <c r="AMV87" s="99"/>
      <c r="AMW87" s="231"/>
      <c r="AMX87" s="231"/>
      <c r="AMY87" s="231"/>
      <c r="AMZ87" s="222"/>
      <c r="ANA87" s="226"/>
      <c r="ANB87" s="223"/>
      <c r="ANC87" s="250"/>
      <c r="AND87" s="231"/>
      <c r="ANE87" s="231"/>
      <c r="ANF87" s="231"/>
      <c r="ANG87" s="231"/>
      <c r="ANH87" s="227"/>
      <c r="ANI87" s="227"/>
      <c r="ANJ87" s="228"/>
      <c r="ANK87" s="231"/>
      <c r="ANL87" s="227"/>
      <c r="ANM87" s="227"/>
      <c r="ANN87" s="227"/>
      <c r="ANO87" s="227"/>
      <c r="ANP87" s="247"/>
      <c r="ANQ87" s="250"/>
      <c r="ANR87" s="231"/>
      <c r="ANS87" s="231"/>
      <c r="ANT87" s="231"/>
      <c r="ANU87" s="99"/>
      <c r="ANV87" s="231"/>
      <c r="ANW87" s="231"/>
      <c r="ANX87" s="231"/>
      <c r="ANY87" s="222"/>
      <c r="ANZ87" s="226"/>
      <c r="AOA87" s="223"/>
      <c r="AOB87" s="250"/>
      <c r="AOC87" s="231"/>
      <c r="AOD87" s="231"/>
      <c r="AOE87" s="231"/>
      <c r="AOF87" s="231"/>
      <c r="AOG87" s="227"/>
      <c r="AOH87" s="227"/>
      <c r="AOI87" s="228"/>
      <c r="AOJ87" s="231"/>
      <c r="AOK87" s="227"/>
      <c r="AOL87" s="227"/>
      <c r="AOM87" s="227"/>
      <c r="AON87" s="227"/>
      <c r="AOO87" s="247"/>
      <c r="AOP87" s="250"/>
      <c r="AOQ87" s="231"/>
      <c r="AOR87" s="231"/>
      <c r="AOS87" s="231"/>
      <c r="AOT87" s="99"/>
      <c r="AOU87" s="231"/>
      <c r="AOV87" s="231"/>
      <c r="AOW87" s="231"/>
      <c r="AOX87" s="222"/>
      <c r="AOY87" s="226"/>
      <c r="AOZ87" s="223"/>
      <c r="APA87" s="250"/>
      <c r="APB87" s="231"/>
      <c r="APC87" s="231"/>
      <c r="APD87" s="231"/>
      <c r="APE87" s="231"/>
      <c r="APF87" s="227"/>
      <c r="APG87" s="227"/>
      <c r="APH87" s="228"/>
      <c r="API87" s="231"/>
      <c r="APJ87" s="227"/>
      <c r="APK87" s="227"/>
      <c r="APL87" s="227"/>
      <c r="APM87" s="227"/>
      <c r="APN87" s="247"/>
      <c r="APO87" s="250"/>
      <c r="APP87" s="231"/>
      <c r="APQ87" s="231"/>
      <c r="APR87" s="231"/>
      <c r="APS87" s="99"/>
      <c r="APT87" s="231"/>
      <c r="APU87" s="231"/>
      <c r="APV87" s="231"/>
      <c r="APW87" s="222"/>
      <c r="APX87" s="226"/>
      <c r="APY87" s="223"/>
      <c r="APZ87" s="250"/>
      <c r="AQA87" s="231"/>
      <c r="AQB87" s="231"/>
      <c r="AQC87" s="231"/>
      <c r="AQD87" s="231"/>
      <c r="AQE87" s="227"/>
      <c r="AQF87" s="227"/>
      <c r="AQG87" s="228"/>
      <c r="AQH87" s="231"/>
      <c r="AQI87" s="227"/>
      <c r="AQJ87" s="227"/>
      <c r="AQK87" s="227"/>
      <c r="AQL87" s="227"/>
      <c r="AQM87" s="247"/>
      <c r="AQN87" s="250"/>
      <c r="AQO87" s="231"/>
      <c r="AQP87" s="231"/>
      <c r="AQQ87" s="231"/>
      <c r="AQR87" s="99"/>
      <c r="AQS87" s="231"/>
      <c r="AQT87" s="231"/>
      <c r="AQU87" s="231"/>
      <c r="AQV87" s="222"/>
      <c r="AQW87" s="226"/>
      <c r="AQX87" s="223"/>
      <c r="AQY87" s="250"/>
      <c r="AQZ87" s="231"/>
      <c r="ARA87" s="231"/>
      <c r="ARB87" s="231"/>
      <c r="ARC87" s="231"/>
      <c r="ARD87" s="227"/>
      <c r="ARE87" s="227"/>
      <c r="ARF87" s="228"/>
      <c r="ARG87" s="231"/>
      <c r="ARH87" s="227"/>
      <c r="ARI87" s="227"/>
      <c r="ARJ87" s="227"/>
      <c r="ARK87" s="227"/>
      <c r="ARL87" s="247"/>
      <c r="ARM87" s="250"/>
      <c r="ARN87" s="231"/>
      <c r="ARO87" s="231"/>
      <c r="ARP87" s="231"/>
      <c r="ARQ87" s="99"/>
      <c r="ARR87" s="231"/>
      <c r="ARS87" s="231"/>
      <c r="ART87" s="231"/>
      <c r="ARU87" s="222"/>
      <c r="ARV87" s="226"/>
      <c r="ARW87" s="223"/>
      <c r="ARX87" s="250"/>
      <c r="ARY87" s="231"/>
      <c r="ARZ87" s="231"/>
      <c r="ASA87" s="231"/>
      <c r="ASB87" s="231"/>
      <c r="ASC87" s="227"/>
      <c r="ASD87" s="227"/>
      <c r="ASE87" s="228"/>
      <c r="ASF87" s="231"/>
      <c r="ASG87" s="227"/>
      <c r="ASH87" s="227"/>
      <c r="ASI87" s="227"/>
      <c r="ASJ87" s="227"/>
      <c r="ASK87" s="247"/>
      <c r="ASL87" s="250"/>
      <c r="ASM87" s="231"/>
      <c r="ASN87" s="231"/>
      <c r="ASO87" s="231"/>
      <c r="ASP87" s="99"/>
      <c r="ASQ87" s="231"/>
      <c r="ASR87" s="231"/>
      <c r="ASS87" s="231"/>
      <c r="AST87" s="222"/>
      <c r="ASU87" s="226"/>
      <c r="ASV87" s="223"/>
      <c r="ASW87" s="250"/>
      <c r="ASX87" s="231"/>
      <c r="ASY87" s="231"/>
      <c r="ASZ87" s="231"/>
      <c r="ATA87" s="231"/>
      <c r="ATB87" s="227"/>
      <c r="ATC87" s="227"/>
      <c r="ATD87" s="228"/>
      <c r="ATE87" s="231"/>
      <c r="ATF87" s="227"/>
      <c r="ATG87" s="227"/>
      <c r="ATH87" s="227"/>
      <c r="ATI87" s="227"/>
      <c r="ATJ87" s="247"/>
      <c r="ATK87" s="250"/>
      <c r="ATL87" s="231"/>
      <c r="ATM87" s="231"/>
      <c r="ATN87" s="231"/>
      <c r="ATO87" s="99"/>
      <c r="ATP87" s="231"/>
      <c r="ATQ87" s="231"/>
      <c r="ATR87" s="231"/>
      <c r="ATS87" s="222"/>
      <c r="ATT87" s="226"/>
      <c r="ATU87" s="223"/>
      <c r="ATV87" s="250"/>
      <c r="ATW87" s="231"/>
      <c r="ATX87" s="231"/>
      <c r="ATY87" s="231"/>
      <c r="ATZ87" s="231"/>
      <c r="AUA87" s="227"/>
      <c r="AUB87" s="227"/>
      <c r="AUC87" s="228"/>
      <c r="AUD87" s="231"/>
      <c r="AUE87" s="227"/>
      <c r="AUF87" s="227"/>
      <c r="AUG87" s="227"/>
      <c r="AUH87" s="227"/>
      <c r="AUI87" s="247"/>
      <c r="AUJ87" s="250"/>
      <c r="AUK87" s="231"/>
      <c r="AUL87" s="231"/>
      <c r="AUM87" s="231"/>
      <c r="AUN87" s="99"/>
      <c r="AUO87" s="231"/>
      <c r="AUP87" s="231"/>
      <c r="AUQ87" s="231"/>
      <c r="AUR87" s="222"/>
      <c r="AUS87" s="226"/>
      <c r="AUT87" s="223"/>
      <c r="AUU87" s="250"/>
      <c r="AUV87" s="231"/>
      <c r="AUW87" s="231"/>
      <c r="AUX87" s="231"/>
      <c r="AUY87" s="231"/>
      <c r="AUZ87" s="227"/>
      <c r="AVA87" s="227"/>
      <c r="AVB87" s="228"/>
      <c r="AVC87" s="231"/>
      <c r="AVD87" s="227"/>
      <c r="AVE87" s="227"/>
      <c r="AVF87" s="227"/>
      <c r="AVG87" s="227"/>
      <c r="AVH87" s="247"/>
      <c r="AVI87" s="250"/>
      <c r="AVJ87" s="231"/>
      <c r="AVK87" s="231"/>
      <c r="AVL87" s="231"/>
      <c r="AVM87" s="99"/>
      <c r="AVN87" s="231"/>
      <c r="AVO87" s="231"/>
      <c r="AVP87" s="231"/>
      <c r="AVQ87" s="222"/>
      <c r="AVR87" s="226"/>
      <c r="AVS87" s="223"/>
      <c r="AVT87" s="250"/>
      <c r="AVU87" s="231"/>
      <c r="AVV87" s="231"/>
      <c r="AVW87" s="231"/>
      <c r="AVX87" s="231"/>
      <c r="AVY87" s="227"/>
      <c r="AVZ87" s="227"/>
      <c r="AWA87" s="228"/>
      <c r="AWB87" s="231"/>
      <c r="AWC87" s="227"/>
      <c r="AWD87" s="227"/>
      <c r="AWE87" s="227"/>
      <c r="AWF87" s="227"/>
      <c r="AWG87" s="247"/>
      <c r="AWH87" s="250"/>
      <c r="AWI87" s="231"/>
      <c r="AWJ87" s="231"/>
      <c r="AWK87" s="231"/>
      <c r="AWL87" s="99"/>
      <c r="AWM87" s="231"/>
      <c r="AWN87" s="231"/>
      <c r="AWO87" s="231"/>
      <c r="AWP87" s="222"/>
      <c r="AWQ87" s="226"/>
      <c r="AWR87" s="223"/>
      <c r="AWS87" s="250"/>
      <c r="AWT87" s="231"/>
      <c r="AWU87" s="231"/>
      <c r="AWV87" s="231"/>
      <c r="AWW87" s="231"/>
      <c r="AWX87" s="227"/>
      <c r="AWY87" s="227"/>
      <c r="AWZ87" s="228"/>
      <c r="AXA87" s="231"/>
      <c r="AXB87" s="227"/>
      <c r="AXC87" s="227"/>
      <c r="AXD87" s="227"/>
      <c r="AXE87" s="227"/>
      <c r="AXF87" s="247"/>
      <c r="AXG87" s="250"/>
      <c r="AXH87" s="231"/>
      <c r="AXI87" s="231"/>
      <c r="AXJ87" s="231"/>
      <c r="AXK87" s="99"/>
      <c r="AXL87" s="231"/>
      <c r="AXM87" s="231"/>
      <c r="AXN87" s="231"/>
      <c r="AXO87" s="222"/>
      <c r="AXP87" s="226"/>
      <c r="AXQ87" s="223"/>
      <c r="AXR87" s="250"/>
      <c r="AXS87" s="231"/>
      <c r="AXT87" s="231"/>
      <c r="AXU87" s="231"/>
      <c r="AXV87" s="231"/>
      <c r="AXW87" s="227"/>
      <c r="AXX87" s="227"/>
      <c r="AXY87" s="228"/>
      <c r="AXZ87" s="231"/>
      <c r="AYA87" s="227"/>
      <c r="AYB87" s="227"/>
      <c r="AYC87" s="227"/>
      <c r="AYD87" s="227"/>
      <c r="AYE87" s="247"/>
      <c r="AYF87" s="250"/>
      <c r="AYG87" s="231"/>
      <c r="AYH87" s="231"/>
      <c r="AYI87" s="231"/>
      <c r="AYJ87" s="99"/>
      <c r="AYK87" s="231"/>
      <c r="AYL87" s="231"/>
      <c r="AYM87" s="231"/>
      <c r="AYN87" s="222"/>
      <c r="AYO87" s="226"/>
      <c r="AYP87" s="223"/>
      <c r="AYQ87" s="250"/>
      <c r="AYR87" s="231"/>
      <c r="AYS87" s="231"/>
      <c r="AYT87" s="231"/>
      <c r="AYU87" s="231"/>
      <c r="AYV87" s="227"/>
      <c r="AYW87" s="227"/>
      <c r="AYX87" s="228"/>
      <c r="AYY87" s="231"/>
      <c r="AYZ87" s="227"/>
      <c r="AZA87" s="227"/>
      <c r="AZB87" s="227"/>
      <c r="AZC87" s="227"/>
      <c r="AZD87" s="247"/>
      <c r="AZE87" s="250"/>
      <c r="AZF87" s="231"/>
      <c r="AZG87" s="231"/>
      <c r="AZH87" s="231"/>
      <c r="AZI87" s="99"/>
      <c r="AZJ87" s="231"/>
      <c r="AZK87" s="231"/>
      <c r="AZL87" s="231"/>
      <c r="AZM87" s="222"/>
      <c r="AZN87" s="226"/>
      <c r="AZO87" s="223"/>
      <c r="AZP87" s="250"/>
      <c r="AZQ87" s="231"/>
      <c r="AZR87" s="231"/>
      <c r="AZS87" s="231"/>
      <c r="AZT87" s="231"/>
      <c r="AZU87" s="227"/>
      <c r="AZV87" s="227"/>
      <c r="AZW87" s="228"/>
      <c r="AZX87" s="231"/>
      <c r="AZY87" s="227"/>
      <c r="AZZ87" s="227"/>
      <c r="BAA87" s="227"/>
      <c r="BAB87" s="227"/>
      <c r="BAC87" s="247"/>
      <c r="BAD87" s="250"/>
      <c r="BAE87" s="231"/>
      <c r="BAF87" s="231"/>
      <c r="BAG87" s="231"/>
      <c r="BAH87" s="99"/>
      <c r="BAI87" s="231"/>
      <c r="BAJ87" s="231"/>
      <c r="BAK87" s="231"/>
      <c r="BAL87" s="222"/>
      <c r="BAM87" s="226"/>
      <c r="BAN87" s="223"/>
      <c r="BAO87" s="250"/>
      <c r="BAP87" s="231"/>
      <c r="BAQ87" s="231"/>
      <c r="BAR87" s="231"/>
      <c r="BAS87" s="231"/>
      <c r="BAT87" s="227"/>
      <c r="BAU87" s="227"/>
      <c r="BAV87" s="228"/>
      <c r="BAW87" s="231"/>
      <c r="BAX87" s="227"/>
      <c r="BAY87" s="227"/>
      <c r="BAZ87" s="227"/>
      <c r="BBA87" s="227"/>
      <c r="BBB87" s="247"/>
      <c r="BBC87" s="250"/>
      <c r="BBD87" s="231"/>
      <c r="BBE87" s="231"/>
      <c r="BBF87" s="231"/>
      <c r="BBG87" s="99"/>
      <c r="BBH87" s="231"/>
      <c r="BBI87" s="231"/>
      <c r="BBJ87" s="231"/>
      <c r="BBK87" s="222"/>
      <c r="BBL87" s="226"/>
      <c r="BBM87" s="223"/>
      <c r="BBN87" s="250"/>
      <c r="BBO87" s="231"/>
      <c r="BBP87" s="231"/>
      <c r="BBQ87" s="231"/>
      <c r="BBR87" s="231"/>
      <c r="BBS87" s="227"/>
      <c r="BBT87" s="227"/>
      <c r="BBU87" s="228"/>
      <c r="BBV87" s="231"/>
      <c r="BBW87" s="227"/>
      <c r="BBX87" s="227"/>
      <c r="BBY87" s="227"/>
      <c r="BBZ87" s="227"/>
      <c r="BCA87" s="247"/>
      <c r="BCB87" s="250"/>
      <c r="BCC87" s="231"/>
      <c r="BCD87" s="231"/>
      <c r="BCE87" s="231"/>
      <c r="BCF87" s="99"/>
      <c r="BCG87" s="231"/>
      <c r="BCH87" s="231"/>
      <c r="BCI87" s="231"/>
      <c r="BCJ87" s="222"/>
      <c r="BCK87" s="226"/>
      <c r="BCL87" s="223"/>
      <c r="BCM87" s="250"/>
      <c r="BCN87" s="231"/>
      <c r="BCO87" s="231"/>
      <c r="BCP87" s="231"/>
      <c r="BCQ87" s="231"/>
      <c r="BCR87" s="227"/>
      <c r="BCS87" s="227"/>
      <c r="BCT87" s="228"/>
      <c r="BCU87" s="231"/>
      <c r="BCV87" s="227"/>
      <c r="BCW87" s="227"/>
      <c r="BCX87" s="227"/>
      <c r="BCY87" s="227"/>
      <c r="BCZ87" s="247"/>
      <c r="BDA87" s="250"/>
      <c r="BDB87" s="231"/>
      <c r="BDC87" s="231"/>
      <c r="BDD87" s="231"/>
      <c r="BDE87" s="99"/>
      <c r="BDF87" s="231"/>
      <c r="BDG87" s="231"/>
      <c r="BDH87" s="231"/>
      <c r="BDI87" s="222"/>
      <c r="BDJ87" s="226"/>
      <c r="BDK87" s="223"/>
      <c r="BDL87" s="250"/>
      <c r="BDM87" s="231"/>
      <c r="BDN87" s="231"/>
      <c r="BDO87" s="231"/>
      <c r="BDP87" s="231"/>
      <c r="BDQ87" s="227"/>
      <c r="BDR87" s="227"/>
      <c r="BDS87" s="228"/>
      <c r="BDT87" s="231"/>
      <c r="BDU87" s="227"/>
      <c r="BDV87" s="227"/>
      <c r="BDW87" s="227"/>
      <c r="BDX87" s="227"/>
      <c r="BDY87" s="247"/>
      <c r="BDZ87" s="250"/>
      <c r="BEA87" s="231"/>
      <c r="BEB87" s="231"/>
      <c r="BEC87" s="231"/>
      <c r="BED87" s="99"/>
      <c r="BEE87" s="231"/>
      <c r="BEF87" s="231"/>
      <c r="BEG87" s="231"/>
      <c r="BEH87" s="222"/>
      <c r="BEI87" s="226"/>
      <c r="BEJ87" s="223"/>
      <c r="BEK87" s="250"/>
      <c r="BEL87" s="231"/>
      <c r="BEM87" s="231"/>
      <c r="BEN87" s="231"/>
      <c r="BEO87" s="231"/>
      <c r="BEP87" s="227"/>
      <c r="BEQ87" s="227"/>
      <c r="BER87" s="228"/>
      <c r="BES87" s="231"/>
      <c r="BET87" s="227"/>
      <c r="BEU87" s="227"/>
      <c r="BEV87" s="227"/>
      <c r="BEW87" s="227"/>
      <c r="BEX87" s="247"/>
      <c r="BEY87" s="250"/>
      <c r="BEZ87" s="231"/>
      <c r="BFA87" s="231"/>
      <c r="BFB87" s="231"/>
      <c r="BFC87" s="99"/>
      <c r="BFD87" s="231"/>
      <c r="BFE87" s="231"/>
      <c r="BFF87" s="231"/>
      <c r="BFG87" s="222"/>
      <c r="BFH87" s="226"/>
      <c r="BFI87" s="223"/>
      <c r="BFJ87" s="250"/>
      <c r="BFK87" s="231"/>
      <c r="BFL87" s="231"/>
      <c r="BFM87" s="231"/>
      <c r="BFN87" s="231"/>
      <c r="BFO87" s="227"/>
      <c r="BFP87" s="227"/>
      <c r="BFQ87" s="228"/>
      <c r="BFR87" s="231"/>
      <c r="BFS87" s="227"/>
      <c r="BFT87" s="227"/>
      <c r="BFU87" s="227"/>
      <c r="BFV87" s="227"/>
      <c r="BFW87" s="247"/>
      <c r="BFX87" s="250"/>
      <c r="BFY87" s="231"/>
      <c r="BFZ87" s="231"/>
      <c r="BGA87" s="231"/>
      <c r="BGB87" s="99"/>
      <c r="BGC87" s="231"/>
      <c r="BGD87" s="231"/>
      <c r="BGE87" s="231"/>
      <c r="BGF87" s="222"/>
      <c r="BGG87" s="226"/>
      <c r="BGH87" s="223"/>
      <c r="BGI87" s="250"/>
      <c r="BGJ87" s="231"/>
      <c r="BGK87" s="231"/>
      <c r="BGL87" s="231"/>
      <c r="BGM87" s="231"/>
      <c r="BGN87" s="227"/>
      <c r="BGO87" s="227"/>
      <c r="BGP87" s="228"/>
      <c r="BGQ87" s="231"/>
      <c r="BGR87" s="227"/>
      <c r="BGS87" s="227"/>
      <c r="BGT87" s="227"/>
      <c r="BGU87" s="227"/>
      <c r="BGV87" s="247"/>
      <c r="BGW87" s="250"/>
      <c r="BGX87" s="231"/>
      <c r="BGY87" s="231"/>
      <c r="BGZ87" s="231"/>
      <c r="BHA87" s="99"/>
      <c r="BHB87" s="231"/>
      <c r="BHC87" s="231"/>
      <c r="BHD87" s="231"/>
      <c r="BHE87" s="222"/>
      <c r="BHF87" s="226"/>
      <c r="BHG87" s="223"/>
      <c r="BHH87" s="250"/>
      <c r="BHI87" s="231"/>
      <c r="BHJ87" s="231"/>
      <c r="BHK87" s="231"/>
      <c r="BHL87" s="231"/>
      <c r="BHM87" s="227"/>
      <c r="BHN87" s="227"/>
      <c r="BHO87" s="228"/>
      <c r="BHP87" s="231"/>
      <c r="BHQ87" s="227"/>
      <c r="BHR87" s="227"/>
      <c r="BHS87" s="227"/>
      <c r="BHT87" s="227"/>
      <c r="BHU87" s="247"/>
      <c r="BHV87" s="250"/>
      <c r="BHW87" s="231"/>
      <c r="BHX87" s="231"/>
      <c r="BHY87" s="231"/>
      <c r="BHZ87" s="99"/>
      <c r="BIA87" s="231"/>
      <c r="BIB87" s="231"/>
      <c r="BIC87" s="231"/>
      <c r="BID87" s="222"/>
      <c r="BIE87" s="226"/>
      <c r="BIF87" s="223"/>
      <c r="BIG87" s="250"/>
      <c r="BIH87" s="231"/>
      <c r="BII87" s="231"/>
      <c r="BIJ87" s="231"/>
      <c r="BIK87" s="231"/>
      <c r="BIL87" s="227"/>
      <c r="BIM87" s="227"/>
      <c r="BIN87" s="228"/>
      <c r="BIO87" s="231"/>
      <c r="BIP87" s="227"/>
      <c r="BIQ87" s="227"/>
      <c r="BIR87" s="227"/>
      <c r="BIS87" s="227"/>
      <c r="BIT87" s="247"/>
      <c r="BIU87" s="250"/>
      <c r="BIV87" s="231"/>
      <c r="BIW87" s="231"/>
      <c r="BIX87" s="231"/>
      <c r="BIY87" s="99"/>
      <c r="BIZ87" s="231"/>
      <c r="BJA87" s="231"/>
      <c r="BJB87" s="231"/>
      <c r="BJC87" s="222"/>
      <c r="BJD87" s="226"/>
      <c r="BJE87" s="223"/>
      <c r="BJF87" s="250"/>
      <c r="BJG87" s="231"/>
      <c r="BJH87" s="231"/>
      <c r="BJI87" s="231"/>
      <c r="BJJ87" s="231"/>
      <c r="BJK87" s="227"/>
      <c r="BJL87" s="227"/>
      <c r="BJM87" s="228"/>
      <c r="BJN87" s="231"/>
      <c r="BJO87" s="227"/>
      <c r="BJP87" s="227"/>
      <c r="BJQ87" s="227"/>
      <c r="BJR87" s="227"/>
      <c r="BJS87" s="247"/>
      <c r="BJT87" s="250"/>
      <c r="BJU87" s="231"/>
      <c r="BJV87" s="231"/>
      <c r="BJW87" s="231"/>
      <c r="BJX87" s="99"/>
      <c r="BJY87" s="231"/>
      <c r="BJZ87" s="231"/>
      <c r="BKA87" s="231"/>
      <c r="BKB87" s="222"/>
      <c r="BKC87" s="226"/>
      <c r="BKD87" s="223"/>
      <c r="BKE87" s="250"/>
      <c r="BKF87" s="231"/>
      <c r="BKG87" s="231"/>
      <c r="BKH87" s="231"/>
      <c r="BKI87" s="231"/>
      <c r="BKJ87" s="227"/>
      <c r="BKK87" s="227"/>
      <c r="BKL87" s="228"/>
      <c r="BKM87" s="231"/>
      <c r="BKN87" s="227"/>
      <c r="BKO87" s="227"/>
      <c r="BKP87" s="227"/>
      <c r="BKQ87" s="227"/>
      <c r="BKR87" s="247"/>
      <c r="BKS87" s="250"/>
      <c r="BKT87" s="231"/>
      <c r="BKU87" s="231"/>
      <c r="BKV87" s="231"/>
      <c r="BKW87" s="99"/>
      <c r="BKX87" s="231"/>
      <c r="BKY87" s="231"/>
      <c r="BKZ87" s="231"/>
      <c r="BLA87" s="222"/>
      <c r="BLB87" s="226"/>
      <c r="BLC87" s="223"/>
      <c r="BLD87" s="250"/>
      <c r="BLE87" s="231"/>
      <c r="BLF87" s="231"/>
      <c r="BLG87" s="231"/>
      <c r="BLH87" s="231"/>
      <c r="BLI87" s="227"/>
      <c r="BLJ87" s="227"/>
      <c r="BLK87" s="228"/>
      <c r="BLL87" s="231"/>
      <c r="BLM87" s="227"/>
      <c r="BLN87" s="227"/>
      <c r="BLO87" s="227"/>
      <c r="BLP87" s="227"/>
      <c r="BLQ87" s="247"/>
      <c r="BLR87" s="250"/>
      <c r="BLS87" s="231"/>
      <c r="BLT87" s="231"/>
      <c r="BLU87" s="231"/>
      <c r="BLV87" s="99"/>
      <c r="BLW87" s="231"/>
      <c r="BLX87" s="231"/>
      <c r="BLY87" s="231"/>
      <c r="BLZ87" s="222"/>
      <c r="BMA87" s="226"/>
      <c r="BMB87" s="223"/>
      <c r="BMC87" s="250"/>
      <c r="BMD87" s="231"/>
      <c r="BME87" s="231"/>
      <c r="BMF87" s="231"/>
      <c r="BMG87" s="231"/>
      <c r="BMH87" s="227"/>
      <c r="BMI87" s="227"/>
      <c r="BMJ87" s="228"/>
      <c r="BMK87" s="231"/>
      <c r="BML87" s="227"/>
      <c r="BMM87" s="227"/>
      <c r="BMN87" s="227"/>
      <c r="BMO87" s="227"/>
      <c r="BMP87" s="247"/>
      <c r="BMQ87" s="250"/>
      <c r="BMR87" s="231"/>
      <c r="BMS87" s="231"/>
      <c r="BMT87" s="231"/>
      <c r="BMU87" s="99"/>
      <c r="BMV87" s="231"/>
      <c r="BMW87" s="231"/>
      <c r="BMX87" s="231"/>
      <c r="BMY87" s="222"/>
      <c r="BMZ87" s="226"/>
      <c r="BNA87" s="223"/>
      <c r="BNB87" s="250"/>
      <c r="BNC87" s="231"/>
      <c r="BND87" s="231"/>
      <c r="BNE87" s="231"/>
      <c r="BNF87" s="231"/>
      <c r="BNG87" s="227"/>
      <c r="BNH87" s="227"/>
      <c r="BNI87" s="228"/>
      <c r="BNJ87" s="231"/>
      <c r="BNK87" s="227"/>
      <c r="BNL87" s="227"/>
      <c r="BNM87" s="227"/>
      <c r="BNN87" s="227"/>
      <c r="BNO87" s="247"/>
      <c r="BNP87" s="250"/>
      <c r="BNQ87" s="231"/>
      <c r="BNR87" s="231"/>
      <c r="BNS87" s="231"/>
      <c r="BNT87" s="99"/>
      <c r="BNU87" s="231"/>
      <c r="BNV87" s="231"/>
      <c r="BNW87" s="231"/>
      <c r="BNX87" s="222"/>
      <c r="BNY87" s="226"/>
      <c r="BNZ87" s="223"/>
      <c r="BOA87" s="250"/>
      <c r="BOB87" s="231"/>
      <c r="BOC87" s="231"/>
      <c r="BOD87" s="231"/>
      <c r="BOE87" s="231"/>
      <c r="BOF87" s="227"/>
      <c r="BOG87" s="227"/>
      <c r="BOH87" s="228"/>
      <c r="BOI87" s="231"/>
      <c r="BOJ87" s="227"/>
      <c r="BOK87" s="227"/>
      <c r="BOL87" s="227"/>
      <c r="BOM87" s="227"/>
      <c r="BON87" s="247"/>
      <c r="BOO87" s="250"/>
      <c r="BOP87" s="231"/>
      <c r="BOQ87" s="231"/>
      <c r="BOR87" s="231"/>
      <c r="BOS87" s="99"/>
      <c r="BOT87" s="231"/>
      <c r="BOU87" s="231"/>
      <c r="BOV87" s="231"/>
      <c r="BOW87" s="222"/>
      <c r="BOX87" s="226"/>
      <c r="BOY87" s="223"/>
      <c r="BOZ87" s="250"/>
      <c r="BPA87" s="231"/>
      <c r="BPB87" s="231"/>
      <c r="BPC87" s="231"/>
      <c r="BPD87" s="231"/>
      <c r="BPE87" s="227"/>
      <c r="BPF87" s="227"/>
      <c r="BPG87" s="228"/>
      <c r="BPH87" s="231"/>
      <c r="BPI87" s="227"/>
      <c r="BPJ87" s="227"/>
      <c r="BPK87" s="227"/>
      <c r="BPL87" s="227"/>
      <c r="BPM87" s="247"/>
      <c r="BPN87" s="250"/>
      <c r="BPO87" s="231"/>
      <c r="BPP87" s="231"/>
      <c r="BPQ87" s="231"/>
      <c r="BPR87" s="99"/>
      <c r="BPS87" s="231"/>
      <c r="BPT87" s="231"/>
      <c r="BPU87" s="231"/>
      <c r="BPV87" s="222"/>
      <c r="BPW87" s="226"/>
      <c r="BPX87" s="223"/>
      <c r="BPY87" s="250"/>
      <c r="BPZ87" s="231"/>
      <c r="BQA87" s="231"/>
      <c r="BQB87" s="231"/>
      <c r="BQC87" s="231"/>
      <c r="BQD87" s="227"/>
      <c r="BQE87" s="227"/>
      <c r="BQF87" s="228"/>
      <c r="BQG87" s="231"/>
      <c r="BQH87" s="227"/>
      <c r="BQI87" s="227"/>
      <c r="BQJ87" s="227"/>
      <c r="BQK87" s="227"/>
      <c r="BQL87" s="247"/>
      <c r="BQM87" s="250"/>
      <c r="BQN87" s="231"/>
      <c r="BQO87" s="231"/>
      <c r="BQP87" s="231"/>
      <c r="BQQ87" s="99"/>
      <c r="BQR87" s="231"/>
      <c r="BQS87" s="231"/>
      <c r="BQT87" s="231"/>
      <c r="BQU87" s="222"/>
      <c r="BQV87" s="226"/>
      <c r="BQW87" s="223"/>
      <c r="BQX87" s="250"/>
      <c r="BQY87" s="231"/>
      <c r="BQZ87" s="231"/>
      <c r="BRA87" s="231"/>
      <c r="BRB87" s="231"/>
      <c r="BRC87" s="227"/>
      <c r="BRD87" s="227"/>
      <c r="BRE87" s="228"/>
      <c r="BRF87" s="231"/>
      <c r="BRG87" s="227"/>
      <c r="BRH87" s="227"/>
      <c r="BRI87" s="227"/>
      <c r="BRJ87" s="227"/>
      <c r="BRK87" s="247"/>
      <c r="BRL87" s="250"/>
      <c r="BRM87" s="231"/>
      <c r="BRN87" s="231"/>
      <c r="BRO87" s="231"/>
      <c r="BRP87" s="99"/>
      <c r="BRQ87" s="231"/>
      <c r="BRR87" s="231"/>
      <c r="BRS87" s="231"/>
      <c r="BRT87" s="222"/>
      <c r="BRU87" s="226"/>
      <c r="BRV87" s="223"/>
      <c r="BRW87" s="250"/>
      <c r="BRX87" s="231"/>
      <c r="BRY87" s="231"/>
      <c r="BRZ87" s="231"/>
      <c r="BSA87" s="231"/>
      <c r="BSB87" s="227"/>
      <c r="BSC87" s="227"/>
      <c r="BSD87" s="228"/>
      <c r="BSE87" s="231"/>
      <c r="BSF87" s="227"/>
      <c r="BSG87" s="227"/>
      <c r="BSH87" s="227"/>
      <c r="BSI87" s="227"/>
      <c r="BSJ87" s="247"/>
      <c r="BSK87" s="250"/>
      <c r="BSL87" s="231"/>
      <c r="BSM87" s="231"/>
      <c r="BSN87" s="231"/>
      <c r="BSO87" s="99"/>
      <c r="BSP87" s="231"/>
      <c r="BSQ87" s="231"/>
      <c r="BSR87" s="231"/>
      <c r="BSS87" s="222"/>
      <c r="BST87" s="226"/>
      <c r="BSU87" s="223"/>
      <c r="BSV87" s="250"/>
      <c r="BSW87" s="231"/>
      <c r="BSX87" s="231"/>
      <c r="BSY87" s="231"/>
      <c r="BSZ87" s="231"/>
      <c r="BTA87" s="227"/>
      <c r="BTB87" s="227"/>
      <c r="BTC87" s="228"/>
      <c r="BTD87" s="231"/>
      <c r="BTE87" s="227"/>
      <c r="BTF87" s="227"/>
      <c r="BTG87" s="227"/>
      <c r="BTH87" s="227"/>
      <c r="BTI87" s="247"/>
      <c r="BTJ87" s="250"/>
      <c r="BTK87" s="231"/>
      <c r="BTL87" s="231"/>
      <c r="BTM87" s="231"/>
      <c r="BTN87" s="99"/>
      <c r="BTO87" s="231"/>
      <c r="BTP87" s="231"/>
      <c r="BTQ87" s="231"/>
      <c r="BTR87" s="222"/>
      <c r="BTS87" s="226"/>
      <c r="BTT87" s="223"/>
      <c r="BTU87" s="250"/>
      <c r="BTV87" s="231"/>
      <c r="BTW87" s="231"/>
      <c r="BTX87" s="231"/>
      <c r="BTY87" s="231"/>
      <c r="BTZ87" s="227"/>
      <c r="BUA87" s="227"/>
      <c r="BUB87" s="228"/>
      <c r="BUC87" s="231"/>
      <c r="BUD87" s="227"/>
      <c r="BUE87" s="227"/>
      <c r="BUF87" s="227"/>
      <c r="BUG87" s="227"/>
      <c r="BUH87" s="247"/>
      <c r="BUI87" s="250"/>
      <c r="BUJ87" s="231"/>
      <c r="BUK87" s="231"/>
      <c r="BUL87" s="231"/>
      <c r="BUM87" s="99"/>
      <c r="BUN87" s="231"/>
      <c r="BUO87" s="231"/>
      <c r="BUP87" s="231"/>
      <c r="BUQ87" s="222"/>
      <c r="BUR87" s="226"/>
      <c r="BUS87" s="223"/>
      <c r="BUT87" s="250"/>
      <c r="BUU87" s="231"/>
      <c r="BUV87" s="231"/>
      <c r="BUW87" s="231"/>
      <c r="BUX87" s="231"/>
      <c r="BUY87" s="227"/>
      <c r="BUZ87" s="227"/>
      <c r="BVA87" s="228"/>
      <c r="BVB87" s="231"/>
      <c r="BVC87" s="227"/>
      <c r="BVD87" s="227"/>
      <c r="BVE87" s="227"/>
      <c r="BVF87" s="227"/>
      <c r="BVG87" s="247"/>
      <c r="BVH87" s="250"/>
      <c r="BVI87" s="231"/>
      <c r="BVJ87" s="231"/>
      <c r="BVK87" s="231"/>
      <c r="BVL87" s="99"/>
      <c r="BVM87" s="231"/>
      <c r="BVN87" s="231"/>
      <c r="BVO87" s="231"/>
      <c r="BVP87" s="222"/>
      <c r="BVQ87" s="226"/>
      <c r="BVR87" s="223"/>
      <c r="BVS87" s="250"/>
      <c r="BVT87" s="231"/>
      <c r="BVU87" s="231"/>
      <c r="BVV87" s="231"/>
      <c r="BVW87" s="231"/>
      <c r="BVX87" s="227"/>
      <c r="BVY87" s="227"/>
      <c r="BVZ87" s="228"/>
      <c r="BWA87" s="231"/>
      <c r="BWB87" s="227"/>
      <c r="BWC87" s="227"/>
      <c r="BWD87" s="227"/>
      <c r="BWE87" s="227"/>
      <c r="BWF87" s="247"/>
      <c r="BWG87" s="250"/>
      <c r="BWH87" s="231"/>
      <c r="BWI87" s="231"/>
      <c r="BWJ87" s="231"/>
      <c r="BWK87" s="99"/>
      <c r="BWL87" s="231"/>
      <c r="BWM87" s="231"/>
      <c r="BWN87" s="231"/>
      <c r="BWO87" s="222"/>
      <c r="BWP87" s="226"/>
      <c r="BWQ87" s="223"/>
      <c r="BWR87" s="250"/>
      <c r="BWS87" s="231"/>
      <c r="BWT87" s="231"/>
      <c r="BWU87" s="231"/>
      <c r="BWV87" s="231"/>
      <c r="BWW87" s="227"/>
      <c r="BWX87" s="227"/>
      <c r="BWY87" s="228"/>
      <c r="BWZ87" s="231"/>
      <c r="BXA87" s="227"/>
      <c r="BXB87" s="227"/>
      <c r="BXC87" s="227"/>
      <c r="BXD87" s="227"/>
      <c r="BXE87" s="247"/>
      <c r="BXF87" s="250"/>
      <c r="BXG87" s="231"/>
      <c r="BXH87" s="231"/>
      <c r="BXI87" s="231"/>
      <c r="BXJ87" s="99"/>
      <c r="BXK87" s="231"/>
      <c r="BXL87" s="231"/>
      <c r="BXM87" s="231"/>
      <c r="BXN87" s="222"/>
      <c r="BXO87" s="226"/>
      <c r="BXP87" s="223"/>
      <c r="BXQ87" s="250"/>
      <c r="BXR87" s="231"/>
      <c r="BXS87" s="231"/>
      <c r="BXT87" s="231"/>
      <c r="BXU87" s="231"/>
      <c r="BXV87" s="227"/>
      <c r="BXW87" s="227"/>
      <c r="BXX87" s="228"/>
      <c r="BXY87" s="231"/>
      <c r="BXZ87" s="227"/>
      <c r="BYA87" s="227"/>
      <c r="BYB87" s="227"/>
      <c r="BYC87" s="227"/>
      <c r="BYD87" s="247"/>
      <c r="BYE87" s="250"/>
      <c r="BYF87" s="231"/>
      <c r="BYG87" s="231"/>
      <c r="BYH87" s="231"/>
      <c r="BYI87" s="99"/>
      <c r="BYJ87" s="231"/>
      <c r="BYK87" s="231"/>
      <c r="BYL87" s="231"/>
      <c r="BYM87" s="222"/>
      <c r="BYN87" s="226"/>
      <c r="BYO87" s="223"/>
      <c r="BYP87" s="250"/>
      <c r="BYQ87" s="231"/>
      <c r="BYR87" s="231"/>
      <c r="BYS87" s="231"/>
      <c r="BYT87" s="231"/>
      <c r="BYU87" s="227"/>
      <c r="BYV87" s="227"/>
      <c r="BYW87" s="228"/>
      <c r="BYX87" s="231"/>
      <c r="BYY87" s="227"/>
      <c r="BYZ87" s="227"/>
      <c r="BZA87" s="227"/>
      <c r="BZB87" s="227"/>
      <c r="BZC87" s="247"/>
      <c r="BZD87" s="250"/>
      <c r="BZE87" s="231"/>
      <c r="BZF87" s="231"/>
      <c r="BZG87" s="231"/>
      <c r="BZH87" s="99"/>
      <c r="BZI87" s="231"/>
      <c r="BZJ87" s="231"/>
      <c r="BZK87" s="231"/>
      <c r="BZL87" s="222"/>
      <c r="BZM87" s="226"/>
      <c r="BZN87" s="223"/>
      <c r="BZO87" s="250"/>
      <c r="BZP87" s="231"/>
      <c r="BZQ87" s="231"/>
      <c r="BZR87" s="231"/>
      <c r="BZS87" s="231"/>
      <c r="BZT87" s="227"/>
      <c r="BZU87" s="227"/>
      <c r="BZV87" s="228"/>
      <c r="BZW87" s="231"/>
      <c r="BZX87" s="227"/>
      <c r="BZY87" s="227"/>
      <c r="BZZ87" s="227"/>
      <c r="CAA87" s="227"/>
      <c r="CAB87" s="247"/>
      <c r="CAC87" s="250"/>
      <c r="CAD87" s="231"/>
      <c r="CAE87" s="231"/>
      <c r="CAF87" s="231"/>
      <c r="CAG87" s="99"/>
      <c r="CAH87" s="231"/>
      <c r="CAI87" s="231"/>
      <c r="CAJ87" s="231"/>
      <c r="CAK87" s="222"/>
      <c r="CAL87" s="226"/>
      <c r="CAM87" s="223"/>
      <c r="CAN87" s="250"/>
      <c r="CAO87" s="231"/>
      <c r="CAP87" s="231"/>
      <c r="CAQ87" s="231"/>
      <c r="CAR87" s="231"/>
      <c r="CAS87" s="227"/>
      <c r="CAT87" s="227"/>
      <c r="CAU87" s="228"/>
      <c r="CAV87" s="231"/>
      <c r="CAW87" s="227"/>
      <c r="CAX87" s="227"/>
      <c r="CAY87" s="227"/>
      <c r="CAZ87" s="227"/>
      <c r="CBA87" s="247"/>
      <c r="CBB87" s="250"/>
      <c r="CBC87" s="231"/>
      <c r="CBD87" s="231"/>
      <c r="CBE87" s="231"/>
      <c r="CBF87" s="99"/>
      <c r="CBG87" s="231"/>
      <c r="CBH87" s="231"/>
      <c r="CBI87" s="231"/>
      <c r="CBJ87" s="222"/>
      <c r="CBK87" s="226"/>
      <c r="CBL87" s="223"/>
      <c r="CBM87" s="250"/>
      <c r="CBN87" s="231"/>
      <c r="CBO87" s="231"/>
      <c r="CBP87" s="231"/>
      <c r="CBQ87" s="231"/>
      <c r="CBR87" s="227"/>
      <c r="CBS87" s="227"/>
      <c r="CBT87" s="228"/>
      <c r="CBU87" s="231"/>
      <c r="CBV87" s="227"/>
      <c r="CBW87" s="227"/>
      <c r="CBX87" s="227"/>
      <c r="CBY87" s="227"/>
      <c r="CBZ87" s="247"/>
      <c r="CCA87" s="250"/>
      <c r="CCB87" s="231"/>
      <c r="CCC87" s="231"/>
      <c r="CCD87" s="231"/>
      <c r="CCE87" s="99"/>
      <c r="CCF87" s="231"/>
      <c r="CCG87" s="231"/>
      <c r="CCH87" s="231"/>
      <c r="CCI87" s="222"/>
      <c r="CCJ87" s="226"/>
      <c r="CCK87" s="223"/>
      <c r="CCL87" s="250"/>
      <c r="CCM87" s="231"/>
      <c r="CCN87" s="231"/>
      <c r="CCO87" s="231"/>
      <c r="CCP87" s="231"/>
      <c r="CCQ87" s="227"/>
      <c r="CCR87" s="227"/>
      <c r="CCS87" s="228"/>
      <c r="CCT87" s="231"/>
      <c r="CCU87" s="227"/>
      <c r="CCV87" s="227"/>
      <c r="CCW87" s="227"/>
      <c r="CCX87" s="227"/>
      <c r="CCY87" s="247"/>
      <c r="CCZ87" s="250"/>
      <c r="CDA87" s="231"/>
      <c r="CDB87" s="231"/>
      <c r="CDC87" s="231"/>
      <c r="CDD87" s="99"/>
      <c r="CDE87" s="231"/>
      <c r="CDF87" s="231"/>
      <c r="CDG87" s="231"/>
      <c r="CDH87" s="222"/>
      <c r="CDI87" s="226"/>
      <c r="CDJ87" s="223"/>
      <c r="CDK87" s="250"/>
      <c r="CDL87" s="231"/>
      <c r="CDM87" s="231"/>
      <c r="CDN87" s="231"/>
      <c r="CDO87" s="231"/>
      <c r="CDP87" s="227"/>
      <c r="CDQ87" s="227"/>
      <c r="CDR87" s="228"/>
      <c r="CDS87" s="231"/>
      <c r="CDT87" s="227"/>
      <c r="CDU87" s="227"/>
      <c r="CDV87" s="227"/>
      <c r="CDW87" s="227"/>
      <c r="CDX87" s="247"/>
      <c r="CDY87" s="250"/>
      <c r="CDZ87" s="231"/>
      <c r="CEA87" s="231"/>
      <c r="CEB87" s="231"/>
      <c r="CEC87" s="99"/>
      <c r="CED87" s="231"/>
      <c r="CEE87" s="231"/>
      <c r="CEF87" s="231"/>
      <c r="CEG87" s="222"/>
      <c r="CEH87" s="226"/>
      <c r="CEI87" s="223"/>
      <c r="CEJ87" s="250"/>
      <c r="CEK87" s="231"/>
      <c r="CEL87" s="231"/>
      <c r="CEM87" s="231"/>
      <c r="CEN87" s="231"/>
      <c r="CEO87" s="227"/>
      <c r="CEP87" s="227"/>
      <c r="CEQ87" s="228"/>
      <c r="CER87" s="231"/>
      <c r="CES87" s="227"/>
      <c r="CET87" s="227"/>
      <c r="CEU87" s="227"/>
      <c r="CEV87" s="227"/>
      <c r="CEW87" s="247"/>
      <c r="CEX87" s="250"/>
      <c r="CEY87" s="231"/>
      <c r="CEZ87" s="231"/>
      <c r="CFA87" s="231"/>
      <c r="CFB87" s="99"/>
      <c r="CFC87" s="231"/>
      <c r="CFD87" s="231"/>
      <c r="CFE87" s="231"/>
      <c r="CFF87" s="222"/>
      <c r="CFG87" s="226"/>
      <c r="CFH87" s="223"/>
      <c r="CFI87" s="250"/>
      <c r="CFJ87" s="231"/>
      <c r="CFK87" s="231"/>
      <c r="CFL87" s="231"/>
      <c r="CFM87" s="231"/>
      <c r="CFN87" s="227"/>
      <c r="CFO87" s="227"/>
      <c r="CFP87" s="228"/>
      <c r="CFQ87" s="231"/>
      <c r="CFR87" s="227"/>
      <c r="CFS87" s="227"/>
      <c r="CFT87" s="227"/>
      <c r="CFU87" s="227"/>
      <c r="CFV87" s="247"/>
      <c r="CFW87" s="250"/>
      <c r="CFX87" s="231"/>
      <c r="CFY87" s="231"/>
      <c r="CFZ87" s="231"/>
      <c r="CGA87" s="99"/>
      <c r="CGB87" s="231"/>
      <c r="CGC87" s="231"/>
      <c r="CGD87" s="231"/>
      <c r="CGE87" s="222"/>
      <c r="CGF87" s="226"/>
      <c r="CGG87" s="223"/>
      <c r="CGH87" s="250"/>
      <c r="CGI87" s="231"/>
      <c r="CGJ87" s="231"/>
      <c r="CGK87" s="231"/>
      <c r="CGL87" s="231"/>
      <c r="CGM87" s="227"/>
      <c r="CGN87" s="227"/>
      <c r="CGO87" s="228"/>
      <c r="CGP87" s="231"/>
      <c r="CGQ87" s="227"/>
      <c r="CGR87" s="227"/>
      <c r="CGS87" s="227"/>
      <c r="CGT87" s="227"/>
      <c r="CGU87" s="247"/>
      <c r="CGV87" s="250"/>
      <c r="CGW87" s="231"/>
      <c r="CGX87" s="231"/>
      <c r="CGY87" s="231"/>
      <c r="CGZ87" s="99"/>
      <c r="CHA87" s="231"/>
      <c r="CHB87" s="231"/>
      <c r="CHC87" s="231"/>
      <c r="CHD87" s="222"/>
      <c r="CHE87" s="226"/>
      <c r="CHF87" s="223"/>
      <c r="CHG87" s="250"/>
      <c r="CHH87" s="231"/>
      <c r="CHI87" s="231"/>
      <c r="CHJ87" s="231"/>
      <c r="CHK87" s="231"/>
      <c r="CHL87" s="227"/>
      <c r="CHM87" s="227"/>
      <c r="CHN87" s="228"/>
      <c r="CHO87" s="231"/>
      <c r="CHP87" s="227"/>
      <c r="CHQ87" s="227"/>
      <c r="CHR87" s="227"/>
      <c r="CHS87" s="227"/>
      <c r="CHT87" s="247"/>
      <c r="CHU87" s="250"/>
      <c r="CHV87" s="231"/>
      <c r="CHW87" s="231"/>
      <c r="CHX87" s="231"/>
      <c r="CHY87" s="99"/>
      <c r="CHZ87" s="231"/>
      <c r="CIA87" s="231"/>
      <c r="CIB87" s="231"/>
      <c r="CIC87" s="222"/>
      <c r="CID87" s="226"/>
      <c r="CIE87" s="223"/>
      <c r="CIF87" s="250"/>
      <c r="CIG87" s="231"/>
      <c r="CIH87" s="231"/>
      <c r="CII87" s="231"/>
      <c r="CIJ87" s="231"/>
      <c r="CIK87" s="227"/>
      <c r="CIL87" s="227"/>
      <c r="CIM87" s="228"/>
      <c r="CIN87" s="231"/>
      <c r="CIO87" s="227"/>
      <c r="CIP87" s="227"/>
      <c r="CIQ87" s="227"/>
      <c r="CIR87" s="227"/>
      <c r="CIS87" s="247"/>
      <c r="CIT87" s="250"/>
      <c r="CIU87" s="231"/>
      <c r="CIV87" s="231"/>
      <c r="CIW87" s="231"/>
      <c r="CIX87" s="99"/>
      <c r="CIY87" s="231"/>
      <c r="CIZ87" s="231"/>
      <c r="CJA87" s="231"/>
      <c r="CJB87" s="222"/>
      <c r="CJC87" s="226"/>
      <c r="CJD87" s="223"/>
      <c r="CJE87" s="250"/>
      <c r="CJF87" s="231"/>
      <c r="CJG87" s="231"/>
      <c r="CJH87" s="231"/>
      <c r="CJI87" s="231"/>
      <c r="CJJ87" s="227"/>
      <c r="CJK87" s="227"/>
      <c r="CJL87" s="228"/>
      <c r="CJM87" s="231"/>
      <c r="CJN87" s="227"/>
      <c r="CJO87" s="227"/>
      <c r="CJP87" s="227"/>
      <c r="CJQ87" s="227"/>
      <c r="CJR87" s="247"/>
      <c r="CJS87" s="250"/>
      <c r="CJT87" s="231"/>
      <c r="CJU87" s="231"/>
      <c r="CJV87" s="231"/>
      <c r="CJW87" s="99"/>
      <c r="CJX87" s="231"/>
      <c r="CJY87" s="231"/>
      <c r="CJZ87" s="231"/>
      <c r="CKA87" s="222"/>
      <c r="CKB87" s="226"/>
      <c r="CKC87" s="223"/>
      <c r="CKD87" s="250"/>
      <c r="CKE87" s="231"/>
      <c r="CKF87" s="231"/>
      <c r="CKG87" s="231"/>
      <c r="CKH87" s="231"/>
      <c r="CKI87" s="227"/>
      <c r="CKJ87" s="227"/>
      <c r="CKK87" s="228"/>
      <c r="CKL87" s="231"/>
      <c r="CKM87" s="227"/>
      <c r="CKN87" s="227"/>
      <c r="CKO87" s="227"/>
      <c r="CKP87" s="227"/>
      <c r="CKQ87" s="247"/>
      <c r="CKR87" s="250"/>
      <c r="CKS87" s="231"/>
      <c r="CKT87" s="231"/>
      <c r="CKU87" s="231"/>
      <c r="CKV87" s="99"/>
      <c r="CKW87" s="231"/>
      <c r="CKX87" s="231"/>
      <c r="CKY87" s="231"/>
      <c r="CKZ87" s="222"/>
      <c r="CLA87" s="226"/>
      <c r="CLB87" s="223"/>
      <c r="CLC87" s="250"/>
      <c r="CLD87" s="231"/>
      <c r="CLE87" s="231"/>
      <c r="CLF87" s="231"/>
      <c r="CLG87" s="231"/>
      <c r="CLH87" s="227"/>
      <c r="CLI87" s="227"/>
      <c r="CLJ87" s="228"/>
      <c r="CLK87" s="231"/>
      <c r="CLL87" s="227"/>
      <c r="CLM87" s="227"/>
      <c r="CLN87" s="227"/>
      <c r="CLO87" s="227"/>
      <c r="CLP87" s="247"/>
      <c r="CLQ87" s="250"/>
      <c r="CLR87" s="231"/>
      <c r="CLS87" s="231"/>
      <c r="CLT87" s="231"/>
      <c r="CLU87" s="99"/>
      <c r="CLV87" s="231"/>
      <c r="CLW87" s="231"/>
      <c r="CLX87" s="231"/>
      <c r="CLY87" s="222"/>
      <c r="CLZ87" s="226"/>
      <c r="CMA87" s="223"/>
      <c r="CMB87" s="250"/>
      <c r="CMC87" s="231"/>
      <c r="CMD87" s="231"/>
      <c r="CME87" s="231"/>
      <c r="CMF87" s="231"/>
      <c r="CMG87" s="227"/>
      <c r="CMH87" s="227"/>
      <c r="CMI87" s="228"/>
      <c r="CMJ87" s="231"/>
      <c r="CMK87" s="227"/>
      <c r="CML87" s="227"/>
      <c r="CMM87" s="227"/>
      <c r="CMN87" s="227"/>
      <c r="CMO87" s="247"/>
      <c r="CMP87" s="250"/>
      <c r="CMQ87" s="231"/>
      <c r="CMR87" s="231"/>
      <c r="CMS87" s="231"/>
      <c r="CMT87" s="99"/>
      <c r="CMU87" s="231"/>
      <c r="CMV87" s="231"/>
      <c r="CMW87" s="231"/>
      <c r="CMX87" s="222"/>
      <c r="CMY87" s="226"/>
      <c r="CMZ87" s="223"/>
      <c r="CNA87" s="250"/>
      <c r="CNB87" s="231"/>
      <c r="CNC87" s="231"/>
      <c r="CND87" s="231"/>
      <c r="CNE87" s="231"/>
      <c r="CNF87" s="227"/>
      <c r="CNG87" s="227"/>
      <c r="CNH87" s="228"/>
      <c r="CNI87" s="231"/>
      <c r="CNJ87" s="227"/>
      <c r="CNK87" s="227"/>
      <c r="CNL87" s="227"/>
      <c r="CNM87" s="227"/>
      <c r="CNN87" s="247"/>
      <c r="CNO87" s="250"/>
      <c r="CNP87" s="231"/>
      <c r="CNQ87" s="231"/>
      <c r="CNR87" s="231"/>
      <c r="CNS87" s="99"/>
      <c r="CNT87" s="231"/>
      <c r="CNU87" s="231"/>
      <c r="CNV87" s="231"/>
      <c r="CNW87" s="222"/>
      <c r="CNX87" s="226"/>
      <c r="CNY87" s="223"/>
      <c r="CNZ87" s="250"/>
      <c r="COA87" s="231"/>
      <c r="COB87" s="231"/>
      <c r="COC87" s="231"/>
      <c r="COD87" s="231"/>
      <c r="COE87" s="227"/>
      <c r="COF87" s="227"/>
      <c r="COG87" s="228"/>
      <c r="COH87" s="231"/>
      <c r="COI87" s="227"/>
      <c r="COJ87" s="227"/>
      <c r="COK87" s="227"/>
      <c r="COL87" s="227"/>
      <c r="COM87" s="247"/>
      <c r="CON87" s="250"/>
      <c r="COO87" s="231"/>
      <c r="COP87" s="231"/>
      <c r="COQ87" s="231"/>
      <c r="COR87" s="99"/>
      <c r="COS87" s="231"/>
      <c r="COT87" s="231"/>
      <c r="COU87" s="231"/>
      <c r="COV87" s="222"/>
      <c r="COW87" s="226"/>
      <c r="COX87" s="223"/>
      <c r="COY87" s="250"/>
      <c r="COZ87" s="231"/>
      <c r="CPA87" s="231"/>
      <c r="CPB87" s="231"/>
      <c r="CPC87" s="231"/>
      <c r="CPD87" s="227"/>
      <c r="CPE87" s="227"/>
      <c r="CPF87" s="228"/>
      <c r="CPG87" s="231"/>
      <c r="CPH87" s="227"/>
      <c r="CPI87" s="227"/>
      <c r="CPJ87" s="227"/>
      <c r="CPK87" s="227"/>
      <c r="CPL87" s="247"/>
      <c r="CPM87" s="250"/>
      <c r="CPN87" s="231"/>
      <c r="CPO87" s="231"/>
      <c r="CPP87" s="231"/>
      <c r="CPQ87" s="99"/>
      <c r="CPR87" s="231"/>
      <c r="CPS87" s="231"/>
      <c r="CPT87" s="231"/>
      <c r="CPU87" s="222"/>
      <c r="CPV87" s="226"/>
      <c r="CPW87" s="223"/>
      <c r="CPX87" s="250"/>
      <c r="CPY87" s="231"/>
      <c r="CPZ87" s="231"/>
      <c r="CQA87" s="231"/>
      <c r="CQB87" s="231"/>
      <c r="CQC87" s="227"/>
      <c r="CQD87" s="227"/>
      <c r="CQE87" s="228"/>
      <c r="CQF87" s="231"/>
      <c r="CQG87" s="227"/>
      <c r="CQH87" s="227"/>
      <c r="CQI87" s="227"/>
      <c r="CQJ87" s="227"/>
      <c r="CQK87" s="247"/>
      <c r="CQL87" s="250"/>
      <c r="CQM87" s="231"/>
      <c r="CQN87" s="231"/>
      <c r="CQO87" s="231"/>
      <c r="CQP87" s="99"/>
      <c r="CQQ87" s="231"/>
      <c r="CQR87" s="231"/>
      <c r="CQS87" s="231"/>
      <c r="CQT87" s="222"/>
      <c r="CQU87" s="226"/>
      <c r="CQV87" s="223"/>
      <c r="CQW87" s="250"/>
      <c r="CQX87" s="231"/>
      <c r="CQY87" s="231"/>
      <c r="CQZ87" s="231"/>
      <c r="CRA87" s="231"/>
      <c r="CRB87" s="227"/>
      <c r="CRC87" s="227"/>
      <c r="CRD87" s="228"/>
      <c r="CRE87" s="231"/>
      <c r="CRF87" s="227"/>
      <c r="CRG87" s="227"/>
      <c r="CRH87" s="227"/>
      <c r="CRI87" s="227"/>
      <c r="CRJ87" s="247"/>
      <c r="CRK87" s="250"/>
      <c r="CRL87" s="231"/>
      <c r="CRM87" s="231"/>
      <c r="CRN87" s="231"/>
      <c r="CRO87" s="99"/>
      <c r="CRP87" s="231"/>
      <c r="CRQ87" s="231"/>
      <c r="CRR87" s="231"/>
      <c r="CRS87" s="222"/>
      <c r="CRT87" s="226"/>
      <c r="CRU87" s="223"/>
      <c r="CRV87" s="250"/>
      <c r="CRW87" s="231"/>
      <c r="CRX87" s="231"/>
      <c r="CRY87" s="231"/>
      <c r="CRZ87" s="231"/>
      <c r="CSA87" s="227"/>
      <c r="CSB87" s="227"/>
      <c r="CSC87" s="228"/>
      <c r="CSD87" s="231"/>
      <c r="CSE87" s="227"/>
      <c r="CSF87" s="227"/>
      <c r="CSG87" s="227"/>
      <c r="CSH87" s="227"/>
      <c r="CSI87" s="247"/>
      <c r="CSJ87" s="250"/>
      <c r="CSK87" s="231"/>
      <c r="CSL87" s="231"/>
      <c r="CSM87" s="231"/>
      <c r="CSN87" s="99"/>
      <c r="CSO87" s="231"/>
      <c r="CSP87" s="231"/>
      <c r="CSQ87" s="231"/>
      <c r="CSR87" s="222"/>
      <c r="CSS87" s="226"/>
      <c r="CST87" s="223"/>
      <c r="CSU87" s="250"/>
      <c r="CSV87" s="231"/>
      <c r="CSW87" s="231"/>
      <c r="CSX87" s="231"/>
      <c r="CSY87" s="231"/>
      <c r="CSZ87" s="227"/>
      <c r="CTA87" s="227"/>
      <c r="CTB87" s="228"/>
      <c r="CTC87" s="231"/>
      <c r="CTD87" s="227"/>
      <c r="CTE87" s="227"/>
      <c r="CTF87" s="227"/>
      <c r="CTG87" s="227"/>
      <c r="CTH87" s="247"/>
      <c r="CTI87" s="250"/>
      <c r="CTJ87" s="231"/>
      <c r="CTK87" s="231"/>
      <c r="CTL87" s="231"/>
      <c r="CTM87" s="99"/>
      <c r="CTN87" s="231"/>
      <c r="CTO87" s="231"/>
      <c r="CTP87" s="231"/>
      <c r="CTQ87" s="222"/>
      <c r="CTR87" s="226"/>
      <c r="CTS87" s="223"/>
      <c r="CTT87" s="250"/>
      <c r="CTU87" s="231"/>
      <c r="CTV87" s="231"/>
      <c r="CTW87" s="231"/>
      <c r="CTX87" s="231"/>
      <c r="CTY87" s="227"/>
      <c r="CTZ87" s="227"/>
      <c r="CUA87" s="228"/>
      <c r="CUB87" s="231"/>
      <c r="CUC87" s="227"/>
      <c r="CUD87" s="227"/>
      <c r="CUE87" s="227"/>
      <c r="CUF87" s="227"/>
      <c r="CUG87" s="247"/>
      <c r="CUH87" s="250"/>
      <c r="CUI87" s="231"/>
      <c r="CUJ87" s="231"/>
      <c r="CUK87" s="231"/>
      <c r="CUL87" s="99"/>
      <c r="CUM87" s="231"/>
      <c r="CUN87" s="231"/>
      <c r="CUO87" s="231"/>
      <c r="CUP87" s="222"/>
      <c r="CUQ87" s="226"/>
      <c r="CUR87" s="223"/>
      <c r="CUS87" s="250"/>
      <c r="CUT87" s="231"/>
      <c r="CUU87" s="231"/>
      <c r="CUV87" s="231"/>
      <c r="CUW87" s="231"/>
      <c r="CUX87" s="227"/>
      <c r="CUY87" s="227"/>
      <c r="CUZ87" s="228"/>
      <c r="CVA87" s="231"/>
      <c r="CVB87" s="227"/>
      <c r="CVC87" s="227"/>
      <c r="CVD87" s="227"/>
      <c r="CVE87" s="227"/>
      <c r="CVF87" s="247"/>
      <c r="CVG87" s="250"/>
      <c r="CVH87" s="231"/>
      <c r="CVI87" s="231"/>
      <c r="CVJ87" s="231"/>
      <c r="CVK87" s="99"/>
      <c r="CVL87" s="231"/>
      <c r="CVM87" s="231"/>
      <c r="CVN87" s="231"/>
      <c r="CVO87" s="222"/>
      <c r="CVP87" s="226"/>
      <c r="CVQ87" s="223"/>
      <c r="CVR87" s="250"/>
      <c r="CVS87" s="231"/>
      <c r="CVT87" s="231"/>
      <c r="CVU87" s="231"/>
      <c r="CVV87" s="231"/>
      <c r="CVW87" s="227"/>
      <c r="CVX87" s="227"/>
      <c r="CVY87" s="228"/>
      <c r="CVZ87" s="231"/>
      <c r="CWA87" s="227"/>
      <c r="CWB87" s="227"/>
      <c r="CWC87" s="227"/>
      <c r="CWD87" s="227"/>
      <c r="CWE87" s="247"/>
      <c r="CWF87" s="250"/>
      <c r="CWG87" s="231"/>
      <c r="CWH87" s="231"/>
      <c r="CWI87" s="231"/>
      <c r="CWJ87" s="99"/>
      <c r="CWK87" s="231"/>
      <c r="CWL87" s="231"/>
      <c r="CWM87" s="231"/>
      <c r="CWN87" s="222"/>
      <c r="CWO87" s="226"/>
      <c r="CWP87" s="223"/>
      <c r="CWQ87" s="250"/>
      <c r="CWR87" s="231"/>
      <c r="CWS87" s="231"/>
      <c r="CWT87" s="231"/>
      <c r="CWU87" s="231"/>
      <c r="CWV87" s="227"/>
      <c r="CWW87" s="227"/>
      <c r="CWX87" s="228"/>
      <c r="CWY87" s="231"/>
      <c r="CWZ87" s="227"/>
      <c r="CXA87" s="227"/>
      <c r="CXB87" s="227"/>
      <c r="CXC87" s="227"/>
      <c r="CXD87" s="247"/>
      <c r="CXE87" s="250"/>
      <c r="CXF87" s="231"/>
      <c r="CXG87" s="231"/>
      <c r="CXH87" s="231"/>
      <c r="CXI87" s="99"/>
      <c r="CXJ87" s="231"/>
      <c r="CXK87" s="231"/>
      <c r="CXL87" s="231"/>
      <c r="CXM87" s="222"/>
      <c r="CXN87" s="226"/>
      <c r="CXO87" s="223"/>
      <c r="CXP87" s="250"/>
      <c r="CXQ87" s="231"/>
      <c r="CXR87" s="231"/>
      <c r="CXS87" s="231"/>
      <c r="CXT87" s="231"/>
      <c r="CXU87" s="227"/>
      <c r="CXV87" s="227"/>
      <c r="CXW87" s="228"/>
      <c r="CXX87" s="231"/>
      <c r="CXY87" s="227"/>
      <c r="CXZ87" s="227"/>
      <c r="CYA87" s="227"/>
      <c r="CYB87" s="227"/>
      <c r="CYC87" s="247"/>
      <c r="CYD87" s="250"/>
      <c r="CYE87" s="231"/>
      <c r="CYF87" s="231"/>
      <c r="CYG87" s="231"/>
      <c r="CYH87" s="99"/>
      <c r="CYI87" s="231"/>
      <c r="CYJ87" s="231"/>
      <c r="CYK87" s="231"/>
      <c r="CYL87" s="222"/>
      <c r="CYM87" s="226"/>
      <c r="CYN87" s="223"/>
      <c r="CYO87" s="250"/>
      <c r="CYP87" s="231"/>
      <c r="CYQ87" s="231"/>
      <c r="CYR87" s="231"/>
      <c r="CYS87" s="231"/>
      <c r="CYT87" s="227"/>
      <c r="CYU87" s="227"/>
      <c r="CYV87" s="228"/>
      <c r="CYW87" s="231"/>
      <c r="CYX87" s="227"/>
      <c r="CYY87" s="227"/>
      <c r="CYZ87" s="227"/>
      <c r="CZA87" s="227"/>
      <c r="CZB87" s="247"/>
      <c r="CZC87" s="250"/>
      <c r="CZD87" s="231"/>
      <c r="CZE87" s="231"/>
      <c r="CZF87" s="231"/>
      <c r="CZG87" s="99"/>
      <c r="CZH87" s="231"/>
      <c r="CZI87" s="231"/>
      <c r="CZJ87" s="231"/>
      <c r="CZK87" s="222"/>
      <c r="CZL87" s="226"/>
      <c r="CZM87" s="223"/>
      <c r="CZN87" s="250"/>
      <c r="CZO87" s="231"/>
      <c r="CZP87" s="231"/>
      <c r="CZQ87" s="231"/>
      <c r="CZR87" s="231"/>
      <c r="CZS87" s="227"/>
      <c r="CZT87" s="227"/>
      <c r="CZU87" s="228"/>
      <c r="CZV87" s="231"/>
      <c r="CZW87" s="227"/>
      <c r="CZX87" s="227"/>
      <c r="CZY87" s="227"/>
      <c r="CZZ87" s="227"/>
      <c r="DAA87" s="247"/>
      <c r="DAB87" s="250"/>
      <c r="DAC87" s="231"/>
      <c r="DAD87" s="231"/>
      <c r="DAE87" s="231"/>
      <c r="DAF87" s="99"/>
      <c r="DAG87" s="231"/>
      <c r="DAH87" s="231"/>
      <c r="DAI87" s="231"/>
      <c r="DAJ87" s="222"/>
      <c r="DAK87" s="226"/>
      <c r="DAL87" s="223"/>
      <c r="DAM87" s="250"/>
      <c r="DAN87" s="231"/>
      <c r="DAO87" s="231"/>
      <c r="DAP87" s="231"/>
      <c r="DAQ87" s="231"/>
      <c r="DAR87" s="227"/>
      <c r="DAS87" s="227"/>
      <c r="DAT87" s="228"/>
      <c r="DAU87" s="231"/>
      <c r="DAV87" s="227"/>
      <c r="DAW87" s="227"/>
      <c r="DAX87" s="227"/>
      <c r="DAY87" s="227"/>
      <c r="DAZ87" s="247"/>
      <c r="DBA87" s="250"/>
      <c r="DBB87" s="231"/>
      <c r="DBC87" s="231"/>
      <c r="DBD87" s="231"/>
      <c r="DBE87" s="99"/>
      <c r="DBF87" s="231"/>
      <c r="DBG87" s="231"/>
      <c r="DBH87" s="231"/>
      <c r="DBI87" s="222"/>
      <c r="DBJ87" s="226"/>
      <c r="DBK87" s="223"/>
      <c r="DBL87" s="250"/>
      <c r="DBM87" s="231"/>
      <c r="DBN87" s="231"/>
      <c r="DBO87" s="231"/>
      <c r="DBP87" s="231"/>
      <c r="DBQ87" s="227"/>
      <c r="DBR87" s="227"/>
      <c r="DBS87" s="228"/>
      <c r="DBT87" s="231"/>
      <c r="DBU87" s="227"/>
      <c r="DBV87" s="227"/>
      <c r="DBW87" s="227"/>
      <c r="DBX87" s="227"/>
      <c r="DBY87" s="247"/>
      <c r="DBZ87" s="250"/>
      <c r="DCA87" s="231"/>
      <c r="DCB87" s="231"/>
      <c r="DCC87" s="231"/>
      <c r="DCD87" s="99"/>
      <c r="DCE87" s="231"/>
      <c r="DCF87" s="231"/>
      <c r="DCG87" s="231"/>
      <c r="DCH87" s="222"/>
      <c r="DCI87" s="226"/>
      <c r="DCJ87" s="223"/>
      <c r="DCK87" s="250"/>
      <c r="DCL87" s="231"/>
      <c r="DCM87" s="231"/>
      <c r="DCN87" s="231"/>
      <c r="DCO87" s="231"/>
      <c r="DCP87" s="227"/>
      <c r="DCQ87" s="227"/>
      <c r="DCR87" s="228"/>
      <c r="DCS87" s="231"/>
      <c r="DCT87" s="227"/>
      <c r="DCU87" s="227"/>
      <c r="DCV87" s="227"/>
      <c r="DCW87" s="227"/>
      <c r="DCX87" s="247"/>
      <c r="DCY87" s="250"/>
      <c r="DCZ87" s="231"/>
      <c r="DDA87" s="231"/>
      <c r="DDB87" s="231"/>
      <c r="DDC87" s="99"/>
      <c r="DDD87" s="231"/>
      <c r="DDE87" s="231"/>
      <c r="DDF87" s="231"/>
      <c r="DDG87" s="222"/>
      <c r="DDH87" s="226"/>
      <c r="DDI87" s="223"/>
      <c r="DDJ87" s="250"/>
      <c r="DDK87" s="231"/>
      <c r="DDL87" s="231"/>
      <c r="DDM87" s="231"/>
      <c r="DDN87" s="231"/>
      <c r="DDO87" s="227"/>
      <c r="DDP87" s="227"/>
      <c r="DDQ87" s="228"/>
      <c r="DDR87" s="231"/>
      <c r="DDS87" s="227"/>
      <c r="DDT87" s="227"/>
      <c r="DDU87" s="227"/>
      <c r="DDV87" s="227"/>
      <c r="DDW87" s="247"/>
      <c r="DDX87" s="250"/>
      <c r="DDY87" s="231"/>
      <c r="DDZ87" s="231"/>
      <c r="DEA87" s="231"/>
      <c r="DEB87" s="99"/>
      <c r="DEC87" s="231"/>
      <c r="DED87" s="231"/>
      <c r="DEE87" s="231"/>
      <c r="DEF87" s="222"/>
      <c r="DEG87" s="226"/>
      <c r="DEH87" s="223"/>
      <c r="DEI87" s="250"/>
      <c r="DEJ87" s="231"/>
      <c r="DEK87" s="231"/>
      <c r="DEL87" s="231"/>
      <c r="DEM87" s="231"/>
      <c r="DEN87" s="227"/>
      <c r="DEO87" s="227"/>
      <c r="DEP87" s="228"/>
      <c r="DEQ87" s="231"/>
      <c r="DER87" s="227"/>
      <c r="DES87" s="227"/>
      <c r="DET87" s="227"/>
      <c r="DEU87" s="227"/>
      <c r="DEV87" s="247"/>
      <c r="DEW87" s="250"/>
      <c r="DEX87" s="231"/>
      <c r="DEY87" s="231"/>
      <c r="DEZ87" s="231"/>
      <c r="DFA87" s="99"/>
      <c r="DFB87" s="231"/>
      <c r="DFC87" s="231"/>
      <c r="DFD87" s="231"/>
      <c r="DFE87" s="222"/>
      <c r="DFF87" s="226"/>
      <c r="DFG87" s="223"/>
      <c r="DFH87" s="250"/>
      <c r="DFI87" s="231"/>
      <c r="DFJ87" s="231"/>
      <c r="DFK87" s="231"/>
      <c r="DFL87" s="231"/>
      <c r="DFM87" s="227"/>
      <c r="DFN87" s="227"/>
      <c r="DFO87" s="228"/>
      <c r="DFP87" s="231"/>
      <c r="DFQ87" s="227"/>
      <c r="DFR87" s="227"/>
      <c r="DFS87" s="227"/>
      <c r="DFT87" s="227"/>
      <c r="DFU87" s="247"/>
      <c r="DFV87" s="250"/>
      <c r="DFW87" s="231"/>
      <c r="DFX87" s="231"/>
      <c r="DFY87" s="231"/>
      <c r="DFZ87" s="99"/>
      <c r="DGA87" s="231"/>
      <c r="DGB87" s="231"/>
      <c r="DGC87" s="231"/>
      <c r="DGD87" s="222"/>
      <c r="DGE87" s="226"/>
      <c r="DGF87" s="223"/>
      <c r="DGG87" s="250"/>
      <c r="DGH87" s="231"/>
      <c r="DGI87" s="231"/>
      <c r="DGJ87" s="231"/>
      <c r="DGK87" s="231"/>
      <c r="DGL87" s="227"/>
      <c r="DGM87" s="227"/>
      <c r="DGN87" s="228"/>
      <c r="DGO87" s="231"/>
      <c r="DGP87" s="227"/>
      <c r="DGQ87" s="227"/>
      <c r="DGR87" s="227"/>
      <c r="DGS87" s="227"/>
      <c r="DGT87" s="247"/>
      <c r="DGU87" s="250"/>
      <c r="DGV87" s="231"/>
      <c r="DGW87" s="231"/>
      <c r="DGX87" s="231"/>
      <c r="DGY87" s="99"/>
      <c r="DGZ87" s="231"/>
      <c r="DHA87" s="231"/>
      <c r="DHB87" s="231"/>
      <c r="DHC87" s="222"/>
      <c r="DHD87" s="226"/>
      <c r="DHE87" s="223"/>
      <c r="DHF87" s="250"/>
      <c r="DHG87" s="231"/>
      <c r="DHH87" s="231"/>
      <c r="DHI87" s="231"/>
      <c r="DHJ87" s="231"/>
      <c r="DHK87" s="227"/>
      <c r="DHL87" s="227"/>
      <c r="DHM87" s="228"/>
      <c r="DHN87" s="231"/>
      <c r="DHO87" s="227"/>
      <c r="DHP87" s="227"/>
      <c r="DHQ87" s="227"/>
      <c r="DHR87" s="227"/>
      <c r="DHS87" s="247"/>
      <c r="DHT87" s="250"/>
      <c r="DHU87" s="231"/>
      <c r="DHV87" s="231"/>
      <c r="DHW87" s="231"/>
      <c r="DHX87" s="99"/>
      <c r="DHY87" s="231"/>
      <c r="DHZ87" s="231"/>
      <c r="DIA87" s="231"/>
      <c r="DIB87" s="222"/>
      <c r="DIC87" s="226"/>
      <c r="DID87" s="223"/>
      <c r="DIE87" s="250"/>
      <c r="DIF87" s="231"/>
      <c r="DIG87" s="231"/>
      <c r="DIH87" s="231"/>
      <c r="DII87" s="231"/>
      <c r="DIJ87" s="227"/>
      <c r="DIK87" s="227"/>
      <c r="DIL87" s="228"/>
      <c r="DIM87" s="231"/>
      <c r="DIN87" s="227"/>
      <c r="DIO87" s="227"/>
      <c r="DIP87" s="227"/>
      <c r="DIQ87" s="227"/>
      <c r="DIR87" s="247"/>
      <c r="DIS87" s="250"/>
      <c r="DIT87" s="231"/>
      <c r="DIU87" s="231"/>
      <c r="DIV87" s="231"/>
      <c r="DIW87" s="99"/>
      <c r="DIX87" s="231"/>
      <c r="DIY87" s="231"/>
      <c r="DIZ87" s="231"/>
      <c r="DJA87" s="222"/>
      <c r="DJB87" s="226"/>
      <c r="DJC87" s="223"/>
      <c r="DJD87" s="250"/>
      <c r="DJE87" s="231"/>
      <c r="DJF87" s="231"/>
      <c r="DJG87" s="231"/>
      <c r="DJH87" s="231"/>
      <c r="DJI87" s="227"/>
      <c r="DJJ87" s="227"/>
      <c r="DJK87" s="228"/>
      <c r="DJL87" s="231"/>
      <c r="DJM87" s="227"/>
      <c r="DJN87" s="227"/>
      <c r="DJO87" s="227"/>
      <c r="DJP87" s="227"/>
      <c r="DJQ87" s="247"/>
      <c r="DJR87" s="250"/>
      <c r="DJS87" s="231"/>
      <c r="DJT87" s="231"/>
      <c r="DJU87" s="231"/>
      <c r="DJV87" s="99"/>
      <c r="DJW87" s="231"/>
      <c r="DJX87" s="231"/>
      <c r="DJY87" s="231"/>
      <c r="DJZ87" s="222"/>
      <c r="DKA87" s="226"/>
      <c r="DKB87" s="223"/>
      <c r="DKC87" s="250"/>
      <c r="DKD87" s="231"/>
      <c r="DKE87" s="231"/>
      <c r="DKF87" s="231"/>
      <c r="DKG87" s="231"/>
      <c r="DKH87" s="227"/>
      <c r="DKI87" s="227"/>
      <c r="DKJ87" s="228"/>
      <c r="DKK87" s="231"/>
      <c r="DKL87" s="227"/>
      <c r="DKM87" s="227"/>
      <c r="DKN87" s="227"/>
      <c r="DKO87" s="227"/>
      <c r="DKP87" s="247"/>
      <c r="DKQ87" s="250"/>
      <c r="DKR87" s="231"/>
      <c r="DKS87" s="231"/>
      <c r="DKT87" s="231"/>
      <c r="DKU87" s="99"/>
      <c r="DKV87" s="231"/>
      <c r="DKW87" s="231"/>
      <c r="DKX87" s="231"/>
      <c r="DKY87" s="222"/>
      <c r="DKZ87" s="226"/>
      <c r="DLA87" s="223"/>
      <c r="DLB87" s="250"/>
      <c r="DLC87" s="231"/>
      <c r="DLD87" s="231"/>
      <c r="DLE87" s="231"/>
      <c r="DLF87" s="231"/>
      <c r="DLG87" s="227"/>
      <c r="DLH87" s="227"/>
      <c r="DLI87" s="228"/>
      <c r="DLJ87" s="231"/>
      <c r="DLK87" s="227"/>
      <c r="DLL87" s="227"/>
      <c r="DLM87" s="227"/>
      <c r="DLN87" s="227"/>
      <c r="DLO87" s="247"/>
      <c r="DLP87" s="250"/>
      <c r="DLQ87" s="231"/>
      <c r="DLR87" s="231"/>
      <c r="DLS87" s="231"/>
      <c r="DLT87" s="99"/>
      <c r="DLU87" s="231"/>
      <c r="DLV87" s="231"/>
      <c r="DLW87" s="231"/>
      <c r="DLX87" s="222"/>
      <c r="DLY87" s="226"/>
      <c r="DLZ87" s="223"/>
      <c r="DMA87" s="250"/>
      <c r="DMB87" s="231"/>
      <c r="DMC87" s="231"/>
      <c r="DMD87" s="231"/>
      <c r="DME87" s="231"/>
      <c r="DMF87" s="227"/>
      <c r="DMG87" s="227"/>
      <c r="DMH87" s="228"/>
      <c r="DMI87" s="231"/>
      <c r="DMJ87" s="227"/>
      <c r="DMK87" s="227"/>
      <c r="DML87" s="227"/>
      <c r="DMM87" s="227"/>
      <c r="DMN87" s="247"/>
      <c r="DMO87" s="250"/>
      <c r="DMP87" s="231"/>
      <c r="DMQ87" s="231"/>
      <c r="DMR87" s="231"/>
      <c r="DMS87" s="99"/>
      <c r="DMT87" s="231"/>
      <c r="DMU87" s="231"/>
      <c r="DMV87" s="231"/>
      <c r="DMW87" s="222"/>
      <c r="DMX87" s="226"/>
      <c r="DMY87" s="223"/>
      <c r="DMZ87" s="250"/>
      <c r="DNA87" s="231"/>
      <c r="DNB87" s="231"/>
      <c r="DNC87" s="231"/>
      <c r="DND87" s="231"/>
      <c r="DNE87" s="227"/>
      <c r="DNF87" s="227"/>
      <c r="DNG87" s="228"/>
      <c r="DNH87" s="231"/>
      <c r="DNI87" s="227"/>
      <c r="DNJ87" s="227"/>
      <c r="DNK87" s="227"/>
      <c r="DNL87" s="227"/>
      <c r="DNM87" s="247"/>
      <c r="DNN87" s="250"/>
      <c r="DNO87" s="231"/>
      <c r="DNP87" s="231"/>
      <c r="DNQ87" s="231"/>
      <c r="DNR87" s="99"/>
      <c r="DNS87" s="231"/>
      <c r="DNT87" s="231"/>
      <c r="DNU87" s="231"/>
      <c r="DNV87" s="222"/>
      <c r="DNW87" s="226"/>
      <c r="DNX87" s="223"/>
      <c r="DNY87" s="250"/>
      <c r="DNZ87" s="231"/>
      <c r="DOA87" s="231"/>
      <c r="DOB87" s="231"/>
      <c r="DOC87" s="231"/>
      <c r="DOD87" s="227"/>
      <c r="DOE87" s="227"/>
      <c r="DOF87" s="228"/>
      <c r="DOG87" s="231"/>
      <c r="DOH87" s="227"/>
      <c r="DOI87" s="227"/>
      <c r="DOJ87" s="227"/>
      <c r="DOK87" s="227"/>
      <c r="DOL87" s="247"/>
      <c r="DOM87" s="250"/>
      <c r="DON87" s="231"/>
      <c r="DOO87" s="231"/>
      <c r="DOP87" s="231"/>
      <c r="DOQ87" s="99"/>
      <c r="DOR87" s="231"/>
      <c r="DOS87" s="231"/>
      <c r="DOT87" s="231"/>
      <c r="DOU87" s="222"/>
      <c r="DOV87" s="226"/>
      <c r="DOW87" s="223"/>
      <c r="DOX87" s="250"/>
      <c r="DOY87" s="231"/>
      <c r="DOZ87" s="231"/>
      <c r="DPA87" s="231"/>
      <c r="DPB87" s="231"/>
      <c r="DPC87" s="227"/>
      <c r="DPD87" s="227"/>
      <c r="DPE87" s="228"/>
      <c r="DPF87" s="231"/>
      <c r="DPG87" s="227"/>
      <c r="DPH87" s="227"/>
      <c r="DPI87" s="227"/>
      <c r="DPJ87" s="227"/>
      <c r="DPK87" s="247"/>
      <c r="DPL87" s="250"/>
      <c r="DPM87" s="231"/>
      <c r="DPN87" s="231"/>
      <c r="DPO87" s="231"/>
      <c r="DPP87" s="99"/>
      <c r="DPQ87" s="231"/>
      <c r="DPR87" s="231"/>
      <c r="DPS87" s="231"/>
      <c r="DPT87" s="222"/>
      <c r="DPU87" s="226"/>
      <c r="DPV87" s="223"/>
      <c r="DPW87" s="250"/>
      <c r="DPX87" s="231"/>
      <c r="DPY87" s="231"/>
      <c r="DPZ87" s="231"/>
      <c r="DQA87" s="231"/>
      <c r="DQB87" s="227"/>
      <c r="DQC87" s="227"/>
      <c r="DQD87" s="228"/>
      <c r="DQE87" s="231"/>
      <c r="DQF87" s="227"/>
      <c r="DQG87" s="227"/>
      <c r="DQH87" s="227"/>
      <c r="DQI87" s="227"/>
      <c r="DQJ87" s="247"/>
      <c r="DQK87" s="250"/>
      <c r="DQL87" s="231"/>
      <c r="DQM87" s="231"/>
      <c r="DQN87" s="231"/>
      <c r="DQO87" s="99"/>
      <c r="DQP87" s="231"/>
      <c r="DQQ87" s="231"/>
      <c r="DQR87" s="231"/>
      <c r="DQS87" s="222"/>
      <c r="DQT87" s="226"/>
      <c r="DQU87" s="223"/>
      <c r="DQV87" s="250"/>
      <c r="DQW87" s="231"/>
      <c r="DQX87" s="231"/>
      <c r="DQY87" s="231"/>
      <c r="DQZ87" s="231"/>
      <c r="DRA87" s="227"/>
      <c r="DRB87" s="227"/>
      <c r="DRC87" s="228"/>
      <c r="DRD87" s="231"/>
      <c r="DRE87" s="227"/>
      <c r="DRF87" s="227"/>
      <c r="DRG87" s="227"/>
      <c r="DRH87" s="227"/>
      <c r="DRI87" s="247"/>
      <c r="DRJ87" s="250"/>
      <c r="DRK87" s="231"/>
      <c r="DRL87" s="231"/>
      <c r="DRM87" s="231"/>
      <c r="DRN87" s="99"/>
      <c r="DRO87" s="231"/>
      <c r="DRP87" s="231"/>
      <c r="DRQ87" s="231"/>
      <c r="DRR87" s="222"/>
      <c r="DRS87" s="226"/>
      <c r="DRT87" s="223"/>
      <c r="DRU87" s="250"/>
      <c r="DRV87" s="231"/>
      <c r="DRW87" s="231"/>
      <c r="DRX87" s="231"/>
      <c r="DRY87" s="231"/>
      <c r="DRZ87" s="227"/>
      <c r="DSA87" s="227"/>
      <c r="DSB87" s="228"/>
      <c r="DSC87" s="231"/>
      <c r="DSD87" s="227"/>
      <c r="DSE87" s="227"/>
      <c r="DSF87" s="227"/>
      <c r="DSG87" s="227"/>
      <c r="DSH87" s="247"/>
      <c r="DSI87" s="250"/>
      <c r="DSJ87" s="231"/>
      <c r="DSK87" s="231"/>
      <c r="DSL87" s="231"/>
      <c r="DSM87" s="99"/>
      <c r="DSN87" s="231"/>
      <c r="DSO87" s="231"/>
      <c r="DSP87" s="231"/>
      <c r="DSQ87" s="222"/>
      <c r="DSR87" s="226"/>
      <c r="DSS87" s="223"/>
      <c r="DST87" s="250"/>
      <c r="DSU87" s="231"/>
      <c r="DSV87" s="231"/>
      <c r="DSW87" s="231"/>
      <c r="DSX87" s="231"/>
      <c r="DSY87" s="227"/>
      <c r="DSZ87" s="227"/>
      <c r="DTA87" s="228"/>
      <c r="DTB87" s="231"/>
      <c r="DTC87" s="227"/>
      <c r="DTD87" s="227"/>
      <c r="DTE87" s="227"/>
      <c r="DTF87" s="227"/>
      <c r="DTG87" s="247"/>
      <c r="DTH87" s="250"/>
      <c r="DTI87" s="231"/>
      <c r="DTJ87" s="231"/>
      <c r="DTK87" s="231"/>
      <c r="DTL87" s="99"/>
      <c r="DTM87" s="231"/>
      <c r="DTN87" s="231"/>
      <c r="DTO87" s="231"/>
      <c r="DTP87" s="222"/>
      <c r="DTQ87" s="226"/>
      <c r="DTR87" s="223"/>
      <c r="DTS87" s="250"/>
      <c r="DTT87" s="231"/>
      <c r="DTU87" s="231"/>
      <c r="DTV87" s="231"/>
      <c r="DTW87" s="231"/>
      <c r="DTX87" s="227"/>
      <c r="DTY87" s="227"/>
      <c r="DTZ87" s="228"/>
      <c r="DUA87" s="231"/>
      <c r="DUB87" s="227"/>
      <c r="DUC87" s="227"/>
      <c r="DUD87" s="227"/>
      <c r="DUE87" s="227"/>
      <c r="DUF87" s="247"/>
      <c r="DUG87" s="250"/>
      <c r="DUH87" s="231"/>
      <c r="DUI87" s="231"/>
      <c r="DUJ87" s="231"/>
      <c r="DUK87" s="99"/>
      <c r="DUL87" s="231"/>
      <c r="DUM87" s="231"/>
      <c r="DUN87" s="231"/>
      <c r="DUO87" s="222"/>
      <c r="DUP87" s="226"/>
      <c r="DUQ87" s="223"/>
      <c r="DUR87" s="250"/>
      <c r="DUS87" s="231"/>
      <c r="DUT87" s="231"/>
      <c r="DUU87" s="231"/>
      <c r="DUV87" s="231"/>
      <c r="DUW87" s="227"/>
      <c r="DUX87" s="227"/>
      <c r="DUY87" s="228"/>
      <c r="DUZ87" s="231"/>
      <c r="DVA87" s="227"/>
      <c r="DVB87" s="227"/>
      <c r="DVC87" s="227"/>
      <c r="DVD87" s="227"/>
      <c r="DVE87" s="247"/>
      <c r="DVF87" s="250"/>
      <c r="DVG87" s="231"/>
      <c r="DVH87" s="231"/>
      <c r="DVI87" s="231"/>
      <c r="DVJ87" s="99"/>
      <c r="DVK87" s="231"/>
      <c r="DVL87" s="231"/>
      <c r="DVM87" s="231"/>
      <c r="DVN87" s="222"/>
      <c r="DVO87" s="226"/>
      <c r="DVP87" s="223"/>
      <c r="DVQ87" s="250"/>
      <c r="DVR87" s="231"/>
      <c r="DVS87" s="231"/>
      <c r="DVT87" s="231"/>
      <c r="DVU87" s="231"/>
      <c r="DVV87" s="227"/>
      <c r="DVW87" s="227"/>
      <c r="DVX87" s="228"/>
      <c r="DVY87" s="231"/>
      <c r="DVZ87" s="227"/>
      <c r="DWA87" s="227"/>
      <c r="DWB87" s="227"/>
      <c r="DWC87" s="227"/>
      <c r="DWD87" s="247"/>
      <c r="DWE87" s="250"/>
      <c r="DWF87" s="231"/>
      <c r="DWG87" s="231"/>
      <c r="DWH87" s="231"/>
      <c r="DWI87" s="99"/>
      <c r="DWJ87" s="231"/>
      <c r="DWK87" s="231"/>
      <c r="DWL87" s="231"/>
      <c r="DWM87" s="222"/>
      <c r="DWN87" s="226"/>
      <c r="DWO87" s="223"/>
      <c r="DWP87" s="250"/>
      <c r="DWQ87" s="231"/>
      <c r="DWR87" s="231"/>
      <c r="DWS87" s="231"/>
      <c r="DWT87" s="231"/>
      <c r="DWU87" s="227"/>
      <c r="DWV87" s="227"/>
      <c r="DWW87" s="228"/>
      <c r="DWX87" s="231"/>
      <c r="DWY87" s="227"/>
      <c r="DWZ87" s="227"/>
      <c r="DXA87" s="227"/>
      <c r="DXB87" s="227"/>
      <c r="DXC87" s="247"/>
      <c r="DXD87" s="250"/>
      <c r="DXE87" s="231"/>
      <c r="DXF87" s="231"/>
      <c r="DXG87" s="231"/>
      <c r="DXH87" s="99"/>
      <c r="DXI87" s="231"/>
      <c r="DXJ87" s="231"/>
      <c r="DXK87" s="231"/>
      <c r="DXL87" s="222"/>
      <c r="DXM87" s="226"/>
      <c r="DXN87" s="223"/>
      <c r="DXO87" s="250"/>
      <c r="DXP87" s="231"/>
      <c r="DXQ87" s="231"/>
      <c r="DXR87" s="231"/>
      <c r="DXS87" s="231"/>
      <c r="DXT87" s="227"/>
      <c r="DXU87" s="227"/>
      <c r="DXV87" s="228"/>
      <c r="DXW87" s="231"/>
      <c r="DXX87" s="227"/>
      <c r="DXY87" s="227"/>
      <c r="DXZ87" s="227"/>
      <c r="DYA87" s="227"/>
      <c r="DYB87" s="247"/>
      <c r="DYC87" s="250"/>
      <c r="DYD87" s="231"/>
      <c r="DYE87" s="231"/>
      <c r="DYF87" s="231"/>
      <c r="DYG87" s="99"/>
      <c r="DYH87" s="231"/>
      <c r="DYI87" s="231"/>
      <c r="DYJ87" s="231"/>
      <c r="DYK87" s="222"/>
      <c r="DYL87" s="226"/>
      <c r="DYM87" s="223"/>
      <c r="DYN87" s="250"/>
      <c r="DYO87" s="231"/>
      <c r="DYP87" s="231"/>
      <c r="DYQ87" s="231"/>
      <c r="DYR87" s="231"/>
      <c r="DYS87" s="227"/>
      <c r="DYT87" s="227"/>
      <c r="DYU87" s="228"/>
      <c r="DYV87" s="231"/>
      <c r="DYW87" s="227"/>
      <c r="DYX87" s="227"/>
      <c r="DYY87" s="227"/>
      <c r="DYZ87" s="227"/>
      <c r="DZA87" s="247"/>
      <c r="DZB87" s="250"/>
      <c r="DZC87" s="231"/>
      <c r="DZD87" s="231"/>
      <c r="DZE87" s="231"/>
      <c r="DZF87" s="99"/>
      <c r="DZG87" s="231"/>
      <c r="DZH87" s="231"/>
      <c r="DZI87" s="231"/>
      <c r="DZJ87" s="222"/>
      <c r="DZK87" s="226"/>
      <c r="DZL87" s="223"/>
      <c r="DZM87" s="250"/>
      <c r="DZN87" s="231"/>
      <c r="DZO87" s="231"/>
      <c r="DZP87" s="231"/>
      <c r="DZQ87" s="231"/>
      <c r="DZR87" s="227"/>
      <c r="DZS87" s="227"/>
      <c r="DZT87" s="228"/>
      <c r="DZU87" s="231"/>
      <c r="DZV87" s="227"/>
      <c r="DZW87" s="227"/>
      <c r="DZX87" s="227"/>
      <c r="DZY87" s="227"/>
      <c r="DZZ87" s="247"/>
      <c r="EAA87" s="250"/>
      <c r="EAB87" s="231"/>
      <c r="EAC87" s="231"/>
      <c r="EAD87" s="231"/>
      <c r="EAE87" s="99"/>
      <c r="EAF87" s="231"/>
      <c r="EAG87" s="231"/>
      <c r="EAH87" s="231"/>
      <c r="EAI87" s="222"/>
      <c r="EAJ87" s="226"/>
      <c r="EAK87" s="223"/>
      <c r="EAL87" s="250"/>
      <c r="EAM87" s="231"/>
      <c r="EAN87" s="231"/>
      <c r="EAO87" s="231"/>
      <c r="EAP87" s="231"/>
      <c r="EAQ87" s="227"/>
      <c r="EAR87" s="227"/>
      <c r="EAS87" s="228"/>
      <c r="EAT87" s="231"/>
      <c r="EAU87" s="227"/>
      <c r="EAV87" s="227"/>
      <c r="EAW87" s="227"/>
      <c r="EAX87" s="227"/>
      <c r="EAY87" s="247"/>
      <c r="EAZ87" s="250"/>
      <c r="EBA87" s="231"/>
      <c r="EBB87" s="231"/>
      <c r="EBC87" s="231"/>
      <c r="EBD87" s="99"/>
      <c r="EBE87" s="231"/>
      <c r="EBF87" s="231"/>
      <c r="EBG87" s="231"/>
      <c r="EBH87" s="222"/>
      <c r="EBI87" s="226"/>
      <c r="EBJ87" s="223"/>
      <c r="EBK87" s="250"/>
      <c r="EBL87" s="231"/>
      <c r="EBM87" s="231"/>
      <c r="EBN87" s="231"/>
      <c r="EBO87" s="231"/>
      <c r="EBP87" s="227"/>
      <c r="EBQ87" s="227"/>
      <c r="EBR87" s="228"/>
      <c r="EBS87" s="231"/>
      <c r="EBT87" s="227"/>
      <c r="EBU87" s="227"/>
      <c r="EBV87" s="227"/>
      <c r="EBW87" s="227"/>
      <c r="EBX87" s="247"/>
      <c r="EBY87" s="250"/>
      <c r="EBZ87" s="231"/>
      <c r="ECA87" s="231"/>
      <c r="ECB87" s="231"/>
      <c r="ECC87" s="99"/>
      <c r="ECD87" s="231"/>
      <c r="ECE87" s="231"/>
      <c r="ECF87" s="231"/>
      <c r="ECG87" s="222"/>
      <c r="ECH87" s="226"/>
      <c r="ECI87" s="223"/>
      <c r="ECJ87" s="250"/>
      <c r="ECK87" s="231"/>
      <c r="ECL87" s="231"/>
      <c r="ECM87" s="231"/>
      <c r="ECN87" s="231"/>
      <c r="ECO87" s="227"/>
      <c r="ECP87" s="227"/>
      <c r="ECQ87" s="228"/>
      <c r="ECR87" s="231"/>
      <c r="ECS87" s="227"/>
      <c r="ECT87" s="227"/>
      <c r="ECU87" s="227"/>
      <c r="ECV87" s="227"/>
      <c r="ECW87" s="247"/>
      <c r="ECX87" s="250"/>
      <c r="ECY87" s="231"/>
      <c r="ECZ87" s="231"/>
      <c r="EDA87" s="231"/>
      <c r="EDB87" s="99"/>
      <c r="EDC87" s="231"/>
      <c r="EDD87" s="231"/>
      <c r="EDE87" s="231"/>
      <c r="EDF87" s="222"/>
      <c r="EDG87" s="226"/>
      <c r="EDH87" s="223"/>
      <c r="EDI87" s="250"/>
      <c r="EDJ87" s="231"/>
      <c r="EDK87" s="231"/>
      <c r="EDL87" s="231"/>
      <c r="EDM87" s="231"/>
      <c r="EDN87" s="227"/>
      <c r="EDO87" s="227"/>
      <c r="EDP87" s="228"/>
      <c r="EDQ87" s="231"/>
      <c r="EDR87" s="227"/>
      <c r="EDS87" s="227"/>
      <c r="EDT87" s="227"/>
      <c r="EDU87" s="227"/>
      <c r="EDV87" s="247"/>
      <c r="EDW87" s="250"/>
      <c r="EDX87" s="231"/>
      <c r="EDY87" s="231"/>
      <c r="EDZ87" s="231"/>
      <c r="EEA87" s="99"/>
      <c r="EEB87" s="231"/>
      <c r="EEC87" s="231"/>
      <c r="EED87" s="231"/>
      <c r="EEE87" s="222"/>
      <c r="EEF87" s="226"/>
      <c r="EEG87" s="223"/>
      <c r="EEH87" s="250"/>
      <c r="EEI87" s="231"/>
      <c r="EEJ87" s="231"/>
      <c r="EEK87" s="231"/>
      <c r="EEL87" s="231"/>
      <c r="EEM87" s="227"/>
      <c r="EEN87" s="227"/>
      <c r="EEO87" s="228"/>
      <c r="EEP87" s="231"/>
      <c r="EEQ87" s="227"/>
      <c r="EER87" s="227"/>
      <c r="EES87" s="227"/>
      <c r="EET87" s="227"/>
      <c r="EEU87" s="247"/>
      <c r="EEV87" s="250"/>
      <c r="EEW87" s="231"/>
      <c r="EEX87" s="231"/>
      <c r="EEY87" s="231"/>
      <c r="EEZ87" s="99"/>
      <c r="EFA87" s="231"/>
      <c r="EFB87" s="231"/>
      <c r="EFC87" s="231"/>
      <c r="EFD87" s="222"/>
      <c r="EFE87" s="226"/>
      <c r="EFF87" s="223"/>
      <c r="EFG87" s="250"/>
      <c r="EFH87" s="231"/>
      <c r="EFI87" s="231"/>
      <c r="EFJ87" s="231"/>
      <c r="EFK87" s="231"/>
      <c r="EFL87" s="227"/>
      <c r="EFM87" s="227"/>
      <c r="EFN87" s="228"/>
      <c r="EFO87" s="231"/>
      <c r="EFP87" s="227"/>
      <c r="EFQ87" s="227"/>
      <c r="EFR87" s="227"/>
      <c r="EFS87" s="227"/>
      <c r="EFT87" s="247"/>
      <c r="EFU87" s="250"/>
      <c r="EFV87" s="231"/>
      <c r="EFW87" s="231"/>
      <c r="EFX87" s="231"/>
      <c r="EFY87" s="99"/>
      <c r="EFZ87" s="231"/>
      <c r="EGA87" s="231"/>
      <c r="EGB87" s="231"/>
      <c r="EGC87" s="222"/>
      <c r="EGD87" s="226"/>
      <c r="EGE87" s="223"/>
      <c r="EGF87" s="250"/>
      <c r="EGG87" s="231"/>
      <c r="EGH87" s="231"/>
      <c r="EGI87" s="231"/>
      <c r="EGJ87" s="231"/>
      <c r="EGK87" s="227"/>
      <c r="EGL87" s="227"/>
      <c r="EGM87" s="228"/>
      <c r="EGN87" s="231"/>
      <c r="EGO87" s="227"/>
      <c r="EGP87" s="227"/>
      <c r="EGQ87" s="227"/>
      <c r="EGR87" s="227"/>
      <c r="EGS87" s="247"/>
      <c r="EGT87" s="250"/>
      <c r="EGU87" s="231"/>
      <c r="EGV87" s="231"/>
      <c r="EGW87" s="231"/>
      <c r="EGX87" s="99"/>
      <c r="EGY87" s="231"/>
      <c r="EGZ87" s="231"/>
      <c r="EHA87" s="231"/>
      <c r="EHB87" s="222"/>
      <c r="EHC87" s="226"/>
      <c r="EHD87" s="223"/>
      <c r="EHE87" s="250"/>
      <c r="EHF87" s="231"/>
      <c r="EHG87" s="231"/>
      <c r="EHH87" s="231"/>
      <c r="EHI87" s="231"/>
      <c r="EHJ87" s="227"/>
      <c r="EHK87" s="227"/>
      <c r="EHL87" s="228"/>
      <c r="EHM87" s="231"/>
      <c r="EHN87" s="227"/>
      <c r="EHO87" s="227"/>
      <c r="EHP87" s="227"/>
      <c r="EHQ87" s="227"/>
      <c r="EHR87" s="247"/>
      <c r="EHS87" s="250"/>
      <c r="EHT87" s="231"/>
      <c r="EHU87" s="231"/>
      <c r="EHV87" s="231"/>
      <c r="EHW87" s="99"/>
      <c r="EHX87" s="231"/>
      <c r="EHY87" s="231"/>
      <c r="EHZ87" s="231"/>
      <c r="EIA87" s="222"/>
      <c r="EIB87" s="226"/>
      <c r="EIC87" s="223"/>
      <c r="EID87" s="250"/>
      <c r="EIE87" s="231"/>
      <c r="EIF87" s="231"/>
      <c r="EIG87" s="231"/>
      <c r="EIH87" s="231"/>
      <c r="EII87" s="227"/>
      <c r="EIJ87" s="227"/>
      <c r="EIK87" s="228"/>
      <c r="EIL87" s="231"/>
      <c r="EIM87" s="227"/>
      <c r="EIN87" s="227"/>
      <c r="EIO87" s="227"/>
      <c r="EIP87" s="227"/>
      <c r="EIQ87" s="247"/>
      <c r="EIR87" s="250"/>
      <c r="EIS87" s="231"/>
      <c r="EIT87" s="231"/>
      <c r="EIU87" s="231"/>
      <c r="EIV87" s="99"/>
      <c r="EIW87" s="231"/>
      <c r="EIX87" s="231"/>
      <c r="EIY87" s="231"/>
      <c r="EIZ87" s="222"/>
      <c r="EJA87" s="226"/>
      <c r="EJB87" s="223"/>
      <c r="EJC87" s="250"/>
      <c r="EJD87" s="231"/>
      <c r="EJE87" s="231"/>
      <c r="EJF87" s="231"/>
      <c r="EJG87" s="231"/>
      <c r="EJH87" s="227"/>
      <c r="EJI87" s="227"/>
      <c r="EJJ87" s="228"/>
      <c r="EJK87" s="231"/>
      <c r="EJL87" s="227"/>
      <c r="EJM87" s="227"/>
      <c r="EJN87" s="227"/>
      <c r="EJO87" s="227"/>
      <c r="EJP87" s="247"/>
      <c r="EJQ87" s="250"/>
      <c r="EJR87" s="231"/>
      <c r="EJS87" s="231"/>
      <c r="EJT87" s="231"/>
      <c r="EJU87" s="99"/>
      <c r="EJV87" s="231"/>
      <c r="EJW87" s="231"/>
      <c r="EJX87" s="231"/>
      <c r="EJY87" s="222"/>
      <c r="EJZ87" s="226"/>
      <c r="EKA87" s="223"/>
      <c r="EKB87" s="250"/>
      <c r="EKC87" s="231"/>
      <c r="EKD87" s="231"/>
      <c r="EKE87" s="231"/>
      <c r="EKF87" s="231"/>
      <c r="EKG87" s="227"/>
      <c r="EKH87" s="227"/>
      <c r="EKI87" s="228"/>
      <c r="EKJ87" s="231"/>
      <c r="EKK87" s="227"/>
      <c r="EKL87" s="227"/>
      <c r="EKM87" s="227"/>
      <c r="EKN87" s="227"/>
      <c r="EKO87" s="247"/>
      <c r="EKP87" s="250"/>
      <c r="EKQ87" s="231"/>
      <c r="EKR87" s="231"/>
      <c r="EKS87" s="231"/>
      <c r="EKT87" s="99"/>
      <c r="EKU87" s="231"/>
      <c r="EKV87" s="231"/>
      <c r="EKW87" s="231"/>
      <c r="EKX87" s="222"/>
      <c r="EKY87" s="226"/>
      <c r="EKZ87" s="223"/>
      <c r="ELA87" s="250"/>
      <c r="ELB87" s="231"/>
      <c r="ELC87" s="231"/>
      <c r="ELD87" s="231"/>
      <c r="ELE87" s="231"/>
      <c r="ELF87" s="227"/>
      <c r="ELG87" s="227"/>
      <c r="ELH87" s="228"/>
      <c r="ELI87" s="231"/>
      <c r="ELJ87" s="227"/>
      <c r="ELK87" s="227"/>
      <c r="ELL87" s="227"/>
      <c r="ELM87" s="227"/>
      <c r="ELN87" s="247"/>
      <c r="ELO87" s="250"/>
      <c r="ELP87" s="231"/>
      <c r="ELQ87" s="231"/>
      <c r="ELR87" s="231"/>
      <c r="ELS87" s="99"/>
      <c r="ELT87" s="231"/>
      <c r="ELU87" s="231"/>
      <c r="ELV87" s="231"/>
      <c r="ELW87" s="222"/>
      <c r="ELX87" s="226"/>
      <c r="ELY87" s="223"/>
      <c r="ELZ87" s="250"/>
      <c r="EMA87" s="231"/>
      <c r="EMB87" s="231"/>
      <c r="EMC87" s="231"/>
      <c r="EMD87" s="231"/>
      <c r="EME87" s="227"/>
      <c r="EMF87" s="227"/>
      <c r="EMG87" s="228"/>
      <c r="EMH87" s="231"/>
      <c r="EMI87" s="227"/>
      <c r="EMJ87" s="227"/>
      <c r="EMK87" s="227"/>
      <c r="EML87" s="227"/>
      <c r="EMM87" s="247"/>
      <c r="EMN87" s="250"/>
      <c r="EMO87" s="231"/>
      <c r="EMP87" s="231"/>
      <c r="EMQ87" s="231"/>
      <c r="EMR87" s="99"/>
      <c r="EMS87" s="231"/>
      <c r="EMT87" s="231"/>
      <c r="EMU87" s="231"/>
      <c r="EMV87" s="222"/>
      <c r="EMW87" s="226"/>
      <c r="EMX87" s="223"/>
      <c r="EMY87" s="250"/>
      <c r="EMZ87" s="231"/>
      <c r="ENA87" s="231"/>
      <c r="ENB87" s="231"/>
      <c r="ENC87" s="231"/>
      <c r="END87" s="227"/>
      <c r="ENE87" s="227"/>
      <c r="ENF87" s="228"/>
      <c r="ENG87" s="231"/>
      <c r="ENH87" s="227"/>
      <c r="ENI87" s="227"/>
      <c r="ENJ87" s="227"/>
      <c r="ENK87" s="227"/>
      <c r="ENL87" s="247"/>
      <c r="ENM87" s="250"/>
      <c r="ENN87" s="231"/>
      <c r="ENO87" s="231"/>
      <c r="ENP87" s="231"/>
      <c r="ENQ87" s="99"/>
      <c r="ENR87" s="231"/>
      <c r="ENS87" s="231"/>
      <c r="ENT87" s="231"/>
      <c r="ENU87" s="222"/>
      <c r="ENV87" s="226"/>
      <c r="ENW87" s="223"/>
      <c r="ENX87" s="250"/>
      <c r="ENY87" s="231"/>
      <c r="ENZ87" s="231"/>
      <c r="EOA87" s="231"/>
      <c r="EOB87" s="231"/>
      <c r="EOC87" s="227"/>
      <c r="EOD87" s="227"/>
      <c r="EOE87" s="228"/>
      <c r="EOF87" s="231"/>
      <c r="EOG87" s="227"/>
      <c r="EOH87" s="227"/>
      <c r="EOI87" s="227"/>
      <c r="EOJ87" s="227"/>
      <c r="EOK87" s="247"/>
      <c r="EOL87" s="250"/>
      <c r="EOM87" s="231"/>
      <c r="EON87" s="231"/>
      <c r="EOO87" s="231"/>
      <c r="EOP87" s="99"/>
      <c r="EOQ87" s="231"/>
      <c r="EOR87" s="231"/>
      <c r="EOS87" s="231"/>
      <c r="EOT87" s="222"/>
      <c r="EOU87" s="226"/>
      <c r="EOV87" s="223"/>
      <c r="EOW87" s="250"/>
      <c r="EOX87" s="231"/>
      <c r="EOY87" s="231"/>
      <c r="EOZ87" s="231"/>
      <c r="EPA87" s="231"/>
      <c r="EPB87" s="227"/>
      <c r="EPC87" s="227"/>
      <c r="EPD87" s="228"/>
      <c r="EPE87" s="231"/>
      <c r="EPF87" s="227"/>
      <c r="EPG87" s="227"/>
      <c r="EPH87" s="227"/>
      <c r="EPI87" s="227"/>
      <c r="EPJ87" s="247"/>
      <c r="EPK87" s="250"/>
      <c r="EPL87" s="231"/>
      <c r="EPM87" s="231"/>
      <c r="EPN87" s="231"/>
      <c r="EPO87" s="99"/>
      <c r="EPP87" s="231"/>
      <c r="EPQ87" s="231"/>
      <c r="EPR87" s="231"/>
      <c r="EPS87" s="222"/>
      <c r="EPT87" s="226"/>
      <c r="EPU87" s="223"/>
      <c r="EPV87" s="250"/>
      <c r="EPW87" s="231"/>
      <c r="EPX87" s="231"/>
      <c r="EPY87" s="231"/>
      <c r="EPZ87" s="231"/>
      <c r="EQA87" s="227"/>
      <c r="EQB87" s="227"/>
      <c r="EQC87" s="228"/>
      <c r="EQD87" s="231"/>
      <c r="EQE87" s="227"/>
      <c r="EQF87" s="227"/>
      <c r="EQG87" s="227"/>
      <c r="EQH87" s="227"/>
      <c r="EQI87" s="247"/>
      <c r="EQJ87" s="250"/>
      <c r="EQK87" s="231"/>
      <c r="EQL87" s="231"/>
      <c r="EQM87" s="231"/>
      <c r="EQN87" s="99"/>
      <c r="EQO87" s="231"/>
      <c r="EQP87" s="231"/>
      <c r="EQQ87" s="231"/>
      <c r="EQR87" s="222"/>
      <c r="EQS87" s="226"/>
      <c r="EQT87" s="223"/>
      <c r="EQU87" s="250"/>
      <c r="EQV87" s="231"/>
      <c r="EQW87" s="231"/>
      <c r="EQX87" s="231"/>
      <c r="EQY87" s="231"/>
      <c r="EQZ87" s="227"/>
      <c r="ERA87" s="227"/>
      <c r="ERB87" s="228"/>
      <c r="ERC87" s="231"/>
      <c r="ERD87" s="227"/>
      <c r="ERE87" s="227"/>
      <c r="ERF87" s="227"/>
      <c r="ERG87" s="227"/>
      <c r="ERH87" s="247"/>
      <c r="ERI87" s="250"/>
      <c r="ERJ87" s="231"/>
      <c r="ERK87" s="231"/>
      <c r="ERL87" s="231"/>
      <c r="ERM87" s="99"/>
      <c r="ERN87" s="231"/>
      <c r="ERO87" s="231"/>
      <c r="ERP87" s="231"/>
      <c r="ERQ87" s="222"/>
      <c r="ERR87" s="226"/>
      <c r="ERS87" s="223"/>
      <c r="ERT87" s="250"/>
      <c r="ERU87" s="231"/>
      <c r="ERV87" s="231"/>
      <c r="ERW87" s="231"/>
      <c r="ERX87" s="231"/>
      <c r="ERY87" s="227"/>
      <c r="ERZ87" s="227"/>
      <c r="ESA87" s="228"/>
      <c r="ESB87" s="231"/>
      <c r="ESC87" s="227"/>
      <c r="ESD87" s="227"/>
      <c r="ESE87" s="227"/>
      <c r="ESF87" s="227"/>
      <c r="ESG87" s="247"/>
      <c r="ESH87" s="250"/>
      <c r="ESI87" s="231"/>
      <c r="ESJ87" s="231"/>
      <c r="ESK87" s="231"/>
      <c r="ESL87" s="99"/>
      <c r="ESM87" s="231"/>
      <c r="ESN87" s="231"/>
      <c r="ESO87" s="231"/>
      <c r="ESP87" s="222"/>
      <c r="ESQ87" s="226"/>
      <c r="ESR87" s="223"/>
      <c r="ESS87" s="250"/>
      <c r="EST87" s="231"/>
      <c r="ESU87" s="231"/>
      <c r="ESV87" s="231"/>
      <c r="ESW87" s="231"/>
      <c r="ESX87" s="227"/>
      <c r="ESY87" s="227"/>
      <c r="ESZ87" s="228"/>
      <c r="ETA87" s="231"/>
      <c r="ETB87" s="227"/>
      <c r="ETC87" s="227"/>
      <c r="ETD87" s="227"/>
      <c r="ETE87" s="227"/>
      <c r="ETF87" s="247"/>
      <c r="ETG87" s="250"/>
      <c r="ETH87" s="231"/>
      <c r="ETI87" s="231"/>
      <c r="ETJ87" s="231"/>
      <c r="ETK87" s="99"/>
      <c r="ETL87" s="231"/>
      <c r="ETM87" s="231"/>
      <c r="ETN87" s="231"/>
      <c r="ETO87" s="222"/>
      <c r="ETP87" s="226"/>
      <c r="ETQ87" s="223"/>
      <c r="ETR87" s="250"/>
      <c r="ETS87" s="231"/>
      <c r="ETT87" s="231"/>
      <c r="ETU87" s="231"/>
      <c r="ETV87" s="231"/>
      <c r="ETW87" s="227"/>
      <c r="ETX87" s="227"/>
      <c r="ETY87" s="228"/>
      <c r="ETZ87" s="231"/>
      <c r="EUA87" s="227"/>
      <c r="EUB87" s="227"/>
      <c r="EUC87" s="227"/>
      <c r="EUD87" s="227"/>
      <c r="EUE87" s="247"/>
      <c r="EUF87" s="250"/>
      <c r="EUG87" s="231"/>
      <c r="EUH87" s="231"/>
      <c r="EUI87" s="231"/>
      <c r="EUJ87" s="99"/>
      <c r="EUK87" s="231"/>
      <c r="EUL87" s="231"/>
      <c r="EUM87" s="231"/>
      <c r="EUN87" s="222"/>
      <c r="EUO87" s="226"/>
      <c r="EUP87" s="223"/>
      <c r="EUQ87" s="250"/>
      <c r="EUR87" s="231"/>
      <c r="EUS87" s="231"/>
      <c r="EUT87" s="231"/>
      <c r="EUU87" s="231"/>
      <c r="EUV87" s="227"/>
      <c r="EUW87" s="227"/>
      <c r="EUX87" s="228"/>
      <c r="EUY87" s="231"/>
      <c r="EUZ87" s="227"/>
      <c r="EVA87" s="227"/>
      <c r="EVB87" s="227"/>
      <c r="EVC87" s="227"/>
      <c r="EVD87" s="247"/>
      <c r="EVE87" s="250"/>
      <c r="EVF87" s="231"/>
      <c r="EVG87" s="231"/>
      <c r="EVH87" s="231"/>
      <c r="EVI87" s="99"/>
      <c r="EVJ87" s="231"/>
      <c r="EVK87" s="231"/>
      <c r="EVL87" s="231"/>
      <c r="EVM87" s="222"/>
      <c r="EVN87" s="226"/>
      <c r="EVO87" s="223"/>
      <c r="EVP87" s="250"/>
      <c r="EVQ87" s="231"/>
      <c r="EVR87" s="231"/>
      <c r="EVS87" s="231"/>
      <c r="EVT87" s="231"/>
      <c r="EVU87" s="227"/>
      <c r="EVV87" s="227"/>
      <c r="EVW87" s="228"/>
      <c r="EVX87" s="231"/>
      <c r="EVY87" s="227"/>
      <c r="EVZ87" s="227"/>
      <c r="EWA87" s="227"/>
      <c r="EWB87" s="227"/>
      <c r="EWC87" s="247"/>
      <c r="EWD87" s="250"/>
      <c r="EWE87" s="231"/>
      <c r="EWF87" s="231"/>
      <c r="EWG87" s="231"/>
      <c r="EWH87" s="99"/>
      <c r="EWI87" s="231"/>
      <c r="EWJ87" s="231"/>
      <c r="EWK87" s="231"/>
      <c r="EWL87" s="222"/>
      <c r="EWM87" s="226"/>
      <c r="EWN87" s="223"/>
      <c r="EWO87" s="250"/>
      <c r="EWP87" s="231"/>
      <c r="EWQ87" s="231"/>
      <c r="EWR87" s="231"/>
      <c r="EWS87" s="231"/>
      <c r="EWT87" s="227"/>
      <c r="EWU87" s="227"/>
      <c r="EWV87" s="228"/>
      <c r="EWW87" s="231"/>
      <c r="EWX87" s="227"/>
      <c r="EWY87" s="227"/>
      <c r="EWZ87" s="227"/>
      <c r="EXA87" s="227"/>
      <c r="EXB87" s="247"/>
      <c r="EXC87" s="250"/>
      <c r="EXD87" s="231"/>
      <c r="EXE87" s="231"/>
      <c r="EXF87" s="231"/>
      <c r="EXG87" s="99"/>
      <c r="EXH87" s="231"/>
      <c r="EXI87" s="231"/>
      <c r="EXJ87" s="231"/>
      <c r="EXK87" s="222"/>
      <c r="EXL87" s="226"/>
      <c r="EXM87" s="223"/>
      <c r="EXN87" s="250"/>
      <c r="EXO87" s="231"/>
      <c r="EXP87" s="231"/>
      <c r="EXQ87" s="231"/>
      <c r="EXR87" s="231"/>
      <c r="EXS87" s="227"/>
      <c r="EXT87" s="227"/>
      <c r="EXU87" s="228"/>
      <c r="EXV87" s="231"/>
      <c r="EXW87" s="227"/>
      <c r="EXX87" s="227"/>
      <c r="EXY87" s="227"/>
      <c r="EXZ87" s="227"/>
      <c r="EYA87" s="247"/>
      <c r="EYB87" s="250"/>
      <c r="EYC87" s="231"/>
      <c r="EYD87" s="231"/>
      <c r="EYE87" s="231"/>
      <c r="EYF87" s="99"/>
      <c r="EYG87" s="231"/>
      <c r="EYH87" s="231"/>
      <c r="EYI87" s="231"/>
      <c r="EYJ87" s="222"/>
      <c r="EYK87" s="226"/>
      <c r="EYL87" s="223"/>
      <c r="EYM87" s="250"/>
      <c r="EYN87" s="231"/>
      <c r="EYO87" s="231"/>
      <c r="EYP87" s="231"/>
      <c r="EYQ87" s="231"/>
      <c r="EYR87" s="227"/>
      <c r="EYS87" s="227"/>
      <c r="EYT87" s="228"/>
      <c r="EYU87" s="231"/>
      <c r="EYV87" s="227"/>
      <c r="EYW87" s="227"/>
      <c r="EYX87" s="227"/>
      <c r="EYY87" s="227"/>
      <c r="EYZ87" s="247"/>
      <c r="EZA87" s="250"/>
      <c r="EZB87" s="231"/>
      <c r="EZC87" s="231"/>
      <c r="EZD87" s="231"/>
      <c r="EZE87" s="99"/>
      <c r="EZF87" s="231"/>
      <c r="EZG87" s="231"/>
      <c r="EZH87" s="231"/>
      <c r="EZI87" s="222"/>
      <c r="EZJ87" s="226"/>
      <c r="EZK87" s="223"/>
      <c r="EZL87" s="250"/>
      <c r="EZM87" s="231"/>
      <c r="EZN87" s="231"/>
      <c r="EZO87" s="231"/>
      <c r="EZP87" s="231"/>
      <c r="EZQ87" s="227"/>
      <c r="EZR87" s="227"/>
      <c r="EZS87" s="228"/>
      <c r="EZT87" s="231"/>
      <c r="EZU87" s="227"/>
      <c r="EZV87" s="227"/>
      <c r="EZW87" s="227"/>
      <c r="EZX87" s="227"/>
      <c r="EZY87" s="247"/>
      <c r="EZZ87" s="250"/>
      <c r="FAA87" s="231"/>
      <c r="FAB87" s="231"/>
      <c r="FAC87" s="231"/>
      <c r="FAD87" s="99"/>
      <c r="FAE87" s="231"/>
      <c r="FAF87" s="231"/>
      <c r="FAG87" s="231"/>
      <c r="FAH87" s="222"/>
      <c r="FAI87" s="226"/>
      <c r="FAJ87" s="223"/>
      <c r="FAK87" s="250"/>
      <c r="FAL87" s="231"/>
      <c r="FAM87" s="231"/>
      <c r="FAN87" s="231"/>
      <c r="FAO87" s="231"/>
      <c r="FAP87" s="227"/>
      <c r="FAQ87" s="227"/>
      <c r="FAR87" s="228"/>
      <c r="FAS87" s="231"/>
      <c r="FAT87" s="227"/>
      <c r="FAU87" s="227"/>
      <c r="FAV87" s="227"/>
      <c r="FAW87" s="227"/>
      <c r="FAX87" s="247"/>
      <c r="FAY87" s="250"/>
      <c r="FAZ87" s="231"/>
      <c r="FBA87" s="231"/>
      <c r="FBB87" s="231"/>
      <c r="FBC87" s="99"/>
      <c r="FBD87" s="231"/>
      <c r="FBE87" s="231"/>
      <c r="FBF87" s="231"/>
      <c r="FBG87" s="222"/>
      <c r="FBH87" s="226"/>
      <c r="FBI87" s="223"/>
      <c r="FBJ87" s="250"/>
      <c r="FBK87" s="231"/>
      <c r="FBL87" s="231"/>
      <c r="FBM87" s="231"/>
      <c r="FBN87" s="231"/>
      <c r="FBO87" s="227"/>
      <c r="FBP87" s="227"/>
      <c r="FBQ87" s="228"/>
      <c r="FBR87" s="231"/>
      <c r="FBS87" s="227"/>
      <c r="FBT87" s="227"/>
      <c r="FBU87" s="227"/>
      <c r="FBV87" s="227"/>
      <c r="FBW87" s="247"/>
      <c r="FBX87" s="250"/>
      <c r="FBY87" s="231"/>
      <c r="FBZ87" s="231"/>
      <c r="FCA87" s="231"/>
      <c r="FCB87" s="99"/>
      <c r="FCC87" s="231"/>
      <c r="FCD87" s="231"/>
      <c r="FCE87" s="231"/>
      <c r="FCF87" s="222"/>
      <c r="FCG87" s="226"/>
      <c r="FCH87" s="223"/>
      <c r="FCI87" s="250"/>
      <c r="FCJ87" s="231"/>
      <c r="FCK87" s="231"/>
      <c r="FCL87" s="231"/>
      <c r="FCM87" s="231"/>
      <c r="FCN87" s="227"/>
      <c r="FCO87" s="227"/>
      <c r="FCP87" s="228"/>
      <c r="FCQ87" s="231"/>
      <c r="FCR87" s="227"/>
      <c r="FCS87" s="227"/>
      <c r="FCT87" s="227"/>
      <c r="FCU87" s="227"/>
      <c r="FCV87" s="247"/>
      <c r="FCW87" s="250"/>
      <c r="FCX87" s="231"/>
      <c r="FCY87" s="231"/>
      <c r="FCZ87" s="231"/>
      <c r="FDA87" s="99"/>
      <c r="FDB87" s="231"/>
      <c r="FDC87" s="231"/>
      <c r="FDD87" s="231"/>
      <c r="FDE87" s="222"/>
      <c r="FDF87" s="226"/>
      <c r="FDG87" s="223"/>
      <c r="FDH87" s="250"/>
      <c r="FDI87" s="231"/>
      <c r="FDJ87" s="231"/>
      <c r="FDK87" s="231"/>
      <c r="FDL87" s="231"/>
      <c r="FDM87" s="227"/>
      <c r="FDN87" s="227"/>
      <c r="FDO87" s="228"/>
      <c r="FDP87" s="231"/>
      <c r="FDQ87" s="227"/>
      <c r="FDR87" s="227"/>
      <c r="FDS87" s="227"/>
      <c r="FDT87" s="227"/>
      <c r="FDU87" s="247"/>
      <c r="FDV87" s="250"/>
      <c r="FDW87" s="231"/>
      <c r="FDX87" s="231"/>
      <c r="FDY87" s="231"/>
      <c r="FDZ87" s="99"/>
      <c r="FEA87" s="231"/>
      <c r="FEB87" s="231"/>
      <c r="FEC87" s="231"/>
      <c r="FED87" s="222"/>
      <c r="FEE87" s="226"/>
      <c r="FEF87" s="223"/>
      <c r="FEG87" s="250"/>
      <c r="FEH87" s="231"/>
      <c r="FEI87" s="231"/>
      <c r="FEJ87" s="231"/>
      <c r="FEK87" s="231"/>
      <c r="FEL87" s="227"/>
      <c r="FEM87" s="227"/>
      <c r="FEN87" s="228"/>
      <c r="FEO87" s="231"/>
      <c r="FEP87" s="227"/>
      <c r="FEQ87" s="227"/>
      <c r="FER87" s="227"/>
      <c r="FES87" s="227"/>
      <c r="FET87" s="247"/>
      <c r="FEU87" s="250"/>
      <c r="FEV87" s="231"/>
      <c r="FEW87" s="231"/>
      <c r="FEX87" s="231"/>
      <c r="FEY87" s="99"/>
      <c r="FEZ87" s="231"/>
      <c r="FFA87" s="231"/>
      <c r="FFB87" s="231"/>
      <c r="FFC87" s="222"/>
      <c r="FFD87" s="226"/>
      <c r="FFE87" s="223"/>
      <c r="FFF87" s="250"/>
      <c r="FFG87" s="231"/>
      <c r="FFH87" s="231"/>
      <c r="FFI87" s="231"/>
      <c r="FFJ87" s="231"/>
      <c r="FFK87" s="227"/>
      <c r="FFL87" s="227"/>
      <c r="FFM87" s="228"/>
      <c r="FFN87" s="231"/>
      <c r="FFO87" s="227"/>
      <c r="FFP87" s="227"/>
      <c r="FFQ87" s="227"/>
      <c r="FFR87" s="227"/>
      <c r="FFS87" s="247"/>
      <c r="FFT87" s="250"/>
      <c r="FFU87" s="231"/>
      <c r="FFV87" s="231"/>
      <c r="FFW87" s="231"/>
      <c r="FFX87" s="99"/>
      <c r="FFY87" s="231"/>
      <c r="FFZ87" s="231"/>
      <c r="FGA87" s="231"/>
      <c r="FGB87" s="222"/>
      <c r="FGC87" s="226"/>
      <c r="FGD87" s="223"/>
      <c r="FGE87" s="250"/>
      <c r="FGF87" s="231"/>
      <c r="FGG87" s="231"/>
      <c r="FGH87" s="231"/>
      <c r="FGI87" s="231"/>
      <c r="FGJ87" s="227"/>
      <c r="FGK87" s="227"/>
      <c r="FGL87" s="228"/>
      <c r="FGM87" s="231"/>
      <c r="FGN87" s="227"/>
      <c r="FGO87" s="227"/>
      <c r="FGP87" s="227"/>
      <c r="FGQ87" s="227"/>
      <c r="FGR87" s="247"/>
      <c r="FGS87" s="250"/>
      <c r="FGT87" s="231"/>
      <c r="FGU87" s="231"/>
      <c r="FGV87" s="231"/>
      <c r="FGW87" s="99"/>
      <c r="FGX87" s="231"/>
      <c r="FGY87" s="231"/>
      <c r="FGZ87" s="231"/>
      <c r="FHA87" s="222"/>
      <c r="FHB87" s="226"/>
      <c r="FHC87" s="223"/>
      <c r="FHD87" s="250"/>
      <c r="FHE87" s="231"/>
      <c r="FHF87" s="231"/>
      <c r="FHG87" s="231"/>
      <c r="FHH87" s="231"/>
      <c r="FHI87" s="227"/>
      <c r="FHJ87" s="227"/>
      <c r="FHK87" s="228"/>
      <c r="FHL87" s="231"/>
      <c r="FHM87" s="227"/>
      <c r="FHN87" s="227"/>
      <c r="FHO87" s="227"/>
      <c r="FHP87" s="227"/>
      <c r="FHQ87" s="247"/>
      <c r="FHR87" s="250"/>
      <c r="FHS87" s="231"/>
      <c r="FHT87" s="231"/>
      <c r="FHU87" s="231"/>
      <c r="FHV87" s="99"/>
      <c r="FHW87" s="231"/>
      <c r="FHX87" s="231"/>
      <c r="FHY87" s="231"/>
      <c r="FHZ87" s="222"/>
      <c r="FIA87" s="226"/>
      <c r="FIB87" s="223"/>
      <c r="FIC87" s="250"/>
      <c r="FID87" s="231"/>
      <c r="FIE87" s="231"/>
      <c r="FIF87" s="231"/>
      <c r="FIG87" s="231"/>
      <c r="FIH87" s="227"/>
      <c r="FII87" s="227"/>
      <c r="FIJ87" s="228"/>
      <c r="FIK87" s="231"/>
      <c r="FIL87" s="227"/>
      <c r="FIM87" s="227"/>
      <c r="FIN87" s="227"/>
      <c r="FIO87" s="227"/>
      <c r="FIP87" s="247"/>
      <c r="FIQ87" s="250"/>
      <c r="FIR87" s="231"/>
      <c r="FIS87" s="231"/>
      <c r="FIT87" s="231"/>
      <c r="FIU87" s="99"/>
      <c r="FIV87" s="231"/>
      <c r="FIW87" s="231"/>
      <c r="FIX87" s="231"/>
      <c r="FIY87" s="222"/>
      <c r="FIZ87" s="226"/>
      <c r="FJA87" s="223"/>
      <c r="FJB87" s="250"/>
      <c r="FJC87" s="231"/>
      <c r="FJD87" s="231"/>
      <c r="FJE87" s="231"/>
      <c r="FJF87" s="231"/>
      <c r="FJG87" s="227"/>
      <c r="FJH87" s="227"/>
      <c r="FJI87" s="228"/>
      <c r="FJJ87" s="231"/>
      <c r="FJK87" s="227"/>
      <c r="FJL87" s="227"/>
      <c r="FJM87" s="227"/>
      <c r="FJN87" s="227"/>
      <c r="FJO87" s="247"/>
      <c r="FJP87" s="250"/>
      <c r="FJQ87" s="231"/>
      <c r="FJR87" s="231"/>
      <c r="FJS87" s="231"/>
      <c r="FJT87" s="99"/>
      <c r="FJU87" s="231"/>
      <c r="FJV87" s="231"/>
      <c r="FJW87" s="231"/>
      <c r="FJX87" s="222"/>
      <c r="FJY87" s="226"/>
      <c r="FJZ87" s="223"/>
      <c r="FKA87" s="250"/>
      <c r="FKB87" s="231"/>
      <c r="FKC87" s="231"/>
      <c r="FKD87" s="231"/>
      <c r="FKE87" s="231"/>
      <c r="FKF87" s="227"/>
      <c r="FKG87" s="227"/>
      <c r="FKH87" s="228"/>
      <c r="FKI87" s="231"/>
      <c r="FKJ87" s="227"/>
      <c r="FKK87" s="227"/>
      <c r="FKL87" s="227"/>
      <c r="FKM87" s="227"/>
      <c r="FKN87" s="247"/>
      <c r="FKO87" s="250"/>
      <c r="FKP87" s="231"/>
      <c r="FKQ87" s="231"/>
      <c r="FKR87" s="231"/>
      <c r="FKS87" s="99"/>
      <c r="FKT87" s="231"/>
      <c r="FKU87" s="231"/>
      <c r="FKV87" s="231"/>
      <c r="FKW87" s="222"/>
      <c r="FKX87" s="226"/>
      <c r="FKY87" s="223"/>
      <c r="FKZ87" s="250"/>
      <c r="FLA87" s="231"/>
      <c r="FLB87" s="231"/>
      <c r="FLC87" s="231"/>
      <c r="FLD87" s="231"/>
      <c r="FLE87" s="227"/>
      <c r="FLF87" s="227"/>
      <c r="FLG87" s="228"/>
      <c r="FLH87" s="231"/>
      <c r="FLI87" s="227"/>
      <c r="FLJ87" s="227"/>
      <c r="FLK87" s="227"/>
      <c r="FLL87" s="227"/>
      <c r="FLM87" s="247"/>
      <c r="FLN87" s="250"/>
      <c r="FLO87" s="231"/>
      <c r="FLP87" s="231"/>
      <c r="FLQ87" s="231"/>
      <c r="FLR87" s="99"/>
      <c r="FLS87" s="231"/>
      <c r="FLT87" s="231"/>
      <c r="FLU87" s="231"/>
      <c r="FLV87" s="222"/>
      <c r="FLW87" s="226"/>
      <c r="FLX87" s="223"/>
      <c r="FLY87" s="250"/>
      <c r="FLZ87" s="231"/>
      <c r="FMA87" s="231"/>
      <c r="FMB87" s="231"/>
      <c r="FMC87" s="231"/>
      <c r="FMD87" s="227"/>
      <c r="FME87" s="227"/>
      <c r="FMF87" s="228"/>
      <c r="FMG87" s="231"/>
      <c r="FMH87" s="227"/>
      <c r="FMI87" s="227"/>
      <c r="FMJ87" s="227"/>
      <c r="FMK87" s="227"/>
      <c r="FML87" s="247"/>
      <c r="FMM87" s="250"/>
      <c r="FMN87" s="231"/>
      <c r="FMO87" s="231"/>
      <c r="FMP87" s="231"/>
      <c r="FMQ87" s="99"/>
      <c r="FMR87" s="231"/>
      <c r="FMS87" s="231"/>
      <c r="FMT87" s="231"/>
      <c r="FMU87" s="222"/>
      <c r="FMV87" s="226"/>
      <c r="FMW87" s="223"/>
      <c r="FMX87" s="250"/>
      <c r="FMY87" s="231"/>
      <c r="FMZ87" s="231"/>
      <c r="FNA87" s="231"/>
      <c r="FNB87" s="231"/>
      <c r="FNC87" s="227"/>
      <c r="FND87" s="227"/>
      <c r="FNE87" s="228"/>
      <c r="FNF87" s="231"/>
      <c r="FNG87" s="227"/>
      <c r="FNH87" s="227"/>
      <c r="FNI87" s="227"/>
      <c r="FNJ87" s="227"/>
      <c r="FNK87" s="247"/>
      <c r="FNL87" s="250"/>
      <c r="FNM87" s="231"/>
      <c r="FNN87" s="231"/>
      <c r="FNO87" s="231"/>
      <c r="FNP87" s="99"/>
      <c r="FNQ87" s="231"/>
      <c r="FNR87" s="231"/>
      <c r="FNS87" s="231"/>
      <c r="FNT87" s="222"/>
      <c r="FNU87" s="226"/>
      <c r="FNV87" s="223"/>
      <c r="FNW87" s="250"/>
      <c r="FNX87" s="231"/>
      <c r="FNY87" s="231"/>
      <c r="FNZ87" s="231"/>
      <c r="FOA87" s="231"/>
      <c r="FOB87" s="227"/>
      <c r="FOC87" s="227"/>
      <c r="FOD87" s="228"/>
      <c r="FOE87" s="231"/>
      <c r="FOF87" s="227"/>
      <c r="FOG87" s="227"/>
      <c r="FOH87" s="227"/>
      <c r="FOI87" s="227"/>
      <c r="FOJ87" s="247"/>
      <c r="FOK87" s="250"/>
      <c r="FOL87" s="231"/>
      <c r="FOM87" s="231"/>
      <c r="FON87" s="231"/>
      <c r="FOO87" s="99"/>
      <c r="FOP87" s="231"/>
      <c r="FOQ87" s="231"/>
      <c r="FOR87" s="231"/>
      <c r="FOS87" s="222"/>
      <c r="FOT87" s="226"/>
      <c r="FOU87" s="223"/>
      <c r="FOV87" s="250"/>
      <c r="FOW87" s="231"/>
      <c r="FOX87" s="231"/>
      <c r="FOY87" s="231"/>
      <c r="FOZ87" s="231"/>
      <c r="FPA87" s="227"/>
      <c r="FPB87" s="227"/>
      <c r="FPC87" s="228"/>
      <c r="FPD87" s="231"/>
      <c r="FPE87" s="227"/>
      <c r="FPF87" s="227"/>
      <c r="FPG87" s="227"/>
      <c r="FPH87" s="227"/>
      <c r="FPI87" s="247"/>
      <c r="FPJ87" s="250"/>
      <c r="FPK87" s="231"/>
      <c r="FPL87" s="231"/>
      <c r="FPM87" s="231"/>
      <c r="FPN87" s="99"/>
      <c r="FPO87" s="231"/>
      <c r="FPP87" s="231"/>
      <c r="FPQ87" s="231"/>
      <c r="FPR87" s="222"/>
      <c r="FPS87" s="226"/>
      <c r="FPT87" s="223"/>
      <c r="FPU87" s="250"/>
      <c r="FPV87" s="231"/>
      <c r="FPW87" s="231"/>
      <c r="FPX87" s="231"/>
      <c r="FPY87" s="231"/>
      <c r="FPZ87" s="227"/>
      <c r="FQA87" s="227"/>
      <c r="FQB87" s="228"/>
      <c r="FQC87" s="231"/>
      <c r="FQD87" s="227"/>
      <c r="FQE87" s="227"/>
      <c r="FQF87" s="227"/>
      <c r="FQG87" s="227"/>
      <c r="FQH87" s="247"/>
      <c r="FQI87" s="250"/>
      <c r="FQJ87" s="231"/>
      <c r="FQK87" s="231"/>
      <c r="FQL87" s="231"/>
      <c r="FQM87" s="99"/>
      <c r="FQN87" s="231"/>
      <c r="FQO87" s="231"/>
      <c r="FQP87" s="231"/>
      <c r="FQQ87" s="222"/>
      <c r="FQR87" s="226"/>
      <c r="FQS87" s="223"/>
      <c r="FQT87" s="250"/>
      <c r="FQU87" s="231"/>
      <c r="FQV87" s="231"/>
      <c r="FQW87" s="231"/>
      <c r="FQX87" s="231"/>
      <c r="FQY87" s="227"/>
      <c r="FQZ87" s="227"/>
      <c r="FRA87" s="228"/>
      <c r="FRB87" s="231"/>
      <c r="FRC87" s="227"/>
      <c r="FRD87" s="227"/>
      <c r="FRE87" s="227"/>
      <c r="FRF87" s="227"/>
      <c r="FRG87" s="247"/>
      <c r="FRH87" s="250"/>
      <c r="FRI87" s="231"/>
      <c r="FRJ87" s="231"/>
      <c r="FRK87" s="231"/>
      <c r="FRL87" s="99"/>
      <c r="FRM87" s="231"/>
      <c r="FRN87" s="231"/>
      <c r="FRO87" s="231"/>
      <c r="FRP87" s="222"/>
      <c r="FRQ87" s="226"/>
      <c r="FRR87" s="223"/>
      <c r="FRS87" s="250"/>
      <c r="FRT87" s="231"/>
      <c r="FRU87" s="231"/>
      <c r="FRV87" s="231"/>
      <c r="FRW87" s="231"/>
      <c r="FRX87" s="227"/>
      <c r="FRY87" s="227"/>
      <c r="FRZ87" s="228"/>
      <c r="FSA87" s="231"/>
      <c r="FSB87" s="227"/>
      <c r="FSC87" s="227"/>
      <c r="FSD87" s="227"/>
      <c r="FSE87" s="227"/>
      <c r="FSF87" s="247"/>
      <c r="FSG87" s="250"/>
      <c r="FSH87" s="231"/>
      <c r="FSI87" s="231"/>
      <c r="FSJ87" s="231"/>
      <c r="FSK87" s="99"/>
      <c r="FSL87" s="231"/>
      <c r="FSM87" s="231"/>
      <c r="FSN87" s="231"/>
      <c r="FSO87" s="222"/>
      <c r="FSP87" s="226"/>
      <c r="FSQ87" s="223"/>
      <c r="FSR87" s="250"/>
      <c r="FSS87" s="231"/>
      <c r="FST87" s="231"/>
      <c r="FSU87" s="231"/>
      <c r="FSV87" s="231"/>
      <c r="FSW87" s="227"/>
      <c r="FSX87" s="227"/>
      <c r="FSY87" s="228"/>
      <c r="FSZ87" s="231"/>
      <c r="FTA87" s="227"/>
      <c r="FTB87" s="227"/>
      <c r="FTC87" s="227"/>
      <c r="FTD87" s="227"/>
      <c r="FTE87" s="247"/>
      <c r="FTF87" s="250"/>
      <c r="FTG87" s="231"/>
      <c r="FTH87" s="231"/>
      <c r="FTI87" s="231"/>
      <c r="FTJ87" s="99"/>
      <c r="FTK87" s="231"/>
      <c r="FTL87" s="231"/>
      <c r="FTM87" s="231"/>
      <c r="FTN87" s="222"/>
      <c r="FTO87" s="226"/>
      <c r="FTP87" s="223"/>
      <c r="FTQ87" s="250"/>
      <c r="FTR87" s="231"/>
      <c r="FTS87" s="231"/>
      <c r="FTT87" s="231"/>
      <c r="FTU87" s="231"/>
      <c r="FTV87" s="227"/>
      <c r="FTW87" s="227"/>
      <c r="FTX87" s="228"/>
      <c r="FTY87" s="231"/>
      <c r="FTZ87" s="227"/>
      <c r="FUA87" s="227"/>
      <c r="FUB87" s="227"/>
      <c r="FUC87" s="227"/>
      <c r="FUD87" s="247"/>
      <c r="FUE87" s="250"/>
      <c r="FUF87" s="231"/>
      <c r="FUG87" s="231"/>
      <c r="FUH87" s="231"/>
      <c r="FUI87" s="99"/>
      <c r="FUJ87" s="231"/>
      <c r="FUK87" s="231"/>
      <c r="FUL87" s="231"/>
      <c r="FUM87" s="222"/>
      <c r="FUN87" s="226"/>
      <c r="FUO87" s="223"/>
      <c r="FUP87" s="250"/>
      <c r="FUQ87" s="231"/>
      <c r="FUR87" s="231"/>
      <c r="FUS87" s="231"/>
      <c r="FUT87" s="231"/>
      <c r="FUU87" s="227"/>
      <c r="FUV87" s="227"/>
      <c r="FUW87" s="228"/>
      <c r="FUX87" s="231"/>
      <c r="FUY87" s="227"/>
      <c r="FUZ87" s="227"/>
      <c r="FVA87" s="227"/>
      <c r="FVB87" s="227"/>
      <c r="FVC87" s="247"/>
      <c r="FVD87" s="250"/>
      <c r="FVE87" s="231"/>
      <c r="FVF87" s="231"/>
      <c r="FVG87" s="231"/>
      <c r="FVH87" s="99"/>
      <c r="FVI87" s="231"/>
      <c r="FVJ87" s="231"/>
      <c r="FVK87" s="231"/>
      <c r="FVL87" s="222"/>
      <c r="FVM87" s="226"/>
      <c r="FVN87" s="223"/>
      <c r="FVO87" s="250"/>
      <c r="FVP87" s="231"/>
      <c r="FVQ87" s="231"/>
      <c r="FVR87" s="231"/>
      <c r="FVS87" s="231"/>
      <c r="FVT87" s="227"/>
      <c r="FVU87" s="227"/>
      <c r="FVV87" s="228"/>
      <c r="FVW87" s="231"/>
      <c r="FVX87" s="227"/>
      <c r="FVY87" s="227"/>
      <c r="FVZ87" s="227"/>
      <c r="FWA87" s="227"/>
      <c r="FWB87" s="247"/>
      <c r="FWC87" s="250"/>
      <c r="FWD87" s="231"/>
      <c r="FWE87" s="231"/>
      <c r="FWF87" s="231"/>
      <c r="FWG87" s="99"/>
      <c r="FWH87" s="231"/>
      <c r="FWI87" s="231"/>
      <c r="FWJ87" s="231"/>
      <c r="FWK87" s="222"/>
      <c r="FWL87" s="226"/>
      <c r="FWM87" s="223"/>
      <c r="FWN87" s="250"/>
      <c r="FWO87" s="231"/>
      <c r="FWP87" s="231"/>
      <c r="FWQ87" s="231"/>
      <c r="FWR87" s="231"/>
      <c r="FWS87" s="227"/>
      <c r="FWT87" s="227"/>
      <c r="FWU87" s="228"/>
      <c r="FWV87" s="231"/>
      <c r="FWW87" s="227"/>
      <c r="FWX87" s="227"/>
      <c r="FWY87" s="227"/>
      <c r="FWZ87" s="227"/>
      <c r="FXA87" s="247"/>
      <c r="FXB87" s="250"/>
      <c r="FXC87" s="231"/>
      <c r="FXD87" s="231"/>
      <c r="FXE87" s="231"/>
      <c r="FXF87" s="99"/>
      <c r="FXG87" s="231"/>
      <c r="FXH87" s="231"/>
      <c r="FXI87" s="231"/>
      <c r="FXJ87" s="222"/>
      <c r="FXK87" s="226"/>
      <c r="FXL87" s="223"/>
      <c r="FXM87" s="250"/>
      <c r="FXN87" s="231"/>
      <c r="FXO87" s="231"/>
      <c r="FXP87" s="231"/>
      <c r="FXQ87" s="231"/>
      <c r="FXR87" s="227"/>
      <c r="FXS87" s="227"/>
      <c r="FXT87" s="228"/>
      <c r="FXU87" s="231"/>
      <c r="FXV87" s="227"/>
      <c r="FXW87" s="227"/>
      <c r="FXX87" s="227"/>
      <c r="FXY87" s="227"/>
      <c r="FXZ87" s="247"/>
      <c r="FYA87" s="250"/>
      <c r="FYB87" s="231"/>
      <c r="FYC87" s="231"/>
      <c r="FYD87" s="231"/>
      <c r="FYE87" s="99"/>
      <c r="FYF87" s="231"/>
      <c r="FYG87" s="231"/>
      <c r="FYH87" s="231"/>
      <c r="FYI87" s="222"/>
      <c r="FYJ87" s="226"/>
      <c r="FYK87" s="223"/>
      <c r="FYL87" s="250"/>
      <c r="FYM87" s="231"/>
      <c r="FYN87" s="231"/>
      <c r="FYO87" s="231"/>
      <c r="FYP87" s="231"/>
      <c r="FYQ87" s="227"/>
      <c r="FYR87" s="227"/>
      <c r="FYS87" s="228"/>
      <c r="FYT87" s="231"/>
      <c r="FYU87" s="227"/>
      <c r="FYV87" s="227"/>
      <c r="FYW87" s="227"/>
      <c r="FYX87" s="227"/>
      <c r="FYY87" s="247"/>
      <c r="FYZ87" s="250"/>
      <c r="FZA87" s="231"/>
      <c r="FZB87" s="231"/>
      <c r="FZC87" s="231"/>
      <c r="FZD87" s="99"/>
      <c r="FZE87" s="231"/>
      <c r="FZF87" s="231"/>
      <c r="FZG87" s="231"/>
      <c r="FZH87" s="222"/>
      <c r="FZI87" s="226"/>
      <c r="FZJ87" s="223"/>
      <c r="FZK87" s="250"/>
      <c r="FZL87" s="231"/>
      <c r="FZM87" s="231"/>
      <c r="FZN87" s="231"/>
      <c r="FZO87" s="231"/>
      <c r="FZP87" s="227"/>
      <c r="FZQ87" s="227"/>
      <c r="FZR87" s="228"/>
      <c r="FZS87" s="231"/>
      <c r="FZT87" s="227"/>
      <c r="FZU87" s="227"/>
      <c r="FZV87" s="227"/>
      <c r="FZW87" s="227"/>
      <c r="FZX87" s="247"/>
      <c r="FZY87" s="250"/>
      <c r="FZZ87" s="231"/>
      <c r="GAA87" s="231"/>
      <c r="GAB87" s="231"/>
      <c r="GAC87" s="99"/>
      <c r="GAD87" s="231"/>
      <c r="GAE87" s="231"/>
      <c r="GAF87" s="231"/>
      <c r="GAG87" s="222"/>
      <c r="GAH87" s="226"/>
      <c r="GAI87" s="223"/>
      <c r="GAJ87" s="250"/>
      <c r="GAK87" s="231"/>
      <c r="GAL87" s="231"/>
      <c r="GAM87" s="231"/>
      <c r="GAN87" s="231"/>
      <c r="GAO87" s="227"/>
      <c r="GAP87" s="227"/>
      <c r="GAQ87" s="228"/>
      <c r="GAR87" s="231"/>
      <c r="GAS87" s="227"/>
      <c r="GAT87" s="227"/>
      <c r="GAU87" s="227"/>
      <c r="GAV87" s="227"/>
      <c r="GAW87" s="247"/>
      <c r="GAX87" s="250"/>
      <c r="GAY87" s="231"/>
      <c r="GAZ87" s="231"/>
      <c r="GBA87" s="231"/>
      <c r="GBB87" s="99"/>
      <c r="GBC87" s="231"/>
      <c r="GBD87" s="231"/>
      <c r="GBE87" s="231"/>
      <c r="GBF87" s="222"/>
      <c r="GBG87" s="226"/>
      <c r="GBH87" s="223"/>
      <c r="GBI87" s="250"/>
      <c r="GBJ87" s="231"/>
      <c r="GBK87" s="231"/>
      <c r="GBL87" s="231"/>
      <c r="GBM87" s="231"/>
      <c r="GBN87" s="227"/>
      <c r="GBO87" s="227"/>
      <c r="GBP87" s="228"/>
      <c r="GBQ87" s="231"/>
      <c r="GBR87" s="227"/>
      <c r="GBS87" s="227"/>
      <c r="GBT87" s="227"/>
      <c r="GBU87" s="227"/>
      <c r="GBV87" s="247"/>
      <c r="GBW87" s="250"/>
      <c r="GBX87" s="231"/>
      <c r="GBY87" s="231"/>
      <c r="GBZ87" s="231"/>
      <c r="GCA87" s="99"/>
      <c r="GCB87" s="231"/>
      <c r="GCC87" s="231"/>
      <c r="GCD87" s="231"/>
      <c r="GCE87" s="222"/>
      <c r="GCF87" s="226"/>
      <c r="GCG87" s="223"/>
      <c r="GCH87" s="250"/>
      <c r="GCI87" s="231"/>
      <c r="GCJ87" s="231"/>
      <c r="GCK87" s="231"/>
      <c r="GCL87" s="231"/>
      <c r="GCM87" s="227"/>
      <c r="GCN87" s="227"/>
      <c r="GCO87" s="228"/>
      <c r="GCP87" s="231"/>
      <c r="GCQ87" s="227"/>
      <c r="GCR87" s="227"/>
      <c r="GCS87" s="227"/>
      <c r="GCT87" s="227"/>
      <c r="GCU87" s="247"/>
      <c r="GCV87" s="250"/>
      <c r="GCW87" s="231"/>
      <c r="GCX87" s="231"/>
      <c r="GCY87" s="231"/>
      <c r="GCZ87" s="99"/>
      <c r="GDA87" s="231"/>
      <c r="GDB87" s="231"/>
      <c r="GDC87" s="231"/>
      <c r="GDD87" s="222"/>
      <c r="GDE87" s="226"/>
      <c r="GDF87" s="223"/>
      <c r="GDG87" s="250"/>
      <c r="GDH87" s="231"/>
      <c r="GDI87" s="231"/>
      <c r="GDJ87" s="231"/>
      <c r="GDK87" s="231"/>
      <c r="GDL87" s="227"/>
      <c r="GDM87" s="227"/>
      <c r="GDN87" s="228"/>
      <c r="GDO87" s="231"/>
      <c r="GDP87" s="227"/>
      <c r="GDQ87" s="227"/>
      <c r="GDR87" s="227"/>
      <c r="GDS87" s="227"/>
      <c r="GDT87" s="247"/>
      <c r="GDU87" s="250"/>
      <c r="GDV87" s="231"/>
      <c r="GDW87" s="231"/>
      <c r="GDX87" s="231"/>
      <c r="GDY87" s="99"/>
      <c r="GDZ87" s="231"/>
      <c r="GEA87" s="231"/>
      <c r="GEB87" s="231"/>
      <c r="GEC87" s="222"/>
      <c r="GED87" s="226"/>
      <c r="GEE87" s="223"/>
      <c r="GEF87" s="250"/>
      <c r="GEG87" s="231"/>
      <c r="GEH87" s="231"/>
      <c r="GEI87" s="231"/>
      <c r="GEJ87" s="231"/>
      <c r="GEK87" s="227"/>
      <c r="GEL87" s="227"/>
      <c r="GEM87" s="228"/>
      <c r="GEN87" s="231"/>
      <c r="GEO87" s="227"/>
      <c r="GEP87" s="227"/>
      <c r="GEQ87" s="227"/>
      <c r="GER87" s="227"/>
      <c r="GES87" s="247"/>
      <c r="GET87" s="250"/>
      <c r="GEU87" s="231"/>
      <c r="GEV87" s="231"/>
      <c r="GEW87" s="231"/>
      <c r="GEX87" s="99"/>
      <c r="GEY87" s="231"/>
      <c r="GEZ87" s="231"/>
      <c r="GFA87" s="231"/>
      <c r="GFB87" s="222"/>
      <c r="GFC87" s="226"/>
      <c r="GFD87" s="223"/>
      <c r="GFE87" s="250"/>
      <c r="GFF87" s="231"/>
      <c r="GFG87" s="231"/>
      <c r="GFH87" s="231"/>
      <c r="GFI87" s="231"/>
      <c r="GFJ87" s="227"/>
      <c r="GFK87" s="227"/>
      <c r="GFL87" s="228"/>
      <c r="GFM87" s="231"/>
      <c r="GFN87" s="227"/>
      <c r="GFO87" s="227"/>
      <c r="GFP87" s="227"/>
      <c r="GFQ87" s="227"/>
      <c r="GFR87" s="247"/>
      <c r="GFS87" s="250"/>
      <c r="GFT87" s="231"/>
      <c r="GFU87" s="231"/>
      <c r="GFV87" s="231"/>
      <c r="GFW87" s="99"/>
      <c r="GFX87" s="231"/>
      <c r="GFY87" s="231"/>
      <c r="GFZ87" s="231"/>
      <c r="GGA87" s="222"/>
      <c r="GGB87" s="226"/>
      <c r="GGC87" s="223"/>
      <c r="GGD87" s="250"/>
      <c r="GGE87" s="231"/>
      <c r="GGF87" s="231"/>
      <c r="GGG87" s="231"/>
      <c r="GGH87" s="231"/>
      <c r="GGI87" s="227"/>
      <c r="GGJ87" s="227"/>
      <c r="GGK87" s="228"/>
      <c r="GGL87" s="231"/>
      <c r="GGM87" s="227"/>
      <c r="GGN87" s="227"/>
      <c r="GGO87" s="227"/>
      <c r="GGP87" s="227"/>
      <c r="GGQ87" s="247"/>
      <c r="GGR87" s="250"/>
      <c r="GGS87" s="231"/>
      <c r="GGT87" s="231"/>
      <c r="GGU87" s="231"/>
      <c r="GGV87" s="99"/>
      <c r="GGW87" s="231"/>
      <c r="GGX87" s="231"/>
      <c r="GGY87" s="231"/>
      <c r="GGZ87" s="222"/>
      <c r="GHA87" s="226"/>
      <c r="GHB87" s="223"/>
      <c r="GHC87" s="250"/>
      <c r="GHD87" s="231"/>
      <c r="GHE87" s="231"/>
      <c r="GHF87" s="231"/>
      <c r="GHG87" s="231"/>
      <c r="GHH87" s="227"/>
      <c r="GHI87" s="227"/>
      <c r="GHJ87" s="228"/>
      <c r="GHK87" s="231"/>
      <c r="GHL87" s="227"/>
      <c r="GHM87" s="227"/>
      <c r="GHN87" s="227"/>
      <c r="GHO87" s="227"/>
      <c r="GHP87" s="247"/>
      <c r="GHQ87" s="250"/>
      <c r="GHR87" s="231"/>
      <c r="GHS87" s="231"/>
      <c r="GHT87" s="231"/>
      <c r="GHU87" s="99"/>
      <c r="GHV87" s="231"/>
      <c r="GHW87" s="231"/>
      <c r="GHX87" s="231"/>
      <c r="GHY87" s="222"/>
      <c r="GHZ87" s="226"/>
      <c r="GIA87" s="223"/>
      <c r="GIB87" s="250"/>
      <c r="GIC87" s="231"/>
      <c r="GID87" s="231"/>
      <c r="GIE87" s="231"/>
      <c r="GIF87" s="231"/>
      <c r="GIG87" s="227"/>
      <c r="GIH87" s="227"/>
      <c r="GII87" s="228"/>
      <c r="GIJ87" s="231"/>
      <c r="GIK87" s="227"/>
      <c r="GIL87" s="227"/>
      <c r="GIM87" s="227"/>
      <c r="GIN87" s="227"/>
      <c r="GIO87" s="247"/>
      <c r="GIP87" s="250"/>
      <c r="GIQ87" s="231"/>
      <c r="GIR87" s="231"/>
      <c r="GIS87" s="231"/>
      <c r="GIT87" s="99"/>
      <c r="GIU87" s="231"/>
      <c r="GIV87" s="231"/>
      <c r="GIW87" s="231"/>
      <c r="GIX87" s="222"/>
      <c r="GIY87" s="226"/>
      <c r="GIZ87" s="223"/>
      <c r="GJA87" s="250"/>
      <c r="GJB87" s="231"/>
      <c r="GJC87" s="231"/>
      <c r="GJD87" s="231"/>
      <c r="GJE87" s="231"/>
      <c r="GJF87" s="227"/>
      <c r="GJG87" s="227"/>
      <c r="GJH87" s="228"/>
      <c r="GJI87" s="231"/>
      <c r="GJJ87" s="227"/>
      <c r="GJK87" s="227"/>
      <c r="GJL87" s="227"/>
      <c r="GJM87" s="227"/>
      <c r="GJN87" s="247"/>
      <c r="GJO87" s="250"/>
      <c r="GJP87" s="231"/>
      <c r="GJQ87" s="231"/>
      <c r="GJR87" s="231"/>
      <c r="GJS87" s="99"/>
      <c r="GJT87" s="231"/>
      <c r="GJU87" s="231"/>
      <c r="GJV87" s="231"/>
      <c r="GJW87" s="222"/>
      <c r="GJX87" s="226"/>
      <c r="GJY87" s="223"/>
      <c r="GJZ87" s="250"/>
      <c r="GKA87" s="231"/>
      <c r="GKB87" s="231"/>
      <c r="GKC87" s="231"/>
      <c r="GKD87" s="231"/>
      <c r="GKE87" s="227"/>
      <c r="GKF87" s="227"/>
      <c r="GKG87" s="228"/>
      <c r="GKH87" s="231"/>
      <c r="GKI87" s="227"/>
      <c r="GKJ87" s="227"/>
      <c r="GKK87" s="227"/>
      <c r="GKL87" s="227"/>
      <c r="GKM87" s="247"/>
      <c r="GKN87" s="250"/>
      <c r="GKO87" s="231"/>
      <c r="GKP87" s="231"/>
      <c r="GKQ87" s="231"/>
      <c r="GKR87" s="99"/>
      <c r="GKS87" s="231"/>
      <c r="GKT87" s="231"/>
      <c r="GKU87" s="231"/>
      <c r="GKV87" s="222"/>
      <c r="GKW87" s="226"/>
      <c r="GKX87" s="223"/>
      <c r="GKY87" s="250"/>
      <c r="GKZ87" s="231"/>
      <c r="GLA87" s="231"/>
      <c r="GLB87" s="231"/>
      <c r="GLC87" s="231"/>
      <c r="GLD87" s="227"/>
      <c r="GLE87" s="227"/>
      <c r="GLF87" s="228"/>
      <c r="GLG87" s="231"/>
      <c r="GLH87" s="227"/>
      <c r="GLI87" s="227"/>
      <c r="GLJ87" s="227"/>
      <c r="GLK87" s="227"/>
      <c r="GLL87" s="247"/>
      <c r="GLM87" s="250"/>
      <c r="GLN87" s="231"/>
      <c r="GLO87" s="231"/>
      <c r="GLP87" s="231"/>
      <c r="GLQ87" s="99"/>
      <c r="GLR87" s="231"/>
      <c r="GLS87" s="231"/>
      <c r="GLT87" s="231"/>
      <c r="GLU87" s="222"/>
      <c r="GLV87" s="226"/>
      <c r="GLW87" s="223"/>
      <c r="GLX87" s="250"/>
      <c r="GLY87" s="231"/>
      <c r="GLZ87" s="231"/>
      <c r="GMA87" s="231"/>
      <c r="GMB87" s="231"/>
      <c r="GMC87" s="227"/>
      <c r="GMD87" s="227"/>
      <c r="GME87" s="228"/>
      <c r="GMF87" s="231"/>
      <c r="GMG87" s="227"/>
      <c r="GMH87" s="227"/>
      <c r="GMI87" s="227"/>
      <c r="GMJ87" s="227"/>
      <c r="GMK87" s="247"/>
      <c r="GML87" s="250"/>
      <c r="GMM87" s="231"/>
      <c r="GMN87" s="231"/>
      <c r="GMO87" s="231"/>
      <c r="GMP87" s="99"/>
      <c r="GMQ87" s="231"/>
      <c r="GMR87" s="231"/>
      <c r="GMS87" s="231"/>
      <c r="GMT87" s="222"/>
      <c r="GMU87" s="226"/>
      <c r="GMV87" s="223"/>
      <c r="GMW87" s="250"/>
      <c r="GMX87" s="231"/>
      <c r="GMY87" s="231"/>
      <c r="GMZ87" s="231"/>
      <c r="GNA87" s="231"/>
      <c r="GNB87" s="227"/>
      <c r="GNC87" s="227"/>
      <c r="GND87" s="228"/>
      <c r="GNE87" s="231"/>
      <c r="GNF87" s="227"/>
      <c r="GNG87" s="227"/>
      <c r="GNH87" s="227"/>
      <c r="GNI87" s="227"/>
      <c r="GNJ87" s="247"/>
      <c r="GNK87" s="250"/>
      <c r="GNL87" s="231"/>
      <c r="GNM87" s="231"/>
      <c r="GNN87" s="231"/>
      <c r="GNO87" s="99"/>
      <c r="GNP87" s="231"/>
      <c r="GNQ87" s="231"/>
      <c r="GNR87" s="231"/>
      <c r="GNS87" s="222"/>
      <c r="GNT87" s="226"/>
      <c r="GNU87" s="223"/>
      <c r="GNV87" s="250"/>
      <c r="GNW87" s="231"/>
      <c r="GNX87" s="231"/>
      <c r="GNY87" s="231"/>
      <c r="GNZ87" s="231"/>
      <c r="GOA87" s="227"/>
      <c r="GOB87" s="227"/>
      <c r="GOC87" s="228"/>
      <c r="GOD87" s="231"/>
      <c r="GOE87" s="227"/>
      <c r="GOF87" s="227"/>
      <c r="GOG87" s="227"/>
      <c r="GOH87" s="227"/>
      <c r="GOI87" s="247"/>
      <c r="GOJ87" s="250"/>
      <c r="GOK87" s="231"/>
      <c r="GOL87" s="231"/>
      <c r="GOM87" s="231"/>
      <c r="GON87" s="99"/>
      <c r="GOO87" s="231"/>
      <c r="GOP87" s="231"/>
      <c r="GOQ87" s="231"/>
      <c r="GOR87" s="222"/>
      <c r="GOS87" s="226"/>
      <c r="GOT87" s="223"/>
      <c r="GOU87" s="250"/>
      <c r="GOV87" s="231"/>
      <c r="GOW87" s="231"/>
      <c r="GOX87" s="231"/>
      <c r="GOY87" s="231"/>
      <c r="GOZ87" s="227"/>
      <c r="GPA87" s="227"/>
      <c r="GPB87" s="228"/>
      <c r="GPC87" s="231"/>
      <c r="GPD87" s="227"/>
      <c r="GPE87" s="227"/>
      <c r="GPF87" s="227"/>
      <c r="GPG87" s="227"/>
      <c r="GPH87" s="247"/>
      <c r="GPI87" s="250"/>
      <c r="GPJ87" s="231"/>
      <c r="GPK87" s="231"/>
      <c r="GPL87" s="231"/>
      <c r="GPM87" s="99"/>
      <c r="GPN87" s="231"/>
      <c r="GPO87" s="231"/>
      <c r="GPP87" s="231"/>
      <c r="GPQ87" s="222"/>
      <c r="GPR87" s="226"/>
      <c r="GPS87" s="223"/>
      <c r="GPT87" s="250"/>
      <c r="GPU87" s="231"/>
      <c r="GPV87" s="231"/>
      <c r="GPW87" s="231"/>
      <c r="GPX87" s="231"/>
      <c r="GPY87" s="227"/>
      <c r="GPZ87" s="227"/>
      <c r="GQA87" s="228"/>
      <c r="GQB87" s="231"/>
      <c r="GQC87" s="227"/>
      <c r="GQD87" s="227"/>
      <c r="GQE87" s="227"/>
      <c r="GQF87" s="227"/>
      <c r="GQG87" s="247"/>
      <c r="GQH87" s="250"/>
      <c r="GQI87" s="231"/>
      <c r="GQJ87" s="231"/>
      <c r="GQK87" s="231"/>
      <c r="GQL87" s="99"/>
      <c r="GQM87" s="231"/>
      <c r="GQN87" s="231"/>
      <c r="GQO87" s="231"/>
      <c r="GQP87" s="222"/>
      <c r="GQQ87" s="226"/>
      <c r="GQR87" s="223"/>
      <c r="GQS87" s="250"/>
      <c r="GQT87" s="231"/>
      <c r="GQU87" s="231"/>
      <c r="GQV87" s="231"/>
      <c r="GQW87" s="231"/>
      <c r="GQX87" s="227"/>
      <c r="GQY87" s="227"/>
      <c r="GQZ87" s="228"/>
      <c r="GRA87" s="231"/>
      <c r="GRB87" s="227"/>
      <c r="GRC87" s="227"/>
      <c r="GRD87" s="227"/>
      <c r="GRE87" s="227"/>
      <c r="GRF87" s="247"/>
      <c r="GRG87" s="250"/>
      <c r="GRH87" s="231"/>
      <c r="GRI87" s="231"/>
      <c r="GRJ87" s="231"/>
      <c r="GRK87" s="99"/>
      <c r="GRL87" s="231"/>
      <c r="GRM87" s="231"/>
      <c r="GRN87" s="231"/>
      <c r="GRO87" s="222"/>
      <c r="GRP87" s="226"/>
      <c r="GRQ87" s="223"/>
      <c r="GRR87" s="250"/>
      <c r="GRS87" s="231"/>
      <c r="GRT87" s="231"/>
      <c r="GRU87" s="231"/>
      <c r="GRV87" s="231"/>
      <c r="GRW87" s="227"/>
      <c r="GRX87" s="227"/>
      <c r="GRY87" s="228"/>
      <c r="GRZ87" s="231"/>
      <c r="GSA87" s="227"/>
      <c r="GSB87" s="227"/>
      <c r="GSC87" s="227"/>
      <c r="GSD87" s="227"/>
      <c r="GSE87" s="247"/>
      <c r="GSF87" s="250"/>
      <c r="GSG87" s="231"/>
      <c r="GSH87" s="231"/>
      <c r="GSI87" s="231"/>
      <c r="GSJ87" s="99"/>
      <c r="GSK87" s="231"/>
      <c r="GSL87" s="231"/>
      <c r="GSM87" s="231"/>
      <c r="GSN87" s="222"/>
      <c r="GSO87" s="226"/>
      <c r="GSP87" s="223"/>
      <c r="GSQ87" s="250"/>
      <c r="GSR87" s="231"/>
      <c r="GSS87" s="231"/>
      <c r="GST87" s="231"/>
      <c r="GSU87" s="231"/>
      <c r="GSV87" s="227"/>
      <c r="GSW87" s="227"/>
      <c r="GSX87" s="228"/>
      <c r="GSY87" s="231"/>
      <c r="GSZ87" s="227"/>
      <c r="GTA87" s="227"/>
      <c r="GTB87" s="227"/>
      <c r="GTC87" s="227"/>
      <c r="GTD87" s="247"/>
      <c r="GTE87" s="250"/>
      <c r="GTF87" s="231"/>
      <c r="GTG87" s="231"/>
      <c r="GTH87" s="231"/>
      <c r="GTI87" s="99"/>
      <c r="GTJ87" s="231"/>
      <c r="GTK87" s="231"/>
      <c r="GTL87" s="231"/>
      <c r="GTM87" s="222"/>
      <c r="GTN87" s="226"/>
      <c r="GTO87" s="223"/>
      <c r="GTP87" s="250"/>
      <c r="GTQ87" s="231"/>
      <c r="GTR87" s="231"/>
      <c r="GTS87" s="231"/>
      <c r="GTT87" s="231"/>
      <c r="GTU87" s="227"/>
      <c r="GTV87" s="227"/>
      <c r="GTW87" s="228"/>
      <c r="GTX87" s="231"/>
      <c r="GTY87" s="227"/>
      <c r="GTZ87" s="227"/>
      <c r="GUA87" s="227"/>
      <c r="GUB87" s="227"/>
      <c r="GUC87" s="247"/>
      <c r="GUD87" s="250"/>
      <c r="GUE87" s="231"/>
      <c r="GUF87" s="231"/>
      <c r="GUG87" s="231"/>
      <c r="GUH87" s="99"/>
      <c r="GUI87" s="231"/>
      <c r="GUJ87" s="231"/>
      <c r="GUK87" s="231"/>
      <c r="GUL87" s="222"/>
      <c r="GUM87" s="226"/>
      <c r="GUN87" s="223"/>
      <c r="GUO87" s="250"/>
      <c r="GUP87" s="231"/>
      <c r="GUQ87" s="231"/>
      <c r="GUR87" s="231"/>
      <c r="GUS87" s="231"/>
      <c r="GUT87" s="227"/>
      <c r="GUU87" s="227"/>
      <c r="GUV87" s="228"/>
      <c r="GUW87" s="231"/>
      <c r="GUX87" s="227"/>
      <c r="GUY87" s="227"/>
      <c r="GUZ87" s="227"/>
      <c r="GVA87" s="227"/>
      <c r="GVB87" s="247"/>
      <c r="GVC87" s="250"/>
      <c r="GVD87" s="231"/>
      <c r="GVE87" s="231"/>
      <c r="GVF87" s="231"/>
      <c r="GVG87" s="99"/>
      <c r="GVH87" s="231"/>
      <c r="GVI87" s="231"/>
      <c r="GVJ87" s="231"/>
      <c r="GVK87" s="222"/>
      <c r="GVL87" s="226"/>
      <c r="GVM87" s="223"/>
      <c r="GVN87" s="250"/>
      <c r="GVO87" s="231"/>
      <c r="GVP87" s="231"/>
      <c r="GVQ87" s="231"/>
      <c r="GVR87" s="231"/>
      <c r="GVS87" s="227"/>
      <c r="GVT87" s="227"/>
      <c r="GVU87" s="228"/>
      <c r="GVV87" s="231"/>
      <c r="GVW87" s="227"/>
      <c r="GVX87" s="227"/>
      <c r="GVY87" s="227"/>
      <c r="GVZ87" s="227"/>
      <c r="GWA87" s="247"/>
      <c r="GWB87" s="250"/>
      <c r="GWC87" s="231"/>
      <c r="GWD87" s="231"/>
      <c r="GWE87" s="231"/>
      <c r="GWF87" s="99"/>
      <c r="GWG87" s="231"/>
      <c r="GWH87" s="231"/>
      <c r="GWI87" s="231"/>
      <c r="GWJ87" s="222"/>
      <c r="GWK87" s="226"/>
      <c r="GWL87" s="223"/>
      <c r="GWM87" s="250"/>
      <c r="GWN87" s="231"/>
      <c r="GWO87" s="231"/>
      <c r="GWP87" s="231"/>
      <c r="GWQ87" s="231"/>
      <c r="GWR87" s="227"/>
      <c r="GWS87" s="227"/>
      <c r="GWT87" s="228"/>
      <c r="GWU87" s="231"/>
      <c r="GWV87" s="227"/>
      <c r="GWW87" s="227"/>
      <c r="GWX87" s="227"/>
      <c r="GWY87" s="227"/>
      <c r="GWZ87" s="247"/>
      <c r="GXA87" s="250"/>
      <c r="GXB87" s="231"/>
      <c r="GXC87" s="231"/>
      <c r="GXD87" s="231"/>
      <c r="GXE87" s="99"/>
      <c r="GXF87" s="231"/>
      <c r="GXG87" s="231"/>
      <c r="GXH87" s="231"/>
      <c r="GXI87" s="222"/>
      <c r="GXJ87" s="226"/>
      <c r="GXK87" s="223"/>
      <c r="GXL87" s="250"/>
      <c r="GXM87" s="231"/>
      <c r="GXN87" s="231"/>
      <c r="GXO87" s="231"/>
      <c r="GXP87" s="231"/>
      <c r="GXQ87" s="227"/>
      <c r="GXR87" s="227"/>
      <c r="GXS87" s="228"/>
      <c r="GXT87" s="231"/>
      <c r="GXU87" s="227"/>
      <c r="GXV87" s="227"/>
      <c r="GXW87" s="227"/>
      <c r="GXX87" s="227"/>
      <c r="GXY87" s="247"/>
      <c r="GXZ87" s="250"/>
      <c r="GYA87" s="231"/>
      <c r="GYB87" s="231"/>
      <c r="GYC87" s="231"/>
      <c r="GYD87" s="99"/>
      <c r="GYE87" s="231"/>
      <c r="GYF87" s="231"/>
      <c r="GYG87" s="231"/>
      <c r="GYH87" s="222"/>
      <c r="GYI87" s="226"/>
      <c r="GYJ87" s="223"/>
      <c r="GYK87" s="250"/>
      <c r="GYL87" s="231"/>
      <c r="GYM87" s="231"/>
      <c r="GYN87" s="231"/>
      <c r="GYO87" s="231"/>
      <c r="GYP87" s="227"/>
      <c r="GYQ87" s="227"/>
      <c r="GYR87" s="228"/>
      <c r="GYS87" s="231"/>
      <c r="GYT87" s="227"/>
      <c r="GYU87" s="227"/>
      <c r="GYV87" s="227"/>
      <c r="GYW87" s="227"/>
      <c r="GYX87" s="247"/>
      <c r="GYY87" s="250"/>
      <c r="GYZ87" s="231"/>
      <c r="GZA87" s="231"/>
      <c r="GZB87" s="231"/>
      <c r="GZC87" s="99"/>
      <c r="GZD87" s="231"/>
      <c r="GZE87" s="231"/>
      <c r="GZF87" s="231"/>
      <c r="GZG87" s="222"/>
      <c r="GZH87" s="226"/>
      <c r="GZI87" s="223"/>
      <c r="GZJ87" s="250"/>
      <c r="GZK87" s="231"/>
      <c r="GZL87" s="231"/>
      <c r="GZM87" s="231"/>
      <c r="GZN87" s="231"/>
      <c r="GZO87" s="227"/>
      <c r="GZP87" s="227"/>
      <c r="GZQ87" s="228"/>
      <c r="GZR87" s="231"/>
      <c r="GZS87" s="227"/>
      <c r="GZT87" s="227"/>
      <c r="GZU87" s="227"/>
      <c r="GZV87" s="227"/>
      <c r="GZW87" s="247"/>
      <c r="GZX87" s="250"/>
      <c r="GZY87" s="231"/>
      <c r="GZZ87" s="231"/>
      <c r="HAA87" s="231"/>
      <c r="HAB87" s="99"/>
      <c r="HAC87" s="231"/>
      <c r="HAD87" s="231"/>
      <c r="HAE87" s="231"/>
      <c r="HAF87" s="222"/>
      <c r="HAG87" s="226"/>
      <c r="HAH87" s="223"/>
      <c r="HAI87" s="250"/>
      <c r="HAJ87" s="231"/>
      <c r="HAK87" s="231"/>
      <c r="HAL87" s="231"/>
      <c r="HAM87" s="231"/>
      <c r="HAN87" s="227"/>
      <c r="HAO87" s="227"/>
      <c r="HAP87" s="228"/>
      <c r="HAQ87" s="231"/>
      <c r="HAR87" s="227"/>
      <c r="HAS87" s="227"/>
      <c r="HAT87" s="227"/>
      <c r="HAU87" s="227"/>
      <c r="HAV87" s="247"/>
      <c r="HAW87" s="250"/>
      <c r="HAX87" s="231"/>
      <c r="HAY87" s="231"/>
      <c r="HAZ87" s="231"/>
      <c r="HBA87" s="99"/>
      <c r="HBB87" s="231"/>
      <c r="HBC87" s="231"/>
      <c r="HBD87" s="231"/>
      <c r="HBE87" s="222"/>
      <c r="HBF87" s="226"/>
      <c r="HBG87" s="223"/>
      <c r="HBH87" s="250"/>
      <c r="HBI87" s="231"/>
      <c r="HBJ87" s="231"/>
      <c r="HBK87" s="231"/>
      <c r="HBL87" s="231"/>
      <c r="HBM87" s="227"/>
      <c r="HBN87" s="227"/>
      <c r="HBO87" s="228"/>
      <c r="HBP87" s="231"/>
      <c r="HBQ87" s="227"/>
      <c r="HBR87" s="227"/>
      <c r="HBS87" s="227"/>
      <c r="HBT87" s="227"/>
      <c r="HBU87" s="247"/>
      <c r="HBV87" s="250"/>
      <c r="HBW87" s="231"/>
      <c r="HBX87" s="231"/>
      <c r="HBY87" s="231"/>
      <c r="HBZ87" s="99"/>
      <c r="HCA87" s="231"/>
      <c r="HCB87" s="231"/>
      <c r="HCC87" s="231"/>
      <c r="HCD87" s="222"/>
      <c r="HCE87" s="226"/>
      <c r="HCF87" s="223"/>
      <c r="HCG87" s="250"/>
      <c r="HCH87" s="231"/>
      <c r="HCI87" s="231"/>
      <c r="HCJ87" s="231"/>
      <c r="HCK87" s="231"/>
      <c r="HCL87" s="227"/>
      <c r="HCM87" s="227"/>
      <c r="HCN87" s="228"/>
      <c r="HCO87" s="231"/>
      <c r="HCP87" s="227"/>
      <c r="HCQ87" s="227"/>
      <c r="HCR87" s="227"/>
      <c r="HCS87" s="227"/>
      <c r="HCT87" s="247"/>
      <c r="HCU87" s="250"/>
      <c r="HCV87" s="231"/>
      <c r="HCW87" s="231"/>
      <c r="HCX87" s="231"/>
      <c r="HCY87" s="99"/>
      <c r="HCZ87" s="231"/>
      <c r="HDA87" s="231"/>
      <c r="HDB87" s="231"/>
      <c r="HDC87" s="222"/>
      <c r="HDD87" s="226"/>
      <c r="HDE87" s="223"/>
      <c r="HDF87" s="250"/>
      <c r="HDG87" s="231"/>
      <c r="HDH87" s="231"/>
      <c r="HDI87" s="231"/>
      <c r="HDJ87" s="231"/>
      <c r="HDK87" s="227"/>
      <c r="HDL87" s="227"/>
      <c r="HDM87" s="228"/>
      <c r="HDN87" s="231"/>
      <c r="HDO87" s="227"/>
      <c r="HDP87" s="227"/>
      <c r="HDQ87" s="227"/>
      <c r="HDR87" s="227"/>
      <c r="HDS87" s="247"/>
      <c r="HDT87" s="250"/>
      <c r="HDU87" s="231"/>
      <c r="HDV87" s="231"/>
      <c r="HDW87" s="231"/>
      <c r="HDX87" s="99"/>
      <c r="HDY87" s="231"/>
      <c r="HDZ87" s="231"/>
      <c r="HEA87" s="231"/>
      <c r="HEB87" s="222"/>
      <c r="HEC87" s="226"/>
      <c r="HED87" s="223"/>
      <c r="HEE87" s="250"/>
      <c r="HEF87" s="231"/>
      <c r="HEG87" s="231"/>
      <c r="HEH87" s="231"/>
      <c r="HEI87" s="231"/>
      <c r="HEJ87" s="227"/>
      <c r="HEK87" s="227"/>
      <c r="HEL87" s="228"/>
      <c r="HEM87" s="231"/>
      <c r="HEN87" s="227"/>
      <c r="HEO87" s="227"/>
      <c r="HEP87" s="227"/>
      <c r="HEQ87" s="227"/>
      <c r="HER87" s="247"/>
      <c r="HES87" s="250"/>
      <c r="HET87" s="231"/>
      <c r="HEU87" s="231"/>
      <c r="HEV87" s="231"/>
      <c r="HEW87" s="99"/>
      <c r="HEX87" s="231"/>
      <c r="HEY87" s="231"/>
      <c r="HEZ87" s="231"/>
      <c r="HFA87" s="222"/>
      <c r="HFB87" s="226"/>
      <c r="HFC87" s="223"/>
      <c r="HFD87" s="250"/>
      <c r="HFE87" s="231"/>
      <c r="HFF87" s="231"/>
      <c r="HFG87" s="231"/>
      <c r="HFH87" s="231"/>
      <c r="HFI87" s="227"/>
      <c r="HFJ87" s="227"/>
      <c r="HFK87" s="228"/>
      <c r="HFL87" s="231"/>
      <c r="HFM87" s="227"/>
      <c r="HFN87" s="227"/>
      <c r="HFO87" s="227"/>
      <c r="HFP87" s="227"/>
      <c r="HFQ87" s="247"/>
      <c r="HFR87" s="250"/>
      <c r="HFS87" s="231"/>
      <c r="HFT87" s="231"/>
      <c r="HFU87" s="231"/>
      <c r="HFV87" s="99"/>
      <c r="HFW87" s="231"/>
      <c r="HFX87" s="231"/>
      <c r="HFY87" s="231"/>
      <c r="HFZ87" s="222"/>
      <c r="HGA87" s="226"/>
      <c r="HGB87" s="223"/>
      <c r="HGC87" s="250"/>
      <c r="HGD87" s="231"/>
      <c r="HGE87" s="231"/>
      <c r="HGF87" s="231"/>
      <c r="HGG87" s="231"/>
      <c r="HGH87" s="227"/>
      <c r="HGI87" s="227"/>
      <c r="HGJ87" s="228"/>
      <c r="HGK87" s="231"/>
      <c r="HGL87" s="227"/>
      <c r="HGM87" s="227"/>
      <c r="HGN87" s="227"/>
      <c r="HGO87" s="227"/>
      <c r="HGP87" s="247"/>
      <c r="HGQ87" s="250"/>
      <c r="HGR87" s="231"/>
      <c r="HGS87" s="231"/>
      <c r="HGT87" s="231"/>
      <c r="HGU87" s="99"/>
      <c r="HGV87" s="231"/>
      <c r="HGW87" s="231"/>
      <c r="HGX87" s="231"/>
      <c r="HGY87" s="222"/>
      <c r="HGZ87" s="226"/>
      <c r="HHA87" s="223"/>
      <c r="HHB87" s="250"/>
      <c r="HHC87" s="231"/>
      <c r="HHD87" s="231"/>
      <c r="HHE87" s="231"/>
      <c r="HHF87" s="231"/>
      <c r="HHG87" s="227"/>
      <c r="HHH87" s="227"/>
      <c r="HHI87" s="228"/>
      <c r="HHJ87" s="231"/>
      <c r="HHK87" s="227"/>
      <c r="HHL87" s="227"/>
      <c r="HHM87" s="227"/>
      <c r="HHN87" s="227"/>
      <c r="HHO87" s="247"/>
      <c r="HHP87" s="250"/>
      <c r="HHQ87" s="231"/>
      <c r="HHR87" s="231"/>
      <c r="HHS87" s="231"/>
      <c r="HHT87" s="99"/>
      <c r="HHU87" s="231"/>
      <c r="HHV87" s="231"/>
      <c r="HHW87" s="231"/>
      <c r="HHX87" s="222"/>
      <c r="HHY87" s="226"/>
      <c r="HHZ87" s="223"/>
      <c r="HIA87" s="250"/>
      <c r="HIB87" s="231"/>
      <c r="HIC87" s="231"/>
      <c r="HID87" s="231"/>
      <c r="HIE87" s="231"/>
      <c r="HIF87" s="227"/>
      <c r="HIG87" s="227"/>
      <c r="HIH87" s="228"/>
      <c r="HII87" s="231"/>
      <c r="HIJ87" s="227"/>
      <c r="HIK87" s="227"/>
      <c r="HIL87" s="227"/>
      <c r="HIM87" s="227"/>
      <c r="HIN87" s="247"/>
      <c r="HIO87" s="250"/>
      <c r="HIP87" s="231"/>
      <c r="HIQ87" s="231"/>
      <c r="HIR87" s="231"/>
      <c r="HIS87" s="99"/>
      <c r="HIT87" s="231"/>
      <c r="HIU87" s="231"/>
      <c r="HIV87" s="231"/>
      <c r="HIW87" s="222"/>
      <c r="HIX87" s="226"/>
      <c r="HIY87" s="223"/>
      <c r="HIZ87" s="250"/>
      <c r="HJA87" s="231"/>
      <c r="HJB87" s="231"/>
      <c r="HJC87" s="231"/>
      <c r="HJD87" s="231"/>
      <c r="HJE87" s="227"/>
      <c r="HJF87" s="227"/>
      <c r="HJG87" s="228"/>
      <c r="HJH87" s="231"/>
      <c r="HJI87" s="227"/>
      <c r="HJJ87" s="227"/>
      <c r="HJK87" s="227"/>
      <c r="HJL87" s="227"/>
      <c r="HJM87" s="247"/>
      <c r="HJN87" s="250"/>
      <c r="HJO87" s="231"/>
      <c r="HJP87" s="231"/>
      <c r="HJQ87" s="231"/>
      <c r="HJR87" s="99"/>
      <c r="HJS87" s="231"/>
      <c r="HJT87" s="231"/>
      <c r="HJU87" s="231"/>
      <c r="HJV87" s="222"/>
      <c r="HJW87" s="226"/>
      <c r="HJX87" s="223"/>
      <c r="HJY87" s="250"/>
      <c r="HJZ87" s="231"/>
      <c r="HKA87" s="231"/>
      <c r="HKB87" s="231"/>
      <c r="HKC87" s="231"/>
      <c r="HKD87" s="227"/>
      <c r="HKE87" s="227"/>
      <c r="HKF87" s="228"/>
      <c r="HKG87" s="231"/>
      <c r="HKH87" s="227"/>
      <c r="HKI87" s="227"/>
      <c r="HKJ87" s="227"/>
      <c r="HKK87" s="227"/>
      <c r="HKL87" s="247"/>
      <c r="HKM87" s="250"/>
      <c r="HKN87" s="231"/>
      <c r="HKO87" s="231"/>
      <c r="HKP87" s="231"/>
      <c r="HKQ87" s="99"/>
      <c r="HKR87" s="231"/>
      <c r="HKS87" s="231"/>
      <c r="HKT87" s="231"/>
      <c r="HKU87" s="222"/>
      <c r="HKV87" s="226"/>
      <c r="HKW87" s="223"/>
      <c r="HKX87" s="250"/>
      <c r="HKY87" s="231"/>
      <c r="HKZ87" s="231"/>
      <c r="HLA87" s="231"/>
      <c r="HLB87" s="231"/>
      <c r="HLC87" s="227"/>
      <c r="HLD87" s="227"/>
      <c r="HLE87" s="228"/>
      <c r="HLF87" s="231"/>
      <c r="HLG87" s="227"/>
      <c r="HLH87" s="227"/>
      <c r="HLI87" s="227"/>
      <c r="HLJ87" s="227"/>
      <c r="HLK87" s="247"/>
      <c r="HLL87" s="250"/>
      <c r="HLM87" s="231"/>
      <c r="HLN87" s="231"/>
      <c r="HLO87" s="231"/>
      <c r="HLP87" s="99"/>
      <c r="HLQ87" s="231"/>
      <c r="HLR87" s="231"/>
      <c r="HLS87" s="231"/>
      <c r="HLT87" s="222"/>
      <c r="HLU87" s="226"/>
      <c r="HLV87" s="223"/>
      <c r="HLW87" s="250"/>
      <c r="HLX87" s="231"/>
      <c r="HLY87" s="231"/>
      <c r="HLZ87" s="231"/>
      <c r="HMA87" s="231"/>
      <c r="HMB87" s="227"/>
      <c r="HMC87" s="227"/>
      <c r="HMD87" s="228"/>
      <c r="HME87" s="231"/>
      <c r="HMF87" s="227"/>
      <c r="HMG87" s="227"/>
      <c r="HMH87" s="227"/>
      <c r="HMI87" s="227"/>
      <c r="HMJ87" s="247"/>
      <c r="HMK87" s="250"/>
      <c r="HML87" s="231"/>
      <c r="HMM87" s="231"/>
      <c r="HMN87" s="231"/>
      <c r="HMO87" s="99"/>
      <c r="HMP87" s="231"/>
      <c r="HMQ87" s="231"/>
      <c r="HMR87" s="231"/>
      <c r="HMS87" s="222"/>
      <c r="HMT87" s="226"/>
      <c r="HMU87" s="223"/>
      <c r="HMV87" s="250"/>
      <c r="HMW87" s="231"/>
      <c r="HMX87" s="231"/>
      <c r="HMY87" s="231"/>
      <c r="HMZ87" s="231"/>
      <c r="HNA87" s="227"/>
      <c r="HNB87" s="227"/>
      <c r="HNC87" s="228"/>
      <c r="HND87" s="231"/>
      <c r="HNE87" s="227"/>
      <c r="HNF87" s="227"/>
      <c r="HNG87" s="227"/>
      <c r="HNH87" s="227"/>
      <c r="HNI87" s="247"/>
      <c r="HNJ87" s="250"/>
      <c r="HNK87" s="231"/>
      <c r="HNL87" s="231"/>
      <c r="HNM87" s="231"/>
      <c r="HNN87" s="99"/>
      <c r="HNO87" s="231"/>
      <c r="HNP87" s="231"/>
      <c r="HNQ87" s="231"/>
      <c r="HNR87" s="222"/>
      <c r="HNS87" s="226"/>
      <c r="HNT87" s="223"/>
      <c r="HNU87" s="250"/>
      <c r="HNV87" s="231"/>
      <c r="HNW87" s="231"/>
      <c r="HNX87" s="231"/>
      <c r="HNY87" s="231"/>
      <c r="HNZ87" s="227"/>
      <c r="HOA87" s="227"/>
      <c r="HOB87" s="228"/>
      <c r="HOC87" s="231"/>
      <c r="HOD87" s="227"/>
      <c r="HOE87" s="227"/>
      <c r="HOF87" s="227"/>
      <c r="HOG87" s="227"/>
      <c r="HOH87" s="247"/>
      <c r="HOI87" s="250"/>
      <c r="HOJ87" s="231"/>
      <c r="HOK87" s="231"/>
      <c r="HOL87" s="231"/>
      <c r="HOM87" s="99"/>
      <c r="HON87" s="231"/>
      <c r="HOO87" s="231"/>
      <c r="HOP87" s="231"/>
      <c r="HOQ87" s="222"/>
      <c r="HOR87" s="226"/>
      <c r="HOS87" s="223"/>
      <c r="HOT87" s="250"/>
      <c r="HOU87" s="231"/>
      <c r="HOV87" s="231"/>
      <c r="HOW87" s="231"/>
      <c r="HOX87" s="231"/>
      <c r="HOY87" s="227"/>
      <c r="HOZ87" s="227"/>
      <c r="HPA87" s="228"/>
      <c r="HPB87" s="231"/>
      <c r="HPC87" s="227"/>
      <c r="HPD87" s="227"/>
      <c r="HPE87" s="227"/>
      <c r="HPF87" s="227"/>
      <c r="HPG87" s="247"/>
      <c r="HPH87" s="250"/>
      <c r="HPI87" s="231"/>
      <c r="HPJ87" s="231"/>
      <c r="HPK87" s="231"/>
      <c r="HPL87" s="99"/>
      <c r="HPM87" s="231"/>
      <c r="HPN87" s="231"/>
      <c r="HPO87" s="231"/>
      <c r="HPP87" s="222"/>
      <c r="HPQ87" s="226"/>
      <c r="HPR87" s="223"/>
      <c r="HPS87" s="250"/>
      <c r="HPT87" s="231"/>
      <c r="HPU87" s="231"/>
      <c r="HPV87" s="231"/>
      <c r="HPW87" s="231"/>
      <c r="HPX87" s="227"/>
      <c r="HPY87" s="227"/>
      <c r="HPZ87" s="228"/>
      <c r="HQA87" s="231"/>
      <c r="HQB87" s="227"/>
      <c r="HQC87" s="227"/>
      <c r="HQD87" s="227"/>
      <c r="HQE87" s="227"/>
      <c r="HQF87" s="247"/>
      <c r="HQG87" s="250"/>
      <c r="HQH87" s="231"/>
      <c r="HQI87" s="231"/>
      <c r="HQJ87" s="231"/>
      <c r="HQK87" s="99"/>
      <c r="HQL87" s="231"/>
      <c r="HQM87" s="231"/>
      <c r="HQN87" s="231"/>
      <c r="HQO87" s="222"/>
      <c r="HQP87" s="226"/>
      <c r="HQQ87" s="223"/>
      <c r="HQR87" s="250"/>
      <c r="HQS87" s="231"/>
      <c r="HQT87" s="231"/>
      <c r="HQU87" s="231"/>
      <c r="HQV87" s="231"/>
      <c r="HQW87" s="227"/>
      <c r="HQX87" s="227"/>
      <c r="HQY87" s="228"/>
      <c r="HQZ87" s="231"/>
      <c r="HRA87" s="227"/>
      <c r="HRB87" s="227"/>
      <c r="HRC87" s="227"/>
      <c r="HRD87" s="227"/>
      <c r="HRE87" s="247"/>
      <c r="HRF87" s="250"/>
      <c r="HRG87" s="231"/>
      <c r="HRH87" s="231"/>
      <c r="HRI87" s="231"/>
      <c r="HRJ87" s="99"/>
      <c r="HRK87" s="231"/>
      <c r="HRL87" s="231"/>
      <c r="HRM87" s="231"/>
      <c r="HRN87" s="222"/>
      <c r="HRO87" s="226"/>
      <c r="HRP87" s="223"/>
      <c r="HRQ87" s="250"/>
      <c r="HRR87" s="231"/>
      <c r="HRS87" s="231"/>
      <c r="HRT87" s="231"/>
      <c r="HRU87" s="231"/>
      <c r="HRV87" s="227"/>
      <c r="HRW87" s="227"/>
      <c r="HRX87" s="228"/>
      <c r="HRY87" s="231"/>
      <c r="HRZ87" s="227"/>
      <c r="HSA87" s="227"/>
      <c r="HSB87" s="227"/>
      <c r="HSC87" s="227"/>
      <c r="HSD87" s="247"/>
      <c r="HSE87" s="250"/>
      <c r="HSF87" s="231"/>
      <c r="HSG87" s="231"/>
      <c r="HSH87" s="231"/>
      <c r="HSI87" s="99"/>
      <c r="HSJ87" s="231"/>
      <c r="HSK87" s="231"/>
      <c r="HSL87" s="231"/>
      <c r="HSM87" s="222"/>
      <c r="HSN87" s="226"/>
      <c r="HSO87" s="223"/>
      <c r="HSP87" s="250"/>
      <c r="HSQ87" s="231"/>
      <c r="HSR87" s="231"/>
      <c r="HSS87" s="231"/>
      <c r="HST87" s="231"/>
      <c r="HSU87" s="227"/>
      <c r="HSV87" s="227"/>
      <c r="HSW87" s="228"/>
      <c r="HSX87" s="231"/>
      <c r="HSY87" s="227"/>
      <c r="HSZ87" s="227"/>
      <c r="HTA87" s="227"/>
      <c r="HTB87" s="227"/>
      <c r="HTC87" s="247"/>
      <c r="HTD87" s="250"/>
      <c r="HTE87" s="231"/>
      <c r="HTF87" s="231"/>
      <c r="HTG87" s="231"/>
      <c r="HTH87" s="99"/>
      <c r="HTI87" s="231"/>
      <c r="HTJ87" s="231"/>
      <c r="HTK87" s="231"/>
      <c r="HTL87" s="222"/>
      <c r="HTM87" s="226"/>
      <c r="HTN87" s="223"/>
      <c r="HTO87" s="250"/>
      <c r="HTP87" s="231"/>
      <c r="HTQ87" s="231"/>
      <c r="HTR87" s="231"/>
      <c r="HTS87" s="231"/>
      <c r="HTT87" s="227"/>
      <c r="HTU87" s="227"/>
      <c r="HTV87" s="228"/>
      <c r="HTW87" s="231"/>
      <c r="HTX87" s="227"/>
      <c r="HTY87" s="227"/>
      <c r="HTZ87" s="227"/>
      <c r="HUA87" s="227"/>
      <c r="HUB87" s="247"/>
      <c r="HUC87" s="250"/>
      <c r="HUD87" s="231"/>
      <c r="HUE87" s="231"/>
      <c r="HUF87" s="231"/>
      <c r="HUG87" s="99"/>
      <c r="HUH87" s="231"/>
      <c r="HUI87" s="231"/>
      <c r="HUJ87" s="231"/>
      <c r="HUK87" s="222"/>
      <c r="HUL87" s="226"/>
      <c r="HUM87" s="223"/>
      <c r="HUN87" s="250"/>
      <c r="HUO87" s="231"/>
      <c r="HUP87" s="231"/>
      <c r="HUQ87" s="231"/>
      <c r="HUR87" s="231"/>
      <c r="HUS87" s="227"/>
      <c r="HUT87" s="227"/>
      <c r="HUU87" s="228"/>
      <c r="HUV87" s="231"/>
      <c r="HUW87" s="227"/>
      <c r="HUX87" s="227"/>
      <c r="HUY87" s="227"/>
      <c r="HUZ87" s="227"/>
      <c r="HVA87" s="247"/>
      <c r="HVB87" s="250"/>
      <c r="HVC87" s="231"/>
      <c r="HVD87" s="231"/>
      <c r="HVE87" s="231"/>
      <c r="HVF87" s="99"/>
      <c r="HVG87" s="231"/>
      <c r="HVH87" s="231"/>
      <c r="HVI87" s="231"/>
      <c r="HVJ87" s="222"/>
      <c r="HVK87" s="226"/>
      <c r="HVL87" s="223"/>
      <c r="HVM87" s="250"/>
      <c r="HVN87" s="231"/>
      <c r="HVO87" s="231"/>
      <c r="HVP87" s="231"/>
      <c r="HVQ87" s="231"/>
      <c r="HVR87" s="227"/>
      <c r="HVS87" s="227"/>
      <c r="HVT87" s="228"/>
      <c r="HVU87" s="231"/>
      <c r="HVV87" s="227"/>
      <c r="HVW87" s="227"/>
      <c r="HVX87" s="227"/>
      <c r="HVY87" s="227"/>
      <c r="HVZ87" s="247"/>
      <c r="HWA87" s="250"/>
      <c r="HWB87" s="231"/>
      <c r="HWC87" s="231"/>
      <c r="HWD87" s="231"/>
      <c r="HWE87" s="99"/>
      <c r="HWF87" s="231"/>
      <c r="HWG87" s="231"/>
      <c r="HWH87" s="231"/>
      <c r="HWI87" s="222"/>
      <c r="HWJ87" s="226"/>
      <c r="HWK87" s="223"/>
      <c r="HWL87" s="250"/>
      <c r="HWM87" s="231"/>
      <c r="HWN87" s="231"/>
      <c r="HWO87" s="231"/>
      <c r="HWP87" s="231"/>
      <c r="HWQ87" s="227"/>
      <c r="HWR87" s="227"/>
      <c r="HWS87" s="228"/>
      <c r="HWT87" s="231"/>
      <c r="HWU87" s="227"/>
      <c r="HWV87" s="227"/>
      <c r="HWW87" s="227"/>
      <c r="HWX87" s="227"/>
      <c r="HWY87" s="247"/>
      <c r="HWZ87" s="250"/>
      <c r="HXA87" s="231"/>
      <c r="HXB87" s="231"/>
      <c r="HXC87" s="231"/>
      <c r="HXD87" s="99"/>
      <c r="HXE87" s="231"/>
      <c r="HXF87" s="231"/>
      <c r="HXG87" s="231"/>
      <c r="HXH87" s="222"/>
      <c r="HXI87" s="226"/>
      <c r="HXJ87" s="223"/>
      <c r="HXK87" s="250"/>
      <c r="HXL87" s="231"/>
      <c r="HXM87" s="231"/>
      <c r="HXN87" s="231"/>
      <c r="HXO87" s="231"/>
      <c r="HXP87" s="227"/>
      <c r="HXQ87" s="227"/>
      <c r="HXR87" s="228"/>
      <c r="HXS87" s="231"/>
      <c r="HXT87" s="227"/>
      <c r="HXU87" s="227"/>
      <c r="HXV87" s="227"/>
      <c r="HXW87" s="227"/>
      <c r="HXX87" s="247"/>
      <c r="HXY87" s="250"/>
      <c r="HXZ87" s="231"/>
      <c r="HYA87" s="231"/>
      <c r="HYB87" s="231"/>
      <c r="HYC87" s="99"/>
      <c r="HYD87" s="231"/>
      <c r="HYE87" s="231"/>
      <c r="HYF87" s="231"/>
      <c r="HYG87" s="222"/>
      <c r="HYH87" s="226"/>
      <c r="HYI87" s="223"/>
      <c r="HYJ87" s="250"/>
      <c r="HYK87" s="231"/>
      <c r="HYL87" s="231"/>
      <c r="HYM87" s="231"/>
      <c r="HYN87" s="231"/>
      <c r="HYO87" s="227"/>
      <c r="HYP87" s="227"/>
      <c r="HYQ87" s="228"/>
      <c r="HYR87" s="231"/>
      <c r="HYS87" s="227"/>
      <c r="HYT87" s="227"/>
      <c r="HYU87" s="227"/>
      <c r="HYV87" s="227"/>
      <c r="HYW87" s="247"/>
      <c r="HYX87" s="250"/>
      <c r="HYY87" s="231"/>
      <c r="HYZ87" s="231"/>
      <c r="HZA87" s="231"/>
      <c r="HZB87" s="99"/>
      <c r="HZC87" s="231"/>
      <c r="HZD87" s="231"/>
      <c r="HZE87" s="231"/>
      <c r="HZF87" s="222"/>
      <c r="HZG87" s="226"/>
      <c r="HZH87" s="223"/>
      <c r="HZI87" s="250"/>
      <c r="HZJ87" s="231"/>
      <c r="HZK87" s="231"/>
      <c r="HZL87" s="231"/>
      <c r="HZM87" s="231"/>
      <c r="HZN87" s="227"/>
      <c r="HZO87" s="227"/>
      <c r="HZP87" s="228"/>
      <c r="HZQ87" s="231"/>
      <c r="HZR87" s="227"/>
      <c r="HZS87" s="227"/>
      <c r="HZT87" s="227"/>
      <c r="HZU87" s="227"/>
      <c r="HZV87" s="247"/>
      <c r="HZW87" s="250"/>
      <c r="HZX87" s="231"/>
      <c r="HZY87" s="231"/>
      <c r="HZZ87" s="231"/>
      <c r="IAA87" s="99"/>
      <c r="IAB87" s="231"/>
      <c r="IAC87" s="231"/>
      <c r="IAD87" s="231"/>
      <c r="IAE87" s="222"/>
      <c r="IAF87" s="226"/>
      <c r="IAG87" s="223"/>
      <c r="IAH87" s="250"/>
      <c r="IAI87" s="231"/>
      <c r="IAJ87" s="231"/>
      <c r="IAK87" s="231"/>
      <c r="IAL87" s="231"/>
      <c r="IAM87" s="227"/>
      <c r="IAN87" s="227"/>
      <c r="IAO87" s="228"/>
      <c r="IAP87" s="231"/>
      <c r="IAQ87" s="227"/>
      <c r="IAR87" s="227"/>
      <c r="IAS87" s="227"/>
      <c r="IAT87" s="227"/>
      <c r="IAU87" s="247"/>
      <c r="IAV87" s="250"/>
      <c r="IAW87" s="231"/>
      <c r="IAX87" s="231"/>
      <c r="IAY87" s="231"/>
      <c r="IAZ87" s="99"/>
      <c r="IBA87" s="231"/>
      <c r="IBB87" s="231"/>
      <c r="IBC87" s="231"/>
      <c r="IBD87" s="222"/>
      <c r="IBE87" s="226"/>
      <c r="IBF87" s="223"/>
      <c r="IBG87" s="250"/>
      <c r="IBH87" s="231"/>
      <c r="IBI87" s="231"/>
      <c r="IBJ87" s="231"/>
      <c r="IBK87" s="231"/>
      <c r="IBL87" s="227"/>
      <c r="IBM87" s="227"/>
      <c r="IBN87" s="228"/>
      <c r="IBO87" s="231"/>
      <c r="IBP87" s="227"/>
      <c r="IBQ87" s="227"/>
      <c r="IBR87" s="227"/>
      <c r="IBS87" s="227"/>
      <c r="IBT87" s="247"/>
      <c r="IBU87" s="250"/>
      <c r="IBV87" s="231"/>
      <c r="IBW87" s="231"/>
      <c r="IBX87" s="231"/>
      <c r="IBY87" s="99"/>
      <c r="IBZ87" s="231"/>
      <c r="ICA87" s="231"/>
      <c r="ICB87" s="231"/>
      <c r="ICC87" s="222"/>
      <c r="ICD87" s="226"/>
      <c r="ICE87" s="223"/>
      <c r="ICF87" s="250"/>
      <c r="ICG87" s="231"/>
      <c r="ICH87" s="231"/>
      <c r="ICI87" s="231"/>
      <c r="ICJ87" s="231"/>
      <c r="ICK87" s="227"/>
      <c r="ICL87" s="227"/>
      <c r="ICM87" s="228"/>
      <c r="ICN87" s="231"/>
      <c r="ICO87" s="227"/>
      <c r="ICP87" s="227"/>
      <c r="ICQ87" s="227"/>
      <c r="ICR87" s="227"/>
      <c r="ICS87" s="247"/>
      <c r="ICT87" s="250"/>
      <c r="ICU87" s="231"/>
      <c r="ICV87" s="231"/>
      <c r="ICW87" s="231"/>
      <c r="ICX87" s="99"/>
      <c r="ICY87" s="231"/>
      <c r="ICZ87" s="231"/>
      <c r="IDA87" s="231"/>
      <c r="IDB87" s="222"/>
      <c r="IDC87" s="226"/>
      <c r="IDD87" s="223"/>
      <c r="IDE87" s="250"/>
      <c r="IDF87" s="231"/>
      <c r="IDG87" s="231"/>
      <c r="IDH87" s="231"/>
      <c r="IDI87" s="231"/>
      <c r="IDJ87" s="227"/>
      <c r="IDK87" s="227"/>
      <c r="IDL87" s="228"/>
      <c r="IDM87" s="231"/>
      <c r="IDN87" s="227"/>
      <c r="IDO87" s="227"/>
      <c r="IDP87" s="227"/>
      <c r="IDQ87" s="227"/>
      <c r="IDR87" s="247"/>
      <c r="IDS87" s="250"/>
      <c r="IDT87" s="231"/>
      <c r="IDU87" s="231"/>
      <c r="IDV87" s="231"/>
      <c r="IDW87" s="99"/>
      <c r="IDX87" s="231"/>
      <c r="IDY87" s="231"/>
      <c r="IDZ87" s="231"/>
      <c r="IEA87" s="222"/>
      <c r="IEB87" s="226"/>
      <c r="IEC87" s="223"/>
      <c r="IED87" s="250"/>
      <c r="IEE87" s="231"/>
      <c r="IEF87" s="231"/>
      <c r="IEG87" s="231"/>
      <c r="IEH87" s="231"/>
      <c r="IEI87" s="227"/>
      <c r="IEJ87" s="227"/>
      <c r="IEK87" s="228"/>
      <c r="IEL87" s="231"/>
      <c r="IEM87" s="227"/>
      <c r="IEN87" s="227"/>
      <c r="IEO87" s="227"/>
      <c r="IEP87" s="227"/>
      <c r="IEQ87" s="247"/>
      <c r="IER87" s="250"/>
      <c r="IES87" s="231"/>
      <c r="IET87" s="231"/>
      <c r="IEU87" s="231"/>
      <c r="IEV87" s="99"/>
      <c r="IEW87" s="231"/>
      <c r="IEX87" s="231"/>
      <c r="IEY87" s="231"/>
      <c r="IEZ87" s="222"/>
      <c r="IFA87" s="226"/>
      <c r="IFB87" s="223"/>
      <c r="IFC87" s="250"/>
      <c r="IFD87" s="231"/>
      <c r="IFE87" s="231"/>
      <c r="IFF87" s="231"/>
      <c r="IFG87" s="231"/>
      <c r="IFH87" s="227"/>
      <c r="IFI87" s="227"/>
      <c r="IFJ87" s="228"/>
      <c r="IFK87" s="231"/>
      <c r="IFL87" s="227"/>
      <c r="IFM87" s="227"/>
      <c r="IFN87" s="227"/>
      <c r="IFO87" s="227"/>
      <c r="IFP87" s="247"/>
      <c r="IFQ87" s="250"/>
      <c r="IFR87" s="231"/>
      <c r="IFS87" s="231"/>
      <c r="IFT87" s="231"/>
      <c r="IFU87" s="99"/>
      <c r="IFV87" s="231"/>
      <c r="IFW87" s="231"/>
      <c r="IFX87" s="231"/>
      <c r="IFY87" s="222"/>
      <c r="IFZ87" s="226"/>
      <c r="IGA87" s="223"/>
      <c r="IGB87" s="250"/>
      <c r="IGC87" s="231"/>
      <c r="IGD87" s="231"/>
      <c r="IGE87" s="231"/>
      <c r="IGF87" s="231"/>
      <c r="IGG87" s="227"/>
      <c r="IGH87" s="227"/>
      <c r="IGI87" s="228"/>
      <c r="IGJ87" s="231"/>
      <c r="IGK87" s="227"/>
      <c r="IGL87" s="227"/>
      <c r="IGM87" s="227"/>
      <c r="IGN87" s="227"/>
      <c r="IGO87" s="247"/>
      <c r="IGP87" s="250"/>
      <c r="IGQ87" s="231"/>
      <c r="IGR87" s="231"/>
      <c r="IGS87" s="231"/>
      <c r="IGT87" s="99"/>
      <c r="IGU87" s="231"/>
      <c r="IGV87" s="231"/>
      <c r="IGW87" s="231"/>
      <c r="IGX87" s="222"/>
      <c r="IGY87" s="226"/>
      <c r="IGZ87" s="223"/>
      <c r="IHA87" s="250"/>
      <c r="IHB87" s="231"/>
      <c r="IHC87" s="231"/>
      <c r="IHD87" s="231"/>
      <c r="IHE87" s="231"/>
      <c r="IHF87" s="227"/>
      <c r="IHG87" s="227"/>
      <c r="IHH87" s="228"/>
      <c r="IHI87" s="231"/>
      <c r="IHJ87" s="227"/>
      <c r="IHK87" s="227"/>
      <c r="IHL87" s="227"/>
      <c r="IHM87" s="227"/>
      <c r="IHN87" s="247"/>
      <c r="IHO87" s="250"/>
      <c r="IHP87" s="231"/>
      <c r="IHQ87" s="231"/>
      <c r="IHR87" s="231"/>
      <c r="IHS87" s="99"/>
      <c r="IHT87" s="231"/>
      <c r="IHU87" s="231"/>
      <c r="IHV87" s="231"/>
      <c r="IHW87" s="222"/>
      <c r="IHX87" s="226"/>
      <c r="IHY87" s="223"/>
      <c r="IHZ87" s="250"/>
      <c r="IIA87" s="231"/>
      <c r="IIB87" s="231"/>
      <c r="IIC87" s="231"/>
      <c r="IID87" s="231"/>
      <c r="IIE87" s="227"/>
      <c r="IIF87" s="227"/>
      <c r="IIG87" s="228"/>
      <c r="IIH87" s="231"/>
      <c r="III87" s="227"/>
      <c r="IIJ87" s="227"/>
      <c r="IIK87" s="227"/>
      <c r="IIL87" s="227"/>
      <c r="IIM87" s="247"/>
      <c r="IIN87" s="250"/>
      <c r="IIO87" s="231"/>
      <c r="IIP87" s="231"/>
      <c r="IIQ87" s="231"/>
      <c r="IIR87" s="99"/>
      <c r="IIS87" s="231"/>
      <c r="IIT87" s="231"/>
      <c r="IIU87" s="231"/>
      <c r="IIV87" s="222"/>
      <c r="IIW87" s="226"/>
      <c r="IIX87" s="223"/>
      <c r="IIY87" s="250"/>
      <c r="IIZ87" s="231"/>
      <c r="IJA87" s="231"/>
      <c r="IJB87" s="231"/>
      <c r="IJC87" s="231"/>
      <c r="IJD87" s="227"/>
      <c r="IJE87" s="227"/>
      <c r="IJF87" s="228"/>
      <c r="IJG87" s="231"/>
      <c r="IJH87" s="227"/>
      <c r="IJI87" s="227"/>
      <c r="IJJ87" s="227"/>
      <c r="IJK87" s="227"/>
      <c r="IJL87" s="247"/>
      <c r="IJM87" s="250"/>
      <c r="IJN87" s="231"/>
      <c r="IJO87" s="231"/>
      <c r="IJP87" s="231"/>
      <c r="IJQ87" s="99"/>
      <c r="IJR87" s="231"/>
      <c r="IJS87" s="231"/>
      <c r="IJT87" s="231"/>
      <c r="IJU87" s="222"/>
      <c r="IJV87" s="226"/>
      <c r="IJW87" s="223"/>
      <c r="IJX87" s="250"/>
      <c r="IJY87" s="231"/>
      <c r="IJZ87" s="231"/>
      <c r="IKA87" s="231"/>
      <c r="IKB87" s="231"/>
      <c r="IKC87" s="227"/>
      <c r="IKD87" s="227"/>
      <c r="IKE87" s="228"/>
      <c r="IKF87" s="231"/>
      <c r="IKG87" s="227"/>
      <c r="IKH87" s="227"/>
      <c r="IKI87" s="227"/>
      <c r="IKJ87" s="227"/>
      <c r="IKK87" s="247"/>
      <c r="IKL87" s="250"/>
      <c r="IKM87" s="231"/>
      <c r="IKN87" s="231"/>
      <c r="IKO87" s="231"/>
      <c r="IKP87" s="99"/>
      <c r="IKQ87" s="231"/>
      <c r="IKR87" s="231"/>
      <c r="IKS87" s="231"/>
      <c r="IKT87" s="222"/>
      <c r="IKU87" s="226"/>
      <c r="IKV87" s="223"/>
      <c r="IKW87" s="250"/>
      <c r="IKX87" s="231"/>
      <c r="IKY87" s="231"/>
      <c r="IKZ87" s="231"/>
      <c r="ILA87" s="231"/>
      <c r="ILB87" s="227"/>
      <c r="ILC87" s="227"/>
      <c r="ILD87" s="228"/>
      <c r="ILE87" s="231"/>
      <c r="ILF87" s="227"/>
      <c r="ILG87" s="227"/>
      <c r="ILH87" s="227"/>
      <c r="ILI87" s="227"/>
      <c r="ILJ87" s="247"/>
      <c r="ILK87" s="250"/>
      <c r="ILL87" s="231"/>
      <c r="ILM87" s="231"/>
      <c r="ILN87" s="231"/>
      <c r="ILO87" s="99"/>
      <c r="ILP87" s="231"/>
      <c r="ILQ87" s="231"/>
      <c r="ILR87" s="231"/>
      <c r="ILS87" s="222"/>
      <c r="ILT87" s="226"/>
      <c r="ILU87" s="223"/>
      <c r="ILV87" s="250"/>
      <c r="ILW87" s="231"/>
      <c r="ILX87" s="231"/>
      <c r="ILY87" s="231"/>
      <c r="ILZ87" s="231"/>
      <c r="IMA87" s="227"/>
      <c r="IMB87" s="227"/>
      <c r="IMC87" s="228"/>
      <c r="IMD87" s="231"/>
      <c r="IME87" s="227"/>
      <c r="IMF87" s="227"/>
      <c r="IMG87" s="227"/>
      <c r="IMH87" s="227"/>
      <c r="IMI87" s="247"/>
      <c r="IMJ87" s="250"/>
      <c r="IMK87" s="231"/>
      <c r="IML87" s="231"/>
      <c r="IMM87" s="231"/>
      <c r="IMN87" s="99"/>
      <c r="IMO87" s="231"/>
      <c r="IMP87" s="231"/>
      <c r="IMQ87" s="231"/>
      <c r="IMR87" s="222"/>
      <c r="IMS87" s="226"/>
      <c r="IMT87" s="223"/>
      <c r="IMU87" s="250"/>
      <c r="IMV87" s="231"/>
      <c r="IMW87" s="231"/>
      <c r="IMX87" s="231"/>
      <c r="IMY87" s="231"/>
      <c r="IMZ87" s="227"/>
      <c r="INA87" s="227"/>
      <c r="INB87" s="228"/>
      <c r="INC87" s="231"/>
      <c r="IND87" s="227"/>
      <c r="INE87" s="227"/>
      <c r="INF87" s="227"/>
      <c r="ING87" s="227"/>
      <c r="INH87" s="247"/>
      <c r="INI87" s="250"/>
      <c r="INJ87" s="231"/>
      <c r="INK87" s="231"/>
      <c r="INL87" s="231"/>
      <c r="INM87" s="99"/>
      <c r="INN87" s="231"/>
      <c r="INO87" s="231"/>
      <c r="INP87" s="231"/>
      <c r="INQ87" s="222"/>
      <c r="INR87" s="226"/>
      <c r="INS87" s="223"/>
      <c r="INT87" s="250"/>
      <c r="INU87" s="231"/>
      <c r="INV87" s="231"/>
      <c r="INW87" s="231"/>
      <c r="INX87" s="231"/>
      <c r="INY87" s="227"/>
      <c r="INZ87" s="227"/>
      <c r="IOA87" s="228"/>
      <c r="IOB87" s="231"/>
      <c r="IOC87" s="227"/>
      <c r="IOD87" s="227"/>
      <c r="IOE87" s="227"/>
      <c r="IOF87" s="227"/>
      <c r="IOG87" s="247"/>
      <c r="IOH87" s="250"/>
      <c r="IOI87" s="231"/>
      <c r="IOJ87" s="231"/>
      <c r="IOK87" s="231"/>
      <c r="IOL87" s="99"/>
      <c r="IOM87" s="231"/>
      <c r="ION87" s="231"/>
      <c r="IOO87" s="231"/>
      <c r="IOP87" s="222"/>
      <c r="IOQ87" s="226"/>
      <c r="IOR87" s="223"/>
      <c r="IOS87" s="250"/>
      <c r="IOT87" s="231"/>
      <c r="IOU87" s="231"/>
      <c r="IOV87" s="231"/>
      <c r="IOW87" s="231"/>
      <c r="IOX87" s="227"/>
      <c r="IOY87" s="227"/>
      <c r="IOZ87" s="228"/>
      <c r="IPA87" s="231"/>
      <c r="IPB87" s="227"/>
      <c r="IPC87" s="227"/>
      <c r="IPD87" s="227"/>
      <c r="IPE87" s="227"/>
      <c r="IPF87" s="247"/>
      <c r="IPG87" s="250"/>
      <c r="IPH87" s="231"/>
      <c r="IPI87" s="231"/>
      <c r="IPJ87" s="231"/>
      <c r="IPK87" s="99"/>
      <c r="IPL87" s="231"/>
      <c r="IPM87" s="231"/>
      <c r="IPN87" s="231"/>
      <c r="IPO87" s="222"/>
      <c r="IPP87" s="226"/>
      <c r="IPQ87" s="223"/>
      <c r="IPR87" s="250"/>
      <c r="IPS87" s="231"/>
      <c r="IPT87" s="231"/>
      <c r="IPU87" s="231"/>
      <c r="IPV87" s="231"/>
      <c r="IPW87" s="227"/>
      <c r="IPX87" s="227"/>
      <c r="IPY87" s="228"/>
      <c r="IPZ87" s="231"/>
      <c r="IQA87" s="227"/>
      <c r="IQB87" s="227"/>
      <c r="IQC87" s="227"/>
      <c r="IQD87" s="227"/>
      <c r="IQE87" s="247"/>
      <c r="IQF87" s="250"/>
      <c r="IQG87" s="231"/>
      <c r="IQH87" s="231"/>
      <c r="IQI87" s="231"/>
      <c r="IQJ87" s="99"/>
      <c r="IQK87" s="231"/>
      <c r="IQL87" s="231"/>
      <c r="IQM87" s="231"/>
      <c r="IQN87" s="222"/>
      <c r="IQO87" s="226"/>
      <c r="IQP87" s="223"/>
      <c r="IQQ87" s="250"/>
      <c r="IQR87" s="231"/>
      <c r="IQS87" s="231"/>
      <c r="IQT87" s="231"/>
      <c r="IQU87" s="231"/>
      <c r="IQV87" s="227"/>
      <c r="IQW87" s="227"/>
      <c r="IQX87" s="228"/>
      <c r="IQY87" s="231"/>
      <c r="IQZ87" s="227"/>
      <c r="IRA87" s="227"/>
      <c r="IRB87" s="227"/>
      <c r="IRC87" s="227"/>
      <c r="IRD87" s="247"/>
      <c r="IRE87" s="250"/>
      <c r="IRF87" s="231"/>
      <c r="IRG87" s="231"/>
      <c r="IRH87" s="231"/>
      <c r="IRI87" s="99"/>
      <c r="IRJ87" s="231"/>
      <c r="IRK87" s="231"/>
      <c r="IRL87" s="231"/>
      <c r="IRM87" s="222"/>
      <c r="IRN87" s="226"/>
      <c r="IRO87" s="223"/>
      <c r="IRP87" s="250"/>
      <c r="IRQ87" s="231"/>
      <c r="IRR87" s="231"/>
      <c r="IRS87" s="231"/>
      <c r="IRT87" s="231"/>
      <c r="IRU87" s="227"/>
      <c r="IRV87" s="227"/>
      <c r="IRW87" s="228"/>
      <c r="IRX87" s="231"/>
      <c r="IRY87" s="227"/>
      <c r="IRZ87" s="227"/>
      <c r="ISA87" s="227"/>
      <c r="ISB87" s="227"/>
      <c r="ISC87" s="247"/>
      <c r="ISD87" s="250"/>
      <c r="ISE87" s="231"/>
      <c r="ISF87" s="231"/>
      <c r="ISG87" s="231"/>
      <c r="ISH87" s="99"/>
      <c r="ISI87" s="231"/>
      <c r="ISJ87" s="231"/>
      <c r="ISK87" s="231"/>
      <c r="ISL87" s="222"/>
      <c r="ISM87" s="226"/>
      <c r="ISN87" s="223"/>
      <c r="ISO87" s="250"/>
      <c r="ISP87" s="231"/>
      <c r="ISQ87" s="231"/>
      <c r="ISR87" s="231"/>
      <c r="ISS87" s="231"/>
      <c r="IST87" s="227"/>
      <c r="ISU87" s="227"/>
      <c r="ISV87" s="228"/>
      <c r="ISW87" s="231"/>
      <c r="ISX87" s="227"/>
      <c r="ISY87" s="227"/>
      <c r="ISZ87" s="227"/>
      <c r="ITA87" s="227"/>
      <c r="ITB87" s="247"/>
      <c r="ITC87" s="250"/>
      <c r="ITD87" s="231"/>
      <c r="ITE87" s="231"/>
      <c r="ITF87" s="231"/>
      <c r="ITG87" s="99"/>
      <c r="ITH87" s="231"/>
      <c r="ITI87" s="231"/>
      <c r="ITJ87" s="231"/>
      <c r="ITK87" s="222"/>
      <c r="ITL87" s="226"/>
      <c r="ITM87" s="223"/>
      <c r="ITN87" s="250"/>
      <c r="ITO87" s="231"/>
      <c r="ITP87" s="231"/>
      <c r="ITQ87" s="231"/>
      <c r="ITR87" s="231"/>
      <c r="ITS87" s="227"/>
      <c r="ITT87" s="227"/>
      <c r="ITU87" s="228"/>
      <c r="ITV87" s="231"/>
      <c r="ITW87" s="227"/>
      <c r="ITX87" s="227"/>
      <c r="ITY87" s="227"/>
      <c r="ITZ87" s="227"/>
      <c r="IUA87" s="247"/>
      <c r="IUB87" s="250"/>
      <c r="IUC87" s="231"/>
      <c r="IUD87" s="231"/>
      <c r="IUE87" s="231"/>
      <c r="IUF87" s="99"/>
      <c r="IUG87" s="231"/>
      <c r="IUH87" s="231"/>
      <c r="IUI87" s="231"/>
      <c r="IUJ87" s="222"/>
      <c r="IUK87" s="226"/>
      <c r="IUL87" s="223"/>
      <c r="IUM87" s="250"/>
      <c r="IUN87" s="231"/>
      <c r="IUO87" s="231"/>
      <c r="IUP87" s="231"/>
      <c r="IUQ87" s="231"/>
      <c r="IUR87" s="227"/>
      <c r="IUS87" s="227"/>
      <c r="IUT87" s="228"/>
      <c r="IUU87" s="231"/>
      <c r="IUV87" s="227"/>
      <c r="IUW87" s="227"/>
      <c r="IUX87" s="227"/>
      <c r="IUY87" s="227"/>
      <c r="IUZ87" s="247"/>
      <c r="IVA87" s="250"/>
      <c r="IVB87" s="231"/>
      <c r="IVC87" s="231"/>
      <c r="IVD87" s="231"/>
      <c r="IVE87" s="99"/>
      <c r="IVF87" s="231"/>
      <c r="IVG87" s="231"/>
      <c r="IVH87" s="231"/>
      <c r="IVI87" s="222"/>
      <c r="IVJ87" s="226"/>
      <c r="IVK87" s="223"/>
      <c r="IVL87" s="250"/>
      <c r="IVM87" s="231"/>
      <c r="IVN87" s="231"/>
      <c r="IVO87" s="231"/>
      <c r="IVP87" s="231"/>
      <c r="IVQ87" s="227"/>
      <c r="IVR87" s="227"/>
      <c r="IVS87" s="228"/>
      <c r="IVT87" s="231"/>
      <c r="IVU87" s="227"/>
      <c r="IVV87" s="227"/>
      <c r="IVW87" s="227"/>
      <c r="IVX87" s="227"/>
      <c r="IVY87" s="247"/>
      <c r="IVZ87" s="250"/>
      <c r="IWA87" s="231"/>
      <c r="IWB87" s="231"/>
      <c r="IWC87" s="231"/>
      <c r="IWD87" s="99"/>
      <c r="IWE87" s="231"/>
      <c r="IWF87" s="231"/>
      <c r="IWG87" s="231"/>
      <c r="IWH87" s="222"/>
      <c r="IWI87" s="226"/>
      <c r="IWJ87" s="223"/>
      <c r="IWK87" s="250"/>
      <c r="IWL87" s="231"/>
      <c r="IWM87" s="231"/>
      <c r="IWN87" s="231"/>
      <c r="IWO87" s="231"/>
      <c r="IWP87" s="227"/>
      <c r="IWQ87" s="227"/>
      <c r="IWR87" s="228"/>
      <c r="IWS87" s="231"/>
      <c r="IWT87" s="227"/>
      <c r="IWU87" s="227"/>
      <c r="IWV87" s="227"/>
      <c r="IWW87" s="227"/>
      <c r="IWX87" s="247"/>
      <c r="IWY87" s="250"/>
      <c r="IWZ87" s="231"/>
      <c r="IXA87" s="231"/>
      <c r="IXB87" s="231"/>
      <c r="IXC87" s="99"/>
      <c r="IXD87" s="231"/>
      <c r="IXE87" s="231"/>
      <c r="IXF87" s="231"/>
      <c r="IXG87" s="222"/>
      <c r="IXH87" s="226"/>
      <c r="IXI87" s="223"/>
      <c r="IXJ87" s="250"/>
      <c r="IXK87" s="231"/>
      <c r="IXL87" s="231"/>
      <c r="IXM87" s="231"/>
      <c r="IXN87" s="231"/>
      <c r="IXO87" s="227"/>
      <c r="IXP87" s="227"/>
      <c r="IXQ87" s="228"/>
      <c r="IXR87" s="231"/>
      <c r="IXS87" s="227"/>
      <c r="IXT87" s="227"/>
      <c r="IXU87" s="227"/>
      <c r="IXV87" s="227"/>
      <c r="IXW87" s="247"/>
      <c r="IXX87" s="250"/>
      <c r="IXY87" s="231"/>
      <c r="IXZ87" s="231"/>
      <c r="IYA87" s="231"/>
      <c r="IYB87" s="99"/>
      <c r="IYC87" s="231"/>
      <c r="IYD87" s="231"/>
      <c r="IYE87" s="231"/>
      <c r="IYF87" s="222"/>
      <c r="IYG87" s="226"/>
      <c r="IYH87" s="223"/>
      <c r="IYI87" s="250"/>
      <c r="IYJ87" s="231"/>
      <c r="IYK87" s="231"/>
      <c r="IYL87" s="231"/>
      <c r="IYM87" s="231"/>
      <c r="IYN87" s="227"/>
      <c r="IYO87" s="227"/>
      <c r="IYP87" s="228"/>
      <c r="IYQ87" s="231"/>
      <c r="IYR87" s="227"/>
      <c r="IYS87" s="227"/>
      <c r="IYT87" s="227"/>
      <c r="IYU87" s="227"/>
      <c r="IYV87" s="247"/>
      <c r="IYW87" s="250"/>
      <c r="IYX87" s="231"/>
      <c r="IYY87" s="231"/>
      <c r="IYZ87" s="231"/>
      <c r="IZA87" s="99"/>
      <c r="IZB87" s="231"/>
      <c r="IZC87" s="231"/>
      <c r="IZD87" s="231"/>
      <c r="IZE87" s="222"/>
      <c r="IZF87" s="226"/>
      <c r="IZG87" s="223"/>
      <c r="IZH87" s="250"/>
      <c r="IZI87" s="231"/>
      <c r="IZJ87" s="231"/>
      <c r="IZK87" s="231"/>
      <c r="IZL87" s="231"/>
      <c r="IZM87" s="227"/>
      <c r="IZN87" s="227"/>
      <c r="IZO87" s="228"/>
      <c r="IZP87" s="231"/>
      <c r="IZQ87" s="227"/>
      <c r="IZR87" s="227"/>
      <c r="IZS87" s="227"/>
      <c r="IZT87" s="227"/>
      <c r="IZU87" s="247"/>
      <c r="IZV87" s="250"/>
      <c r="IZW87" s="231"/>
      <c r="IZX87" s="231"/>
      <c r="IZY87" s="231"/>
      <c r="IZZ87" s="99"/>
      <c r="JAA87" s="231"/>
      <c r="JAB87" s="231"/>
      <c r="JAC87" s="231"/>
      <c r="JAD87" s="222"/>
      <c r="JAE87" s="226"/>
      <c r="JAF87" s="223"/>
      <c r="JAG87" s="250"/>
      <c r="JAH87" s="231"/>
      <c r="JAI87" s="231"/>
      <c r="JAJ87" s="231"/>
      <c r="JAK87" s="231"/>
      <c r="JAL87" s="227"/>
      <c r="JAM87" s="227"/>
      <c r="JAN87" s="228"/>
      <c r="JAO87" s="231"/>
      <c r="JAP87" s="227"/>
      <c r="JAQ87" s="227"/>
      <c r="JAR87" s="227"/>
      <c r="JAS87" s="227"/>
      <c r="JAT87" s="247"/>
      <c r="JAU87" s="250"/>
      <c r="JAV87" s="231"/>
      <c r="JAW87" s="231"/>
      <c r="JAX87" s="231"/>
      <c r="JAY87" s="99"/>
      <c r="JAZ87" s="231"/>
      <c r="JBA87" s="231"/>
      <c r="JBB87" s="231"/>
      <c r="JBC87" s="222"/>
      <c r="JBD87" s="226"/>
      <c r="JBE87" s="223"/>
      <c r="JBF87" s="250"/>
      <c r="JBG87" s="231"/>
      <c r="JBH87" s="231"/>
      <c r="JBI87" s="231"/>
      <c r="JBJ87" s="231"/>
      <c r="JBK87" s="227"/>
      <c r="JBL87" s="227"/>
      <c r="JBM87" s="228"/>
      <c r="JBN87" s="231"/>
      <c r="JBO87" s="227"/>
      <c r="JBP87" s="227"/>
      <c r="JBQ87" s="227"/>
      <c r="JBR87" s="227"/>
      <c r="JBS87" s="247"/>
      <c r="JBT87" s="250"/>
      <c r="JBU87" s="231"/>
      <c r="JBV87" s="231"/>
      <c r="JBW87" s="231"/>
      <c r="JBX87" s="99"/>
      <c r="JBY87" s="231"/>
      <c r="JBZ87" s="231"/>
      <c r="JCA87" s="231"/>
      <c r="JCB87" s="222"/>
      <c r="JCC87" s="226"/>
      <c r="JCD87" s="223"/>
      <c r="JCE87" s="250"/>
      <c r="JCF87" s="231"/>
      <c r="JCG87" s="231"/>
      <c r="JCH87" s="231"/>
      <c r="JCI87" s="231"/>
      <c r="JCJ87" s="227"/>
      <c r="JCK87" s="227"/>
      <c r="JCL87" s="228"/>
      <c r="JCM87" s="231"/>
      <c r="JCN87" s="227"/>
      <c r="JCO87" s="227"/>
      <c r="JCP87" s="227"/>
      <c r="JCQ87" s="227"/>
      <c r="JCR87" s="247"/>
      <c r="JCS87" s="250"/>
      <c r="JCT87" s="231"/>
      <c r="JCU87" s="231"/>
      <c r="JCV87" s="231"/>
      <c r="JCW87" s="99"/>
      <c r="JCX87" s="231"/>
      <c r="JCY87" s="231"/>
      <c r="JCZ87" s="231"/>
      <c r="JDA87" s="222"/>
      <c r="JDB87" s="226"/>
      <c r="JDC87" s="223"/>
      <c r="JDD87" s="250"/>
      <c r="JDE87" s="231"/>
      <c r="JDF87" s="231"/>
      <c r="JDG87" s="231"/>
      <c r="JDH87" s="231"/>
      <c r="JDI87" s="227"/>
      <c r="JDJ87" s="227"/>
      <c r="JDK87" s="228"/>
      <c r="JDL87" s="231"/>
      <c r="JDM87" s="227"/>
      <c r="JDN87" s="227"/>
      <c r="JDO87" s="227"/>
      <c r="JDP87" s="227"/>
      <c r="JDQ87" s="247"/>
      <c r="JDR87" s="250"/>
      <c r="JDS87" s="231"/>
      <c r="JDT87" s="231"/>
      <c r="JDU87" s="231"/>
      <c r="JDV87" s="99"/>
      <c r="JDW87" s="231"/>
      <c r="JDX87" s="231"/>
      <c r="JDY87" s="231"/>
      <c r="JDZ87" s="222"/>
      <c r="JEA87" s="226"/>
      <c r="JEB87" s="223"/>
      <c r="JEC87" s="250"/>
      <c r="JED87" s="231"/>
      <c r="JEE87" s="231"/>
      <c r="JEF87" s="231"/>
      <c r="JEG87" s="231"/>
      <c r="JEH87" s="227"/>
      <c r="JEI87" s="227"/>
      <c r="JEJ87" s="228"/>
      <c r="JEK87" s="231"/>
      <c r="JEL87" s="227"/>
      <c r="JEM87" s="227"/>
      <c r="JEN87" s="227"/>
      <c r="JEO87" s="227"/>
      <c r="JEP87" s="247"/>
      <c r="JEQ87" s="250"/>
      <c r="JER87" s="231"/>
      <c r="JES87" s="231"/>
      <c r="JET87" s="231"/>
      <c r="JEU87" s="99"/>
      <c r="JEV87" s="231"/>
      <c r="JEW87" s="231"/>
      <c r="JEX87" s="231"/>
      <c r="JEY87" s="222"/>
      <c r="JEZ87" s="226"/>
      <c r="JFA87" s="223"/>
      <c r="JFB87" s="250"/>
      <c r="JFC87" s="231"/>
      <c r="JFD87" s="231"/>
      <c r="JFE87" s="231"/>
      <c r="JFF87" s="231"/>
      <c r="JFG87" s="227"/>
      <c r="JFH87" s="227"/>
      <c r="JFI87" s="228"/>
      <c r="JFJ87" s="231"/>
      <c r="JFK87" s="227"/>
      <c r="JFL87" s="227"/>
      <c r="JFM87" s="227"/>
      <c r="JFN87" s="227"/>
      <c r="JFO87" s="247"/>
      <c r="JFP87" s="250"/>
      <c r="JFQ87" s="231"/>
      <c r="JFR87" s="231"/>
      <c r="JFS87" s="231"/>
      <c r="JFT87" s="99"/>
      <c r="JFU87" s="231"/>
      <c r="JFV87" s="231"/>
      <c r="JFW87" s="231"/>
      <c r="JFX87" s="222"/>
      <c r="JFY87" s="226"/>
      <c r="JFZ87" s="223"/>
      <c r="JGA87" s="250"/>
      <c r="JGB87" s="231"/>
      <c r="JGC87" s="231"/>
      <c r="JGD87" s="231"/>
      <c r="JGE87" s="231"/>
      <c r="JGF87" s="227"/>
      <c r="JGG87" s="227"/>
      <c r="JGH87" s="228"/>
      <c r="JGI87" s="231"/>
      <c r="JGJ87" s="227"/>
      <c r="JGK87" s="227"/>
      <c r="JGL87" s="227"/>
      <c r="JGM87" s="227"/>
      <c r="JGN87" s="247"/>
      <c r="JGO87" s="250"/>
      <c r="JGP87" s="231"/>
      <c r="JGQ87" s="231"/>
      <c r="JGR87" s="231"/>
      <c r="JGS87" s="99"/>
      <c r="JGT87" s="231"/>
      <c r="JGU87" s="231"/>
      <c r="JGV87" s="231"/>
      <c r="JGW87" s="222"/>
      <c r="JGX87" s="226"/>
      <c r="JGY87" s="223"/>
      <c r="JGZ87" s="250"/>
      <c r="JHA87" s="231"/>
      <c r="JHB87" s="231"/>
      <c r="JHC87" s="231"/>
      <c r="JHD87" s="231"/>
      <c r="JHE87" s="227"/>
      <c r="JHF87" s="227"/>
      <c r="JHG87" s="228"/>
      <c r="JHH87" s="231"/>
      <c r="JHI87" s="227"/>
      <c r="JHJ87" s="227"/>
      <c r="JHK87" s="227"/>
      <c r="JHL87" s="227"/>
      <c r="JHM87" s="247"/>
      <c r="JHN87" s="250"/>
      <c r="JHO87" s="231"/>
      <c r="JHP87" s="231"/>
      <c r="JHQ87" s="231"/>
      <c r="JHR87" s="99"/>
      <c r="JHS87" s="231"/>
      <c r="JHT87" s="231"/>
      <c r="JHU87" s="231"/>
      <c r="JHV87" s="222"/>
      <c r="JHW87" s="226"/>
      <c r="JHX87" s="223"/>
      <c r="JHY87" s="250"/>
      <c r="JHZ87" s="231"/>
      <c r="JIA87" s="231"/>
      <c r="JIB87" s="231"/>
      <c r="JIC87" s="231"/>
      <c r="JID87" s="227"/>
      <c r="JIE87" s="227"/>
      <c r="JIF87" s="228"/>
      <c r="JIG87" s="231"/>
      <c r="JIH87" s="227"/>
      <c r="JII87" s="227"/>
      <c r="JIJ87" s="227"/>
      <c r="JIK87" s="227"/>
      <c r="JIL87" s="247"/>
      <c r="JIM87" s="250"/>
      <c r="JIN87" s="231"/>
      <c r="JIO87" s="231"/>
      <c r="JIP87" s="231"/>
      <c r="JIQ87" s="99"/>
      <c r="JIR87" s="231"/>
      <c r="JIS87" s="231"/>
      <c r="JIT87" s="231"/>
      <c r="JIU87" s="222"/>
      <c r="JIV87" s="226"/>
      <c r="JIW87" s="223"/>
      <c r="JIX87" s="250"/>
      <c r="JIY87" s="231"/>
      <c r="JIZ87" s="231"/>
      <c r="JJA87" s="231"/>
      <c r="JJB87" s="231"/>
      <c r="JJC87" s="227"/>
      <c r="JJD87" s="227"/>
      <c r="JJE87" s="228"/>
      <c r="JJF87" s="231"/>
      <c r="JJG87" s="227"/>
      <c r="JJH87" s="227"/>
      <c r="JJI87" s="227"/>
      <c r="JJJ87" s="227"/>
      <c r="JJK87" s="247"/>
      <c r="JJL87" s="250"/>
      <c r="JJM87" s="231"/>
      <c r="JJN87" s="231"/>
      <c r="JJO87" s="231"/>
      <c r="JJP87" s="99"/>
      <c r="JJQ87" s="231"/>
      <c r="JJR87" s="231"/>
      <c r="JJS87" s="231"/>
      <c r="JJT87" s="222"/>
      <c r="JJU87" s="226"/>
      <c r="JJV87" s="223"/>
      <c r="JJW87" s="250"/>
      <c r="JJX87" s="231"/>
      <c r="JJY87" s="231"/>
      <c r="JJZ87" s="231"/>
      <c r="JKA87" s="231"/>
      <c r="JKB87" s="227"/>
      <c r="JKC87" s="227"/>
      <c r="JKD87" s="228"/>
      <c r="JKE87" s="231"/>
      <c r="JKF87" s="227"/>
      <c r="JKG87" s="227"/>
      <c r="JKH87" s="227"/>
      <c r="JKI87" s="227"/>
      <c r="JKJ87" s="247"/>
      <c r="JKK87" s="250"/>
      <c r="JKL87" s="231"/>
      <c r="JKM87" s="231"/>
      <c r="JKN87" s="231"/>
      <c r="JKO87" s="99"/>
      <c r="JKP87" s="231"/>
      <c r="JKQ87" s="231"/>
      <c r="JKR87" s="231"/>
      <c r="JKS87" s="222"/>
      <c r="JKT87" s="226"/>
      <c r="JKU87" s="223"/>
      <c r="JKV87" s="250"/>
      <c r="JKW87" s="231"/>
      <c r="JKX87" s="231"/>
      <c r="JKY87" s="231"/>
      <c r="JKZ87" s="231"/>
      <c r="JLA87" s="227"/>
      <c r="JLB87" s="227"/>
      <c r="JLC87" s="228"/>
      <c r="JLD87" s="231"/>
      <c r="JLE87" s="227"/>
      <c r="JLF87" s="227"/>
      <c r="JLG87" s="227"/>
      <c r="JLH87" s="227"/>
      <c r="JLI87" s="247"/>
      <c r="JLJ87" s="250"/>
      <c r="JLK87" s="231"/>
      <c r="JLL87" s="231"/>
      <c r="JLM87" s="231"/>
      <c r="JLN87" s="99"/>
      <c r="JLO87" s="231"/>
      <c r="JLP87" s="231"/>
      <c r="JLQ87" s="231"/>
      <c r="JLR87" s="222"/>
      <c r="JLS87" s="226"/>
      <c r="JLT87" s="223"/>
      <c r="JLU87" s="250"/>
      <c r="JLV87" s="231"/>
      <c r="JLW87" s="231"/>
      <c r="JLX87" s="231"/>
      <c r="JLY87" s="231"/>
      <c r="JLZ87" s="227"/>
      <c r="JMA87" s="227"/>
      <c r="JMB87" s="228"/>
      <c r="JMC87" s="231"/>
      <c r="JMD87" s="227"/>
      <c r="JME87" s="227"/>
      <c r="JMF87" s="227"/>
      <c r="JMG87" s="227"/>
      <c r="JMH87" s="247"/>
      <c r="JMI87" s="250"/>
      <c r="JMJ87" s="231"/>
      <c r="JMK87" s="231"/>
      <c r="JML87" s="231"/>
      <c r="JMM87" s="99"/>
      <c r="JMN87" s="231"/>
      <c r="JMO87" s="231"/>
      <c r="JMP87" s="231"/>
      <c r="JMQ87" s="222"/>
      <c r="JMR87" s="226"/>
      <c r="JMS87" s="223"/>
      <c r="JMT87" s="250"/>
      <c r="JMU87" s="231"/>
      <c r="JMV87" s="231"/>
      <c r="JMW87" s="231"/>
      <c r="JMX87" s="231"/>
      <c r="JMY87" s="227"/>
      <c r="JMZ87" s="227"/>
      <c r="JNA87" s="228"/>
      <c r="JNB87" s="231"/>
      <c r="JNC87" s="227"/>
      <c r="JND87" s="227"/>
      <c r="JNE87" s="227"/>
      <c r="JNF87" s="227"/>
      <c r="JNG87" s="247"/>
      <c r="JNH87" s="250"/>
      <c r="JNI87" s="231"/>
      <c r="JNJ87" s="231"/>
      <c r="JNK87" s="231"/>
      <c r="JNL87" s="99"/>
      <c r="JNM87" s="231"/>
      <c r="JNN87" s="231"/>
      <c r="JNO87" s="231"/>
      <c r="JNP87" s="222"/>
      <c r="JNQ87" s="226"/>
      <c r="JNR87" s="223"/>
      <c r="JNS87" s="250"/>
      <c r="JNT87" s="231"/>
      <c r="JNU87" s="231"/>
      <c r="JNV87" s="231"/>
      <c r="JNW87" s="231"/>
      <c r="JNX87" s="227"/>
      <c r="JNY87" s="227"/>
      <c r="JNZ87" s="228"/>
      <c r="JOA87" s="231"/>
      <c r="JOB87" s="227"/>
      <c r="JOC87" s="227"/>
      <c r="JOD87" s="227"/>
      <c r="JOE87" s="227"/>
      <c r="JOF87" s="247"/>
      <c r="JOG87" s="250"/>
      <c r="JOH87" s="231"/>
      <c r="JOI87" s="231"/>
      <c r="JOJ87" s="231"/>
      <c r="JOK87" s="99"/>
      <c r="JOL87" s="231"/>
      <c r="JOM87" s="231"/>
      <c r="JON87" s="231"/>
      <c r="JOO87" s="222"/>
      <c r="JOP87" s="226"/>
      <c r="JOQ87" s="223"/>
      <c r="JOR87" s="250"/>
      <c r="JOS87" s="231"/>
      <c r="JOT87" s="231"/>
      <c r="JOU87" s="231"/>
      <c r="JOV87" s="231"/>
      <c r="JOW87" s="227"/>
      <c r="JOX87" s="227"/>
      <c r="JOY87" s="228"/>
      <c r="JOZ87" s="231"/>
      <c r="JPA87" s="227"/>
      <c r="JPB87" s="227"/>
      <c r="JPC87" s="227"/>
      <c r="JPD87" s="227"/>
      <c r="JPE87" s="247"/>
      <c r="JPF87" s="250"/>
      <c r="JPG87" s="231"/>
      <c r="JPH87" s="231"/>
      <c r="JPI87" s="231"/>
      <c r="JPJ87" s="99"/>
      <c r="JPK87" s="231"/>
      <c r="JPL87" s="231"/>
      <c r="JPM87" s="231"/>
      <c r="JPN87" s="222"/>
      <c r="JPO87" s="226"/>
      <c r="JPP87" s="223"/>
      <c r="JPQ87" s="250"/>
      <c r="JPR87" s="231"/>
      <c r="JPS87" s="231"/>
      <c r="JPT87" s="231"/>
      <c r="JPU87" s="231"/>
      <c r="JPV87" s="227"/>
      <c r="JPW87" s="227"/>
      <c r="JPX87" s="228"/>
      <c r="JPY87" s="231"/>
      <c r="JPZ87" s="227"/>
      <c r="JQA87" s="227"/>
      <c r="JQB87" s="227"/>
      <c r="JQC87" s="227"/>
      <c r="JQD87" s="247"/>
      <c r="JQE87" s="250"/>
      <c r="JQF87" s="231"/>
      <c r="JQG87" s="231"/>
      <c r="JQH87" s="231"/>
      <c r="JQI87" s="99"/>
      <c r="JQJ87" s="231"/>
      <c r="JQK87" s="231"/>
      <c r="JQL87" s="231"/>
      <c r="JQM87" s="222"/>
      <c r="JQN87" s="226"/>
      <c r="JQO87" s="223"/>
      <c r="JQP87" s="250"/>
      <c r="JQQ87" s="231"/>
      <c r="JQR87" s="231"/>
      <c r="JQS87" s="231"/>
      <c r="JQT87" s="231"/>
      <c r="JQU87" s="227"/>
      <c r="JQV87" s="227"/>
      <c r="JQW87" s="228"/>
      <c r="JQX87" s="231"/>
      <c r="JQY87" s="227"/>
      <c r="JQZ87" s="227"/>
      <c r="JRA87" s="227"/>
      <c r="JRB87" s="227"/>
      <c r="JRC87" s="247"/>
      <c r="JRD87" s="250"/>
      <c r="JRE87" s="231"/>
      <c r="JRF87" s="231"/>
      <c r="JRG87" s="231"/>
      <c r="JRH87" s="99"/>
      <c r="JRI87" s="231"/>
      <c r="JRJ87" s="231"/>
      <c r="JRK87" s="231"/>
      <c r="JRL87" s="222"/>
      <c r="JRM87" s="226"/>
      <c r="JRN87" s="223"/>
      <c r="JRO87" s="250"/>
      <c r="JRP87" s="231"/>
      <c r="JRQ87" s="231"/>
      <c r="JRR87" s="231"/>
      <c r="JRS87" s="231"/>
      <c r="JRT87" s="227"/>
      <c r="JRU87" s="227"/>
      <c r="JRV87" s="228"/>
      <c r="JRW87" s="231"/>
      <c r="JRX87" s="227"/>
      <c r="JRY87" s="227"/>
      <c r="JRZ87" s="227"/>
      <c r="JSA87" s="227"/>
      <c r="JSB87" s="247"/>
      <c r="JSC87" s="250"/>
      <c r="JSD87" s="231"/>
      <c r="JSE87" s="231"/>
      <c r="JSF87" s="231"/>
      <c r="JSG87" s="99"/>
      <c r="JSH87" s="231"/>
      <c r="JSI87" s="231"/>
      <c r="JSJ87" s="231"/>
      <c r="JSK87" s="222"/>
      <c r="JSL87" s="226"/>
      <c r="JSM87" s="223"/>
      <c r="JSN87" s="250"/>
      <c r="JSO87" s="231"/>
      <c r="JSP87" s="231"/>
      <c r="JSQ87" s="231"/>
      <c r="JSR87" s="231"/>
      <c r="JSS87" s="227"/>
      <c r="JST87" s="227"/>
      <c r="JSU87" s="228"/>
      <c r="JSV87" s="231"/>
      <c r="JSW87" s="227"/>
      <c r="JSX87" s="227"/>
      <c r="JSY87" s="227"/>
      <c r="JSZ87" s="227"/>
      <c r="JTA87" s="247"/>
      <c r="JTB87" s="250"/>
      <c r="JTC87" s="231"/>
      <c r="JTD87" s="231"/>
      <c r="JTE87" s="231"/>
      <c r="JTF87" s="99"/>
      <c r="JTG87" s="231"/>
      <c r="JTH87" s="231"/>
      <c r="JTI87" s="231"/>
      <c r="JTJ87" s="222"/>
      <c r="JTK87" s="226"/>
      <c r="JTL87" s="223"/>
      <c r="JTM87" s="250"/>
      <c r="JTN87" s="231"/>
      <c r="JTO87" s="231"/>
      <c r="JTP87" s="231"/>
      <c r="JTQ87" s="231"/>
      <c r="JTR87" s="227"/>
      <c r="JTS87" s="227"/>
      <c r="JTT87" s="228"/>
      <c r="JTU87" s="231"/>
      <c r="JTV87" s="227"/>
      <c r="JTW87" s="227"/>
      <c r="JTX87" s="227"/>
      <c r="JTY87" s="227"/>
      <c r="JTZ87" s="247"/>
      <c r="JUA87" s="250"/>
      <c r="JUB87" s="231"/>
      <c r="JUC87" s="231"/>
      <c r="JUD87" s="231"/>
      <c r="JUE87" s="99"/>
      <c r="JUF87" s="231"/>
      <c r="JUG87" s="231"/>
      <c r="JUH87" s="231"/>
      <c r="JUI87" s="222"/>
      <c r="JUJ87" s="226"/>
      <c r="JUK87" s="223"/>
      <c r="JUL87" s="250"/>
      <c r="JUM87" s="231"/>
      <c r="JUN87" s="231"/>
      <c r="JUO87" s="231"/>
      <c r="JUP87" s="231"/>
      <c r="JUQ87" s="227"/>
      <c r="JUR87" s="227"/>
      <c r="JUS87" s="228"/>
      <c r="JUT87" s="231"/>
      <c r="JUU87" s="227"/>
      <c r="JUV87" s="227"/>
      <c r="JUW87" s="227"/>
      <c r="JUX87" s="227"/>
      <c r="JUY87" s="247"/>
      <c r="JUZ87" s="250"/>
      <c r="JVA87" s="231"/>
      <c r="JVB87" s="231"/>
      <c r="JVC87" s="231"/>
      <c r="JVD87" s="99"/>
      <c r="JVE87" s="231"/>
      <c r="JVF87" s="231"/>
      <c r="JVG87" s="231"/>
      <c r="JVH87" s="222"/>
      <c r="JVI87" s="226"/>
      <c r="JVJ87" s="223"/>
      <c r="JVK87" s="250"/>
      <c r="JVL87" s="231"/>
      <c r="JVM87" s="231"/>
      <c r="JVN87" s="231"/>
      <c r="JVO87" s="231"/>
      <c r="JVP87" s="227"/>
      <c r="JVQ87" s="227"/>
      <c r="JVR87" s="228"/>
      <c r="JVS87" s="231"/>
      <c r="JVT87" s="227"/>
      <c r="JVU87" s="227"/>
      <c r="JVV87" s="227"/>
      <c r="JVW87" s="227"/>
      <c r="JVX87" s="247"/>
      <c r="JVY87" s="250"/>
      <c r="JVZ87" s="231"/>
      <c r="JWA87" s="231"/>
      <c r="JWB87" s="231"/>
      <c r="JWC87" s="99"/>
      <c r="JWD87" s="231"/>
      <c r="JWE87" s="231"/>
      <c r="JWF87" s="231"/>
      <c r="JWG87" s="222"/>
      <c r="JWH87" s="226"/>
      <c r="JWI87" s="223"/>
      <c r="JWJ87" s="250"/>
      <c r="JWK87" s="231"/>
      <c r="JWL87" s="231"/>
      <c r="JWM87" s="231"/>
      <c r="JWN87" s="231"/>
      <c r="JWO87" s="227"/>
      <c r="JWP87" s="227"/>
      <c r="JWQ87" s="228"/>
      <c r="JWR87" s="231"/>
      <c r="JWS87" s="227"/>
      <c r="JWT87" s="227"/>
      <c r="JWU87" s="227"/>
      <c r="JWV87" s="227"/>
      <c r="JWW87" s="247"/>
      <c r="JWX87" s="250"/>
      <c r="JWY87" s="231"/>
      <c r="JWZ87" s="231"/>
      <c r="JXA87" s="231"/>
      <c r="JXB87" s="99"/>
      <c r="JXC87" s="231"/>
      <c r="JXD87" s="231"/>
      <c r="JXE87" s="231"/>
      <c r="JXF87" s="222"/>
      <c r="JXG87" s="226"/>
      <c r="JXH87" s="223"/>
      <c r="JXI87" s="250"/>
      <c r="JXJ87" s="231"/>
      <c r="JXK87" s="231"/>
      <c r="JXL87" s="231"/>
      <c r="JXM87" s="231"/>
      <c r="JXN87" s="227"/>
      <c r="JXO87" s="227"/>
      <c r="JXP87" s="228"/>
      <c r="JXQ87" s="231"/>
      <c r="JXR87" s="227"/>
      <c r="JXS87" s="227"/>
      <c r="JXT87" s="227"/>
      <c r="JXU87" s="227"/>
      <c r="JXV87" s="247"/>
      <c r="JXW87" s="250"/>
      <c r="JXX87" s="231"/>
      <c r="JXY87" s="231"/>
      <c r="JXZ87" s="231"/>
      <c r="JYA87" s="99"/>
      <c r="JYB87" s="231"/>
      <c r="JYC87" s="231"/>
      <c r="JYD87" s="231"/>
      <c r="JYE87" s="222"/>
      <c r="JYF87" s="226"/>
      <c r="JYG87" s="223"/>
      <c r="JYH87" s="250"/>
      <c r="JYI87" s="231"/>
      <c r="JYJ87" s="231"/>
      <c r="JYK87" s="231"/>
      <c r="JYL87" s="231"/>
      <c r="JYM87" s="227"/>
      <c r="JYN87" s="227"/>
      <c r="JYO87" s="228"/>
      <c r="JYP87" s="231"/>
      <c r="JYQ87" s="227"/>
      <c r="JYR87" s="227"/>
      <c r="JYS87" s="227"/>
      <c r="JYT87" s="227"/>
      <c r="JYU87" s="247"/>
      <c r="JYV87" s="250"/>
      <c r="JYW87" s="231"/>
      <c r="JYX87" s="231"/>
      <c r="JYY87" s="231"/>
      <c r="JYZ87" s="99"/>
      <c r="JZA87" s="231"/>
      <c r="JZB87" s="231"/>
      <c r="JZC87" s="231"/>
      <c r="JZD87" s="222"/>
      <c r="JZE87" s="226"/>
      <c r="JZF87" s="223"/>
      <c r="JZG87" s="250"/>
      <c r="JZH87" s="231"/>
      <c r="JZI87" s="231"/>
      <c r="JZJ87" s="231"/>
      <c r="JZK87" s="231"/>
      <c r="JZL87" s="227"/>
      <c r="JZM87" s="227"/>
      <c r="JZN87" s="228"/>
      <c r="JZO87" s="231"/>
      <c r="JZP87" s="227"/>
      <c r="JZQ87" s="227"/>
      <c r="JZR87" s="227"/>
      <c r="JZS87" s="227"/>
      <c r="JZT87" s="247"/>
      <c r="JZU87" s="250"/>
      <c r="JZV87" s="231"/>
      <c r="JZW87" s="231"/>
      <c r="JZX87" s="231"/>
      <c r="JZY87" s="99"/>
      <c r="JZZ87" s="231"/>
      <c r="KAA87" s="231"/>
      <c r="KAB87" s="231"/>
      <c r="KAC87" s="222"/>
      <c r="KAD87" s="226"/>
      <c r="KAE87" s="223"/>
      <c r="KAF87" s="250"/>
      <c r="KAG87" s="231"/>
      <c r="KAH87" s="231"/>
      <c r="KAI87" s="231"/>
      <c r="KAJ87" s="231"/>
      <c r="KAK87" s="227"/>
      <c r="KAL87" s="227"/>
      <c r="KAM87" s="228"/>
      <c r="KAN87" s="231"/>
      <c r="KAO87" s="227"/>
      <c r="KAP87" s="227"/>
      <c r="KAQ87" s="227"/>
      <c r="KAR87" s="227"/>
      <c r="KAS87" s="247"/>
      <c r="KAT87" s="250"/>
      <c r="KAU87" s="231"/>
      <c r="KAV87" s="231"/>
      <c r="KAW87" s="231"/>
      <c r="KAX87" s="99"/>
      <c r="KAY87" s="231"/>
      <c r="KAZ87" s="231"/>
      <c r="KBA87" s="231"/>
      <c r="KBB87" s="222"/>
      <c r="KBC87" s="226"/>
      <c r="KBD87" s="223"/>
      <c r="KBE87" s="250"/>
      <c r="KBF87" s="231"/>
      <c r="KBG87" s="231"/>
      <c r="KBH87" s="231"/>
      <c r="KBI87" s="231"/>
      <c r="KBJ87" s="227"/>
      <c r="KBK87" s="227"/>
      <c r="KBL87" s="228"/>
      <c r="KBM87" s="231"/>
      <c r="KBN87" s="227"/>
      <c r="KBO87" s="227"/>
      <c r="KBP87" s="227"/>
      <c r="KBQ87" s="227"/>
      <c r="KBR87" s="247"/>
      <c r="KBS87" s="250"/>
      <c r="KBT87" s="231"/>
      <c r="KBU87" s="231"/>
      <c r="KBV87" s="231"/>
      <c r="KBW87" s="99"/>
      <c r="KBX87" s="231"/>
      <c r="KBY87" s="231"/>
      <c r="KBZ87" s="231"/>
      <c r="KCA87" s="222"/>
      <c r="KCB87" s="226"/>
      <c r="KCC87" s="223"/>
      <c r="KCD87" s="250"/>
      <c r="KCE87" s="231"/>
      <c r="KCF87" s="231"/>
      <c r="KCG87" s="231"/>
      <c r="KCH87" s="231"/>
      <c r="KCI87" s="227"/>
      <c r="KCJ87" s="227"/>
      <c r="KCK87" s="228"/>
      <c r="KCL87" s="231"/>
      <c r="KCM87" s="227"/>
      <c r="KCN87" s="227"/>
      <c r="KCO87" s="227"/>
      <c r="KCP87" s="227"/>
      <c r="KCQ87" s="247"/>
      <c r="KCR87" s="250"/>
      <c r="KCS87" s="231"/>
      <c r="KCT87" s="231"/>
      <c r="KCU87" s="231"/>
      <c r="KCV87" s="99"/>
      <c r="KCW87" s="231"/>
      <c r="KCX87" s="231"/>
      <c r="KCY87" s="231"/>
      <c r="KCZ87" s="222"/>
      <c r="KDA87" s="226"/>
      <c r="KDB87" s="223"/>
      <c r="KDC87" s="250"/>
      <c r="KDD87" s="231"/>
      <c r="KDE87" s="231"/>
      <c r="KDF87" s="231"/>
      <c r="KDG87" s="231"/>
      <c r="KDH87" s="227"/>
      <c r="KDI87" s="227"/>
      <c r="KDJ87" s="228"/>
      <c r="KDK87" s="231"/>
      <c r="KDL87" s="227"/>
      <c r="KDM87" s="227"/>
      <c r="KDN87" s="227"/>
      <c r="KDO87" s="227"/>
      <c r="KDP87" s="247"/>
      <c r="KDQ87" s="250"/>
      <c r="KDR87" s="231"/>
      <c r="KDS87" s="231"/>
      <c r="KDT87" s="231"/>
      <c r="KDU87" s="99"/>
      <c r="KDV87" s="231"/>
      <c r="KDW87" s="231"/>
      <c r="KDX87" s="231"/>
      <c r="KDY87" s="222"/>
      <c r="KDZ87" s="226"/>
      <c r="KEA87" s="223"/>
      <c r="KEB87" s="250"/>
      <c r="KEC87" s="231"/>
      <c r="KED87" s="231"/>
      <c r="KEE87" s="231"/>
      <c r="KEF87" s="231"/>
      <c r="KEG87" s="227"/>
      <c r="KEH87" s="227"/>
      <c r="KEI87" s="228"/>
      <c r="KEJ87" s="231"/>
      <c r="KEK87" s="227"/>
      <c r="KEL87" s="227"/>
      <c r="KEM87" s="227"/>
      <c r="KEN87" s="227"/>
      <c r="KEO87" s="247"/>
      <c r="KEP87" s="250"/>
      <c r="KEQ87" s="231"/>
      <c r="KER87" s="231"/>
      <c r="KES87" s="231"/>
      <c r="KET87" s="99"/>
      <c r="KEU87" s="231"/>
      <c r="KEV87" s="231"/>
      <c r="KEW87" s="231"/>
      <c r="KEX87" s="222"/>
      <c r="KEY87" s="226"/>
      <c r="KEZ87" s="223"/>
      <c r="KFA87" s="250"/>
      <c r="KFB87" s="231"/>
      <c r="KFC87" s="231"/>
      <c r="KFD87" s="231"/>
      <c r="KFE87" s="231"/>
      <c r="KFF87" s="227"/>
      <c r="KFG87" s="227"/>
      <c r="KFH87" s="228"/>
      <c r="KFI87" s="231"/>
      <c r="KFJ87" s="227"/>
      <c r="KFK87" s="227"/>
      <c r="KFL87" s="227"/>
      <c r="KFM87" s="227"/>
      <c r="KFN87" s="247"/>
      <c r="KFO87" s="250"/>
      <c r="KFP87" s="231"/>
      <c r="KFQ87" s="231"/>
      <c r="KFR87" s="231"/>
      <c r="KFS87" s="99"/>
      <c r="KFT87" s="231"/>
      <c r="KFU87" s="231"/>
      <c r="KFV87" s="231"/>
      <c r="KFW87" s="222"/>
      <c r="KFX87" s="226"/>
      <c r="KFY87" s="223"/>
      <c r="KFZ87" s="250"/>
      <c r="KGA87" s="231"/>
      <c r="KGB87" s="231"/>
      <c r="KGC87" s="231"/>
      <c r="KGD87" s="231"/>
      <c r="KGE87" s="227"/>
      <c r="KGF87" s="227"/>
      <c r="KGG87" s="228"/>
      <c r="KGH87" s="231"/>
      <c r="KGI87" s="227"/>
      <c r="KGJ87" s="227"/>
      <c r="KGK87" s="227"/>
      <c r="KGL87" s="227"/>
      <c r="KGM87" s="247"/>
      <c r="KGN87" s="250"/>
      <c r="KGO87" s="231"/>
      <c r="KGP87" s="231"/>
      <c r="KGQ87" s="231"/>
      <c r="KGR87" s="99"/>
      <c r="KGS87" s="231"/>
      <c r="KGT87" s="231"/>
      <c r="KGU87" s="231"/>
      <c r="KGV87" s="222"/>
      <c r="KGW87" s="226"/>
      <c r="KGX87" s="223"/>
      <c r="KGY87" s="250"/>
      <c r="KGZ87" s="231"/>
      <c r="KHA87" s="231"/>
      <c r="KHB87" s="231"/>
      <c r="KHC87" s="231"/>
      <c r="KHD87" s="227"/>
      <c r="KHE87" s="227"/>
      <c r="KHF87" s="228"/>
      <c r="KHG87" s="231"/>
      <c r="KHH87" s="227"/>
      <c r="KHI87" s="227"/>
      <c r="KHJ87" s="227"/>
      <c r="KHK87" s="227"/>
      <c r="KHL87" s="247"/>
      <c r="KHM87" s="250"/>
      <c r="KHN87" s="231"/>
      <c r="KHO87" s="231"/>
      <c r="KHP87" s="231"/>
      <c r="KHQ87" s="99"/>
      <c r="KHR87" s="231"/>
      <c r="KHS87" s="231"/>
      <c r="KHT87" s="231"/>
      <c r="KHU87" s="222"/>
      <c r="KHV87" s="226"/>
      <c r="KHW87" s="223"/>
      <c r="KHX87" s="250"/>
      <c r="KHY87" s="231"/>
      <c r="KHZ87" s="231"/>
      <c r="KIA87" s="231"/>
      <c r="KIB87" s="231"/>
      <c r="KIC87" s="227"/>
      <c r="KID87" s="227"/>
      <c r="KIE87" s="228"/>
      <c r="KIF87" s="231"/>
      <c r="KIG87" s="227"/>
      <c r="KIH87" s="227"/>
      <c r="KII87" s="227"/>
      <c r="KIJ87" s="227"/>
      <c r="KIK87" s="247"/>
      <c r="KIL87" s="250"/>
      <c r="KIM87" s="231"/>
      <c r="KIN87" s="231"/>
      <c r="KIO87" s="231"/>
      <c r="KIP87" s="99"/>
      <c r="KIQ87" s="231"/>
      <c r="KIR87" s="231"/>
      <c r="KIS87" s="231"/>
      <c r="KIT87" s="222"/>
      <c r="KIU87" s="226"/>
      <c r="KIV87" s="223"/>
      <c r="KIW87" s="250"/>
      <c r="KIX87" s="231"/>
      <c r="KIY87" s="231"/>
      <c r="KIZ87" s="231"/>
      <c r="KJA87" s="231"/>
      <c r="KJB87" s="227"/>
      <c r="KJC87" s="227"/>
      <c r="KJD87" s="228"/>
      <c r="KJE87" s="231"/>
      <c r="KJF87" s="227"/>
      <c r="KJG87" s="227"/>
      <c r="KJH87" s="227"/>
      <c r="KJI87" s="227"/>
      <c r="KJJ87" s="247"/>
      <c r="KJK87" s="250"/>
      <c r="KJL87" s="231"/>
      <c r="KJM87" s="231"/>
      <c r="KJN87" s="231"/>
      <c r="KJO87" s="99"/>
      <c r="KJP87" s="231"/>
      <c r="KJQ87" s="231"/>
      <c r="KJR87" s="231"/>
      <c r="KJS87" s="222"/>
      <c r="KJT87" s="226"/>
      <c r="KJU87" s="223"/>
      <c r="KJV87" s="250"/>
      <c r="KJW87" s="231"/>
      <c r="KJX87" s="231"/>
      <c r="KJY87" s="231"/>
      <c r="KJZ87" s="231"/>
      <c r="KKA87" s="227"/>
      <c r="KKB87" s="227"/>
      <c r="KKC87" s="228"/>
      <c r="KKD87" s="231"/>
      <c r="KKE87" s="227"/>
      <c r="KKF87" s="227"/>
      <c r="KKG87" s="227"/>
      <c r="KKH87" s="227"/>
      <c r="KKI87" s="247"/>
      <c r="KKJ87" s="250"/>
      <c r="KKK87" s="231"/>
      <c r="KKL87" s="231"/>
      <c r="KKM87" s="231"/>
      <c r="KKN87" s="99"/>
      <c r="KKO87" s="231"/>
      <c r="KKP87" s="231"/>
      <c r="KKQ87" s="231"/>
      <c r="KKR87" s="222"/>
      <c r="KKS87" s="226"/>
      <c r="KKT87" s="223"/>
      <c r="KKU87" s="250"/>
      <c r="KKV87" s="231"/>
      <c r="KKW87" s="231"/>
      <c r="KKX87" s="231"/>
      <c r="KKY87" s="231"/>
      <c r="KKZ87" s="227"/>
      <c r="KLA87" s="227"/>
      <c r="KLB87" s="228"/>
      <c r="KLC87" s="231"/>
      <c r="KLD87" s="227"/>
      <c r="KLE87" s="227"/>
      <c r="KLF87" s="227"/>
      <c r="KLG87" s="227"/>
      <c r="KLH87" s="247"/>
      <c r="KLI87" s="250"/>
      <c r="KLJ87" s="231"/>
      <c r="KLK87" s="231"/>
      <c r="KLL87" s="231"/>
      <c r="KLM87" s="99"/>
      <c r="KLN87" s="231"/>
      <c r="KLO87" s="231"/>
      <c r="KLP87" s="231"/>
      <c r="KLQ87" s="222"/>
      <c r="KLR87" s="226"/>
      <c r="KLS87" s="223"/>
      <c r="KLT87" s="250"/>
      <c r="KLU87" s="231"/>
      <c r="KLV87" s="231"/>
      <c r="KLW87" s="231"/>
      <c r="KLX87" s="231"/>
      <c r="KLY87" s="227"/>
      <c r="KLZ87" s="227"/>
      <c r="KMA87" s="228"/>
      <c r="KMB87" s="231"/>
      <c r="KMC87" s="227"/>
      <c r="KMD87" s="227"/>
      <c r="KME87" s="227"/>
      <c r="KMF87" s="227"/>
      <c r="KMG87" s="247"/>
      <c r="KMH87" s="250"/>
      <c r="KMI87" s="231"/>
      <c r="KMJ87" s="231"/>
      <c r="KMK87" s="231"/>
      <c r="KML87" s="99"/>
      <c r="KMM87" s="231"/>
      <c r="KMN87" s="231"/>
      <c r="KMO87" s="231"/>
      <c r="KMP87" s="222"/>
      <c r="KMQ87" s="226"/>
      <c r="KMR87" s="223"/>
      <c r="KMS87" s="250"/>
      <c r="KMT87" s="231"/>
      <c r="KMU87" s="231"/>
      <c r="KMV87" s="231"/>
      <c r="KMW87" s="231"/>
      <c r="KMX87" s="227"/>
      <c r="KMY87" s="227"/>
      <c r="KMZ87" s="228"/>
      <c r="KNA87" s="231"/>
      <c r="KNB87" s="227"/>
      <c r="KNC87" s="227"/>
      <c r="KND87" s="227"/>
      <c r="KNE87" s="227"/>
      <c r="KNF87" s="247"/>
      <c r="KNG87" s="250"/>
      <c r="KNH87" s="231"/>
      <c r="KNI87" s="231"/>
      <c r="KNJ87" s="231"/>
      <c r="KNK87" s="99"/>
      <c r="KNL87" s="231"/>
      <c r="KNM87" s="231"/>
      <c r="KNN87" s="231"/>
      <c r="KNO87" s="222"/>
      <c r="KNP87" s="226"/>
      <c r="KNQ87" s="223"/>
      <c r="KNR87" s="250"/>
      <c r="KNS87" s="231"/>
      <c r="KNT87" s="231"/>
      <c r="KNU87" s="231"/>
      <c r="KNV87" s="231"/>
      <c r="KNW87" s="227"/>
      <c r="KNX87" s="227"/>
      <c r="KNY87" s="228"/>
      <c r="KNZ87" s="231"/>
      <c r="KOA87" s="227"/>
      <c r="KOB87" s="227"/>
      <c r="KOC87" s="227"/>
      <c r="KOD87" s="227"/>
      <c r="KOE87" s="247"/>
      <c r="KOF87" s="250"/>
      <c r="KOG87" s="231"/>
      <c r="KOH87" s="231"/>
      <c r="KOI87" s="231"/>
      <c r="KOJ87" s="99"/>
      <c r="KOK87" s="231"/>
      <c r="KOL87" s="231"/>
      <c r="KOM87" s="231"/>
      <c r="KON87" s="222"/>
      <c r="KOO87" s="226"/>
      <c r="KOP87" s="223"/>
      <c r="KOQ87" s="250"/>
      <c r="KOR87" s="231"/>
      <c r="KOS87" s="231"/>
      <c r="KOT87" s="231"/>
      <c r="KOU87" s="231"/>
      <c r="KOV87" s="227"/>
      <c r="KOW87" s="227"/>
      <c r="KOX87" s="228"/>
      <c r="KOY87" s="231"/>
      <c r="KOZ87" s="227"/>
      <c r="KPA87" s="227"/>
      <c r="KPB87" s="227"/>
      <c r="KPC87" s="227"/>
      <c r="KPD87" s="247"/>
      <c r="KPE87" s="250"/>
      <c r="KPF87" s="231"/>
      <c r="KPG87" s="231"/>
      <c r="KPH87" s="231"/>
      <c r="KPI87" s="99"/>
      <c r="KPJ87" s="231"/>
      <c r="KPK87" s="231"/>
      <c r="KPL87" s="231"/>
      <c r="KPM87" s="222"/>
      <c r="KPN87" s="226"/>
      <c r="KPO87" s="223"/>
      <c r="KPP87" s="250"/>
      <c r="KPQ87" s="231"/>
      <c r="KPR87" s="231"/>
      <c r="KPS87" s="231"/>
      <c r="KPT87" s="231"/>
      <c r="KPU87" s="227"/>
      <c r="KPV87" s="227"/>
      <c r="KPW87" s="228"/>
      <c r="KPX87" s="231"/>
      <c r="KPY87" s="227"/>
      <c r="KPZ87" s="227"/>
      <c r="KQA87" s="227"/>
      <c r="KQB87" s="227"/>
      <c r="KQC87" s="247"/>
      <c r="KQD87" s="250"/>
      <c r="KQE87" s="231"/>
      <c r="KQF87" s="231"/>
      <c r="KQG87" s="231"/>
      <c r="KQH87" s="99"/>
      <c r="KQI87" s="231"/>
      <c r="KQJ87" s="231"/>
      <c r="KQK87" s="231"/>
      <c r="KQL87" s="222"/>
      <c r="KQM87" s="226"/>
      <c r="KQN87" s="223"/>
      <c r="KQO87" s="250"/>
      <c r="KQP87" s="231"/>
      <c r="KQQ87" s="231"/>
      <c r="KQR87" s="231"/>
      <c r="KQS87" s="231"/>
      <c r="KQT87" s="227"/>
      <c r="KQU87" s="227"/>
      <c r="KQV87" s="228"/>
      <c r="KQW87" s="231"/>
      <c r="KQX87" s="227"/>
      <c r="KQY87" s="227"/>
      <c r="KQZ87" s="227"/>
      <c r="KRA87" s="227"/>
      <c r="KRB87" s="247"/>
      <c r="KRC87" s="250"/>
      <c r="KRD87" s="231"/>
      <c r="KRE87" s="231"/>
      <c r="KRF87" s="231"/>
      <c r="KRG87" s="99"/>
      <c r="KRH87" s="231"/>
      <c r="KRI87" s="231"/>
      <c r="KRJ87" s="231"/>
      <c r="KRK87" s="222"/>
      <c r="KRL87" s="226"/>
      <c r="KRM87" s="223"/>
      <c r="KRN87" s="250"/>
      <c r="KRO87" s="231"/>
      <c r="KRP87" s="231"/>
      <c r="KRQ87" s="231"/>
      <c r="KRR87" s="231"/>
      <c r="KRS87" s="227"/>
      <c r="KRT87" s="227"/>
      <c r="KRU87" s="228"/>
      <c r="KRV87" s="231"/>
      <c r="KRW87" s="227"/>
      <c r="KRX87" s="227"/>
      <c r="KRY87" s="227"/>
      <c r="KRZ87" s="227"/>
      <c r="KSA87" s="247"/>
      <c r="KSB87" s="250"/>
      <c r="KSC87" s="231"/>
      <c r="KSD87" s="231"/>
      <c r="KSE87" s="231"/>
      <c r="KSF87" s="99"/>
      <c r="KSG87" s="231"/>
      <c r="KSH87" s="231"/>
      <c r="KSI87" s="231"/>
      <c r="KSJ87" s="222"/>
      <c r="KSK87" s="226"/>
      <c r="KSL87" s="223"/>
      <c r="KSM87" s="250"/>
      <c r="KSN87" s="231"/>
      <c r="KSO87" s="231"/>
      <c r="KSP87" s="231"/>
      <c r="KSQ87" s="231"/>
      <c r="KSR87" s="227"/>
      <c r="KSS87" s="227"/>
      <c r="KST87" s="228"/>
      <c r="KSU87" s="231"/>
      <c r="KSV87" s="227"/>
      <c r="KSW87" s="227"/>
      <c r="KSX87" s="227"/>
      <c r="KSY87" s="227"/>
      <c r="KSZ87" s="247"/>
      <c r="KTA87" s="250"/>
      <c r="KTB87" s="231"/>
      <c r="KTC87" s="231"/>
      <c r="KTD87" s="231"/>
      <c r="KTE87" s="99"/>
      <c r="KTF87" s="231"/>
      <c r="KTG87" s="231"/>
      <c r="KTH87" s="231"/>
      <c r="KTI87" s="222"/>
      <c r="KTJ87" s="226"/>
      <c r="KTK87" s="223"/>
      <c r="KTL87" s="250"/>
      <c r="KTM87" s="231"/>
      <c r="KTN87" s="231"/>
      <c r="KTO87" s="231"/>
      <c r="KTP87" s="231"/>
      <c r="KTQ87" s="227"/>
      <c r="KTR87" s="227"/>
      <c r="KTS87" s="228"/>
      <c r="KTT87" s="231"/>
      <c r="KTU87" s="227"/>
      <c r="KTV87" s="227"/>
      <c r="KTW87" s="227"/>
      <c r="KTX87" s="227"/>
      <c r="KTY87" s="247"/>
      <c r="KTZ87" s="250"/>
      <c r="KUA87" s="231"/>
      <c r="KUB87" s="231"/>
      <c r="KUC87" s="231"/>
      <c r="KUD87" s="99"/>
      <c r="KUE87" s="231"/>
      <c r="KUF87" s="231"/>
      <c r="KUG87" s="231"/>
      <c r="KUH87" s="222"/>
      <c r="KUI87" s="226"/>
      <c r="KUJ87" s="223"/>
      <c r="KUK87" s="250"/>
      <c r="KUL87" s="231"/>
      <c r="KUM87" s="231"/>
      <c r="KUN87" s="231"/>
      <c r="KUO87" s="231"/>
      <c r="KUP87" s="227"/>
      <c r="KUQ87" s="227"/>
      <c r="KUR87" s="228"/>
      <c r="KUS87" s="231"/>
      <c r="KUT87" s="227"/>
      <c r="KUU87" s="227"/>
      <c r="KUV87" s="227"/>
      <c r="KUW87" s="227"/>
      <c r="KUX87" s="247"/>
      <c r="KUY87" s="250"/>
      <c r="KUZ87" s="231"/>
      <c r="KVA87" s="231"/>
      <c r="KVB87" s="231"/>
      <c r="KVC87" s="99"/>
      <c r="KVD87" s="231"/>
      <c r="KVE87" s="231"/>
      <c r="KVF87" s="231"/>
      <c r="KVG87" s="222"/>
      <c r="KVH87" s="226"/>
      <c r="KVI87" s="223"/>
      <c r="KVJ87" s="250"/>
      <c r="KVK87" s="231"/>
      <c r="KVL87" s="231"/>
      <c r="KVM87" s="231"/>
      <c r="KVN87" s="231"/>
      <c r="KVO87" s="227"/>
      <c r="KVP87" s="227"/>
      <c r="KVQ87" s="228"/>
      <c r="KVR87" s="231"/>
      <c r="KVS87" s="227"/>
      <c r="KVT87" s="227"/>
      <c r="KVU87" s="227"/>
      <c r="KVV87" s="227"/>
      <c r="KVW87" s="247"/>
      <c r="KVX87" s="250"/>
      <c r="KVY87" s="231"/>
      <c r="KVZ87" s="231"/>
      <c r="KWA87" s="231"/>
      <c r="KWB87" s="99"/>
      <c r="KWC87" s="231"/>
      <c r="KWD87" s="231"/>
      <c r="KWE87" s="231"/>
      <c r="KWF87" s="222"/>
      <c r="KWG87" s="226"/>
      <c r="KWH87" s="223"/>
      <c r="KWI87" s="250"/>
      <c r="KWJ87" s="231"/>
      <c r="KWK87" s="231"/>
      <c r="KWL87" s="231"/>
      <c r="KWM87" s="231"/>
      <c r="KWN87" s="227"/>
      <c r="KWO87" s="227"/>
      <c r="KWP87" s="228"/>
      <c r="KWQ87" s="231"/>
      <c r="KWR87" s="227"/>
      <c r="KWS87" s="227"/>
      <c r="KWT87" s="227"/>
      <c r="KWU87" s="227"/>
      <c r="KWV87" s="247"/>
      <c r="KWW87" s="250"/>
      <c r="KWX87" s="231"/>
      <c r="KWY87" s="231"/>
      <c r="KWZ87" s="231"/>
      <c r="KXA87" s="99"/>
      <c r="KXB87" s="231"/>
      <c r="KXC87" s="231"/>
      <c r="KXD87" s="231"/>
      <c r="KXE87" s="222"/>
      <c r="KXF87" s="226"/>
      <c r="KXG87" s="223"/>
      <c r="KXH87" s="250"/>
      <c r="KXI87" s="231"/>
      <c r="KXJ87" s="231"/>
      <c r="KXK87" s="231"/>
      <c r="KXL87" s="231"/>
      <c r="KXM87" s="227"/>
      <c r="KXN87" s="227"/>
      <c r="KXO87" s="228"/>
      <c r="KXP87" s="231"/>
      <c r="KXQ87" s="227"/>
      <c r="KXR87" s="227"/>
      <c r="KXS87" s="227"/>
      <c r="KXT87" s="227"/>
      <c r="KXU87" s="247"/>
      <c r="KXV87" s="250"/>
      <c r="KXW87" s="231"/>
      <c r="KXX87" s="231"/>
      <c r="KXY87" s="231"/>
      <c r="KXZ87" s="99"/>
      <c r="KYA87" s="231"/>
      <c r="KYB87" s="231"/>
      <c r="KYC87" s="231"/>
      <c r="KYD87" s="222"/>
      <c r="KYE87" s="226"/>
      <c r="KYF87" s="223"/>
      <c r="KYG87" s="250"/>
      <c r="KYH87" s="231"/>
      <c r="KYI87" s="231"/>
      <c r="KYJ87" s="231"/>
      <c r="KYK87" s="231"/>
      <c r="KYL87" s="227"/>
      <c r="KYM87" s="227"/>
      <c r="KYN87" s="228"/>
      <c r="KYO87" s="231"/>
      <c r="KYP87" s="227"/>
      <c r="KYQ87" s="227"/>
      <c r="KYR87" s="227"/>
      <c r="KYS87" s="227"/>
      <c r="KYT87" s="247"/>
      <c r="KYU87" s="250"/>
      <c r="KYV87" s="231"/>
      <c r="KYW87" s="231"/>
      <c r="KYX87" s="231"/>
      <c r="KYY87" s="99"/>
      <c r="KYZ87" s="231"/>
      <c r="KZA87" s="231"/>
      <c r="KZB87" s="231"/>
      <c r="KZC87" s="222"/>
      <c r="KZD87" s="226"/>
      <c r="KZE87" s="223"/>
      <c r="KZF87" s="250"/>
      <c r="KZG87" s="231"/>
      <c r="KZH87" s="231"/>
      <c r="KZI87" s="231"/>
      <c r="KZJ87" s="231"/>
      <c r="KZK87" s="227"/>
      <c r="KZL87" s="227"/>
      <c r="KZM87" s="228"/>
      <c r="KZN87" s="231"/>
      <c r="KZO87" s="227"/>
      <c r="KZP87" s="227"/>
      <c r="KZQ87" s="227"/>
      <c r="KZR87" s="227"/>
      <c r="KZS87" s="247"/>
      <c r="KZT87" s="250"/>
      <c r="KZU87" s="231"/>
      <c r="KZV87" s="231"/>
      <c r="KZW87" s="231"/>
      <c r="KZX87" s="99"/>
      <c r="KZY87" s="231"/>
      <c r="KZZ87" s="231"/>
      <c r="LAA87" s="231"/>
      <c r="LAB87" s="222"/>
      <c r="LAC87" s="226"/>
      <c r="LAD87" s="223"/>
      <c r="LAE87" s="250"/>
      <c r="LAF87" s="231"/>
      <c r="LAG87" s="231"/>
      <c r="LAH87" s="231"/>
      <c r="LAI87" s="231"/>
      <c r="LAJ87" s="227"/>
      <c r="LAK87" s="227"/>
      <c r="LAL87" s="228"/>
      <c r="LAM87" s="231"/>
      <c r="LAN87" s="227"/>
      <c r="LAO87" s="227"/>
      <c r="LAP87" s="227"/>
      <c r="LAQ87" s="227"/>
      <c r="LAR87" s="247"/>
      <c r="LAS87" s="250"/>
      <c r="LAT87" s="231"/>
      <c r="LAU87" s="231"/>
      <c r="LAV87" s="231"/>
      <c r="LAW87" s="99"/>
      <c r="LAX87" s="231"/>
      <c r="LAY87" s="231"/>
      <c r="LAZ87" s="231"/>
      <c r="LBA87" s="222"/>
      <c r="LBB87" s="226"/>
      <c r="LBC87" s="223"/>
      <c r="LBD87" s="250"/>
      <c r="LBE87" s="231"/>
      <c r="LBF87" s="231"/>
      <c r="LBG87" s="231"/>
      <c r="LBH87" s="231"/>
      <c r="LBI87" s="227"/>
      <c r="LBJ87" s="227"/>
      <c r="LBK87" s="228"/>
      <c r="LBL87" s="231"/>
      <c r="LBM87" s="227"/>
      <c r="LBN87" s="227"/>
      <c r="LBO87" s="227"/>
      <c r="LBP87" s="227"/>
      <c r="LBQ87" s="247"/>
      <c r="LBR87" s="250"/>
      <c r="LBS87" s="231"/>
      <c r="LBT87" s="231"/>
      <c r="LBU87" s="231"/>
      <c r="LBV87" s="99"/>
      <c r="LBW87" s="231"/>
      <c r="LBX87" s="231"/>
      <c r="LBY87" s="231"/>
      <c r="LBZ87" s="222"/>
      <c r="LCA87" s="226"/>
      <c r="LCB87" s="223"/>
      <c r="LCC87" s="250"/>
      <c r="LCD87" s="231"/>
      <c r="LCE87" s="231"/>
      <c r="LCF87" s="231"/>
      <c r="LCG87" s="231"/>
      <c r="LCH87" s="227"/>
      <c r="LCI87" s="227"/>
      <c r="LCJ87" s="228"/>
      <c r="LCK87" s="231"/>
      <c r="LCL87" s="227"/>
      <c r="LCM87" s="227"/>
      <c r="LCN87" s="227"/>
      <c r="LCO87" s="227"/>
      <c r="LCP87" s="247"/>
      <c r="LCQ87" s="250"/>
      <c r="LCR87" s="231"/>
      <c r="LCS87" s="231"/>
      <c r="LCT87" s="231"/>
      <c r="LCU87" s="99"/>
      <c r="LCV87" s="231"/>
      <c r="LCW87" s="231"/>
      <c r="LCX87" s="231"/>
      <c r="LCY87" s="222"/>
      <c r="LCZ87" s="226"/>
      <c r="LDA87" s="223"/>
      <c r="LDB87" s="250"/>
      <c r="LDC87" s="231"/>
      <c r="LDD87" s="231"/>
      <c r="LDE87" s="231"/>
      <c r="LDF87" s="231"/>
      <c r="LDG87" s="227"/>
      <c r="LDH87" s="227"/>
      <c r="LDI87" s="228"/>
      <c r="LDJ87" s="231"/>
      <c r="LDK87" s="227"/>
      <c r="LDL87" s="227"/>
      <c r="LDM87" s="227"/>
      <c r="LDN87" s="227"/>
      <c r="LDO87" s="247"/>
      <c r="LDP87" s="250"/>
      <c r="LDQ87" s="231"/>
      <c r="LDR87" s="231"/>
      <c r="LDS87" s="231"/>
      <c r="LDT87" s="99"/>
      <c r="LDU87" s="231"/>
      <c r="LDV87" s="231"/>
      <c r="LDW87" s="231"/>
      <c r="LDX87" s="222"/>
      <c r="LDY87" s="226"/>
      <c r="LDZ87" s="223"/>
      <c r="LEA87" s="250"/>
      <c r="LEB87" s="231"/>
      <c r="LEC87" s="231"/>
      <c r="LED87" s="231"/>
      <c r="LEE87" s="231"/>
      <c r="LEF87" s="227"/>
      <c r="LEG87" s="227"/>
      <c r="LEH87" s="228"/>
      <c r="LEI87" s="231"/>
      <c r="LEJ87" s="227"/>
      <c r="LEK87" s="227"/>
      <c r="LEL87" s="227"/>
      <c r="LEM87" s="227"/>
      <c r="LEN87" s="247"/>
      <c r="LEO87" s="250"/>
      <c r="LEP87" s="231"/>
      <c r="LEQ87" s="231"/>
      <c r="LER87" s="231"/>
      <c r="LES87" s="99"/>
      <c r="LET87" s="231"/>
      <c r="LEU87" s="231"/>
      <c r="LEV87" s="231"/>
      <c r="LEW87" s="222"/>
      <c r="LEX87" s="226"/>
      <c r="LEY87" s="223"/>
      <c r="LEZ87" s="250"/>
      <c r="LFA87" s="231"/>
      <c r="LFB87" s="231"/>
      <c r="LFC87" s="231"/>
      <c r="LFD87" s="231"/>
      <c r="LFE87" s="227"/>
      <c r="LFF87" s="227"/>
      <c r="LFG87" s="228"/>
      <c r="LFH87" s="231"/>
      <c r="LFI87" s="227"/>
      <c r="LFJ87" s="227"/>
      <c r="LFK87" s="227"/>
      <c r="LFL87" s="227"/>
      <c r="LFM87" s="247"/>
      <c r="LFN87" s="250"/>
      <c r="LFO87" s="231"/>
      <c r="LFP87" s="231"/>
      <c r="LFQ87" s="231"/>
      <c r="LFR87" s="99"/>
      <c r="LFS87" s="231"/>
      <c r="LFT87" s="231"/>
      <c r="LFU87" s="231"/>
      <c r="LFV87" s="222"/>
      <c r="LFW87" s="226"/>
      <c r="LFX87" s="223"/>
      <c r="LFY87" s="250"/>
      <c r="LFZ87" s="231"/>
      <c r="LGA87" s="231"/>
      <c r="LGB87" s="231"/>
      <c r="LGC87" s="231"/>
      <c r="LGD87" s="227"/>
      <c r="LGE87" s="227"/>
      <c r="LGF87" s="228"/>
      <c r="LGG87" s="231"/>
      <c r="LGH87" s="227"/>
      <c r="LGI87" s="227"/>
      <c r="LGJ87" s="227"/>
      <c r="LGK87" s="227"/>
      <c r="LGL87" s="247"/>
      <c r="LGM87" s="250"/>
      <c r="LGN87" s="231"/>
      <c r="LGO87" s="231"/>
      <c r="LGP87" s="231"/>
      <c r="LGQ87" s="99"/>
      <c r="LGR87" s="231"/>
      <c r="LGS87" s="231"/>
      <c r="LGT87" s="231"/>
      <c r="LGU87" s="222"/>
      <c r="LGV87" s="226"/>
      <c r="LGW87" s="223"/>
      <c r="LGX87" s="250"/>
      <c r="LGY87" s="231"/>
      <c r="LGZ87" s="231"/>
      <c r="LHA87" s="231"/>
      <c r="LHB87" s="231"/>
      <c r="LHC87" s="227"/>
      <c r="LHD87" s="227"/>
      <c r="LHE87" s="228"/>
      <c r="LHF87" s="231"/>
      <c r="LHG87" s="227"/>
      <c r="LHH87" s="227"/>
      <c r="LHI87" s="227"/>
      <c r="LHJ87" s="227"/>
      <c r="LHK87" s="247"/>
      <c r="LHL87" s="250"/>
      <c r="LHM87" s="231"/>
      <c r="LHN87" s="231"/>
      <c r="LHO87" s="231"/>
      <c r="LHP87" s="99"/>
      <c r="LHQ87" s="231"/>
      <c r="LHR87" s="231"/>
      <c r="LHS87" s="231"/>
      <c r="LHT87" s="222"/>
      <c r="LHU87" s="226"/>
      <c r="LHV87" s="223"/>
      <c r="LHW87" s="250"/>
      <c r="LHX87" s="231"/>
      <c r="LHY87" s="231"/>
      <c r="LHZ87" s="231"/>
      <c r="LIA87" s="231"/>
      <c r="LIB87" s="227"/>
      <c r="LIC87" s="227"/>
      <c r="LID87" s="228"/>
      <c r="LIE87" s="231"/>
      <c r="LIF87" s="227"/>
      <c r="LIG87" s="227"/>
      <c r="LIH87" s="227"/>
      <c r="LII87" s="227"/>
      <c r="LIJ87" s="247"/>
      <c r="LIK87" s="250"/>
      <c r="LIL87" s="231"/>
      <c r="LIM87" s="231"/>
      <c r="LIN87" s="231"/>
      <c r="LIO87" s="99"/>
      <c r="LIP87" s="231"/>
      <c r="LIQ87" s="231"/>
      <c r="LIR87" s="231"/>
      <c r="LIS87" s="222"/>
      <c r="LIT87" s="226"/>
      <c r="LIU87" s="223"/>
      <c r="LIV87" s="250"/>
      <c r="LIW87" s="231"/>
      <c r="LIX87" s="231"/>
      <c r="LIY87" s="231"/>
      <c r="LIZ87" s="231"/>
      <c r="LJA87" s="227"/>
      <c r="LJB87" s="227"/>
      <c r="LJC87" s="228"/>
      <c r="LJD87" s="231"/>
      <c r="LJE87" s="227"/>
      <c r="LJF87" s="227"/>
      <c r="LJG87" s="227"/>
      <c r="LJH87" s="227"/>
      <c r="LJI87" s="247"/>
      <c r="LJJ87" s="250"/>
      <c r="LJK87" s="231"/>
      <c r="LJL87" s="231"/>
      <c r="LJM87" s="231"/>
      <c r="LJN87" s="99"/>
      <c r="LJO87" s="231"/>
      <c r="LJP87" s="231"/>
      <c r="LJQ87" s="231"/>
      <c r="LJR87" s="222"/>
      <c r="LJS87" s="226"/>
      <c r="LJT87" s="223"/>
      <c r="LJU87" s="250"/>
      <c r="LJV87" s="231"/>
      <c r="LJW87" s="231"/>
      <c r="LJX87" s="231"/>
      <c r="LJY87" s="231"/>
      <c r="LJZ87" s="227"/>
      <c r="LKA87" s="227"/>
      <c r="LKB87" s="228"/>
      <c r="LKC87" s="231"/>
      <c r="LKD87" s="227"/>
      <c r="LKE87" s="227"/>
      <c r="LKF87" s="227"/>
      <c r="LKG87" s="227"/>
      <c r="LKH87" s="247"/>
      <c r="LKI87" s="250"/>
      <c r="LKJ87" s="231"/>
      <c r="LKK87" s="231"/>
      <c r="LKL87" s="231"/>
      <c r="LKM87" s="99"/>
      <c r="LKN87" s="231"/>
      <c r="LKO87" s="231"/>
      <c r="LKP87" s="231"/>
      <c r="LKQ87" s="222"/>
      <c r="LKR87" s="226"/>
      <c r="LKS87" s="223"/>
      <c r="LKT87" s="250"/>
      <c r="LKU87" s="231"/>
      <c r="LKV87" s="231"/>
      <c r="LKW87" s="231"/>
      <c r="LKX87" s="231"/>
      <c r="LKY87" s="227"/>
      <c r="LKZ87" s="227"/>
      <c r="LLA87" s="228"/>
      <c r="LLB87" s="231"/>
      <c r="LLC87" s="227"/>
      <c r="LLD87" s="227"/>
      <c r="LLE87" s="227"/>
      <c r="LLF87" s="227"/>
      <c r="LLG87" s="247"/>
      <c r="LLH87" s="250"/>
      <c r="LLI87" s="231"/>
      <c r="LLJ87" s="231"/>
      <c r="LLK87" s="231"/>
      <c r="LLL87" s="99"/>
      <c r="LLM87" s="231"/>
      <c r="LLN87" s="231"/>
      <c r="LLO87" s="231"/>
      <c r="LLP87" s="222"/>
      <c r="LLQ87" s="226"/>
      <c r="LLR87" s="223"/>
      <c r="LLS87" s="250"/>
      <c r="LLT87" s="231"/>
      <c r="LLU87" s="231"/>
      <c r="LLV87" s="231"/>
      <c r="LLW87" s="231"/>
      <c r="LLX87" s="227"/>
      <c r="LLY87" s="227"/>
      <c r="LLZ87" s="228"/>
      <c r="LMA87" s="231"/>
      <c r="LMB87" s="227"/>
      <c r="LMC87" s="227"/>
      <c r="LMD87" s="227"/>
      <c r="LME87" s="227"/>
      <c r="LMF87" s="247"/>
      <c r="LMG87" s="250"/>
      <c r="LMH87" s="231"/>
      <c r="LMI87" s="231"/>
      <c r="LMJ87" s="231"/>
      <c r="LMK87" s="99"/>
      <c r="LML87" s="231"/>
      <c r="LMM87" s="231"/>
      <c r="LMN87" s="231"/>
      <c r="LMO87" s="222"/>
      <c r="LMP87" s="226"/>
      <c r="LMQ87" s="223"/>
      <c r="LMR87" s="250"/>
      <c r="LMS87" s="231"/>
      <c r="LMT87" s="231"/>
      <c r="LMU87" s="231"/>
      <c r="LMV87" s="231"/>
      <c r="LMW87" s="227"/>
      <c r="LMX87" s="227"/>
      <c r="LMY87" s="228"/>
      <c r="LMZ87" s="231"/>
      <c r="LNA87" s="227"/>
      <c r="LNB87" s="227"/>
      <c r="LNC87" s="227"/>
      <c r="LND87" s="227"/>
      <c r="LNE87" s="247"/>
      <c r="LNF87" s="250"/>
      <c r="LNG87" s="231"/>
      <c r="LNH87" s="231"/>
      <c r="LNI87" s="231"/>
      <c r="LNJ87" s="99"/>
      <c r="LNK87" s="231"/>
      <c r="LNL87" s="231"/>
      <c r="LNM87" s="231"/>
      <c r="LNN87" s="222"/>
      <c r="LNO87" s="226"/>
      <c r="LNP87" s="223"/>
      <c r="LNQ87" s="250"/>
      <c r="LNR87" s="231"/>
      <c r="LNS87" s="231"/>
      <c r="LNT87" s="231"/>
      <c r="LNU87" s="231"/>
      <c r="LNV87" s="227"/>
      <c r="LNW87" s="227"/>
      <c r="LNX87" s="228"/>
      <c r="LNY87" s="231"/>
      <c r="LNZ87" s="227"/>
      <c r="LOA87" s="227"/>
      <c r="LOB87" s="227"/>
      <c r="LOC87" s="227"/>
      <c r="LOD87" s="247"/>
      <c r="LOE87" s="250"/>
      <c r="LOF87" s="231"/>
      <c r="LOG87" s="231"/>
      <c r="LOH87" s="231"/>
      <c r="LOI87" s="99"/>
      <c r="LOJ87" s="231"/>
      <c r="LOK87" s="231"/>
      <c r="LOL87" s="231"/>
      <c r="LOM87" s="222"/>
      <c r="LON87" s="226"/>
      <c r="LOO87" s="223"/>
      <c r="LOP87" s="250"/>
      <c r="LOQ87" s="231"/>
      <c r="LOR87" s="231"/>
      <c r="LOS87" s="231"/>
      <c r="LOT87" s="231"/>
      <c r="LOU87" s="227"/>
      <c r="LOV87" s="227"/>
      <c r="LOW87" s="228"/>
      <c r="LOX87" s="231"/>
      <c r="LOY87" s="227"/>
      <c r="LOZ87" s="227"/>
      <c r="LPA87" s="227"/>
      <c r="LPB87" s="227"/>
      <c r="LPC87" s="247"/>
      <c r="LPD87" s="250"/>
      <c r="LPE87" s="231"/>
      <c r="LPF87" s="231"/>
      <c r="LPG87" s="231"/>
      <c r="LPH87" s="99"/>
      <c r="LPI87" s="231"/>
      <c r="LPJ87" s="231"/>
      <c r="LPK87" s="231"/>
      <c r="LPL87" s="222"/>
      <c r="LPM87" s="226"/>
      <c r="LPN87" s="223"/>
      <c r="LPO87" s="250"/>
      <c r="LPP87" s="231"/>
      <c r="LPQ87" s="231"/>
      <c r="LPR87" s="231"/>
      <c r="LPS87" s="231"/>
      <c r="LPT87" s="227"/>
      <c r="LPU87" s="227"/>
      <c r="LPV87" s="228"/>
      <c r="LPW87" s="231"/>
      <c r="LPX87" s="227"/>
      <c r="LPY87" s="227"/>
      <c r="LPZ87" s="227"/>
      <c r="LQA87" s="227"/>
      <c r="LQB87" s="247"/>
      <c r="LQC87" s="250"/>
      <c r="LQD87" s="231"/>
      <c r="LQE87" s="231"/>
      <c r="LQF87" s="231"/>
      <c r="LQG87" s="99"/>
      <c r="LQH87" s="231"/>
      <c r="LQI87" s="231"/>
      <c r="LQJ87" s="231"/>
      <c r="LQK87" s="222"/>
      <c r="LQL87" s="226"/>
      <c r="LQM87" s="223"/>
      <c r="LQN87" s="250"/>
      <c r="LQO87" s="231"/>
      <c r="LQP87" s="231"/>
      <c r="LQQ87" s="231"/>
      <c r="LQR87" s="231"/>
      <c r="LQS87" s="227"/>
      <c r="LQT87" s="227"/>
      <c r="LQU87" s="228"/>
      <c r="LQV87" s="231"/>
      <c r="LQW87" s="227"/>
      <c r="LQX87" s="227"/>
      <c r="LQY87" s="227"/>
      <c r="LQZ87" s="227"/>
      <c r="LRA87" s="247"/>
      <c r="LRB87" s="250"/>
      <c r="LRC87" s="231"/>
      <c r="LRD87" s="231"/>
      <c r="LRE87" s="231"/>
      <c r="LRF87" s="99"/>
      <c r="LRG87" s="231"/>
      <c r="LRH87" s="231"/>
      <c r="LRI87" s="231"/>
      <c r="LRJ87" s="222"/>
      <c r="LRK87" s="226"/>
      <c r="LRL87" s="223"/>
      <c r="LRM87" s="250"/>
      <c r="LRN87" s="231"/>
      <c r="LRO87" s="231"/>
      <c r="LRP87" s="231"/>
      <c r="LRQ87" s="231"/>
      <c r="LRR87" s="227"/>
      <c r="LRS87" s="227"/>
      <c r="LRT87" s="228"/>
      <c r="LRU87" s="231"/>
      <c r="LRV87" s="227"/>
      <c r="LRW87" s="227"/>
      <c r="LRX87" s="227"/>
      <c r="LRY87" s="227"/>
      <c r="LRZ87" s="247"/>
      <c r="LSA87" s="250"/>
      <c r="LSB87" s="231"/>
      <c r="LSC87" s="231"/>
      <c r="LSD87" s="231"/>
      <c r="LSE87" s="99"/>
      <c r="LSF87" s="231"/>
      <c r="LSG87" s="231"/>
      <c r="LSH87" s="231"/>
      <c r="LSI87" s="222"/>
      <c r="LSJ87" s="226"/>
      <c r="LSK87" s="223"/>
      <c r="LSL87" s="250"/>
      <c r="LSM87" s="231"/>
      <c r="LSN87" s="231"/>
      <c r="LSO87" s="231"/>
      <c r="LSP87" s="231"/>
      <c r="LSQ87" s="227"/>
      <c r="LSR87" s="227"/>
      <c r="LSS87" s="228"/>
      <c r="LST87" s="231"/>
      <c r="LSU87" s="227"/>
      <c r="LSV87" s="227"/>
      <c r="LSW87" s="227"/>
      <c r="LSX87" s="227"/>
      <c r="LSY87" s="247"/>
      <c r="LSZ87" s="250"/>
      <c r="LTA87" s="231"/>
      <c r="LTB87" s="231"/>
      <c r="LTC87" s="231"/>
      <c r="LTD87" s="99"/>
      <c r="LTE87" s="231"/>
      <c r="LTF87" s="231"/>
      <c r="LTG87" s="231"/>
      <c r="LTH87" s="222"/>
      <c r="LTI87" s="226"/>
      <c r="LTJ87" s="223"/>
      <c r="LTK87" s="250"/>
      <c r="LTL87" s="231"/>
      <c r="LTM87" s="231"/>
      <c r="LTN87" s="231"/>
      <c r="LTO87" s="231"/>
      <c r="LTP87" s="227"/>
      <c r="LTQ87" s="227"/>
      <c r="LTR87" s="228"/>
      <c r="LTS87" s="231"/>
      <c r="LTT87" s="227"/>
      <c r="LTU87" s="227"/>
      <c r="LTV87" s="227"/>
      <c r="LTW87" s="227"/>
      <c r="LTX87" s="247"/>
      <c r="LTY87" s="250"/>
      <c r="LTZ87" s="231"/>
      <c r="LUA87" s="231"/>
      <c r="LUB87" s="231"/>
      <c r="LUC87" s="99"/>
      <c r="LUD87" s="231"/>
      <c r="LUE87" s="231"/>
      <c r="LUF87" s="231"/>
      <c r="LUG87" s="222"/>
      <c r="LUH87" s="226"/>
      <c r="LUI87" s="223"/>
      <c r="LUJ87" s="250"/>
      <c r="LUK87" s="231"/>
      <c r="LUL87" s="231"/>
      <c r="LUM87" s="231"/>
      <c r="LUN87" s="231"/>
      <c r="LUO87" s="227"/>
      <c r="LUP87" s="227"/>
      <c r="LUQ87" s="228"/>
      <c r="LUR87" s="231"/>
      <c r="LUS87" s="227"/>
      <c r="LUT87" s="227"/>
      <c r="LUU87" s="227"/>
      <c r="LUV87" s="227"/>
      <c r="LUW87" s="247"/>
      <c r="LUX87" s="250"/>
      <c r="LUY87" s="231"/>
      <c r="LUZ87" s="231"/>
      <c r="LVA87" s="231"/>
      <c r="LVB87" s="99"/>
      <c r="LVC87" s="231"/>
      <c r="LVD87" s="231"/>
      <c r="LVE87" s="231"/>
      <c r="LVF87" s="222"/>
      <c r="LVG87" s="226"/>
      <c r="LVH87" s="223"/>
      <c r="LVI87" s="250"/>
      <c r="LVJ87" s="231"/>
      <c r="LVK87" s="231"/>
      <c r="LVL87" s="231"/>
      <c r="LVM87" s="231"/>
      <c r="LVN87" s="227"/>
      <c r="LVO87" s="227"/>
      <c r="LVP87" s="228"/>
      <c r="LVQ87" s="231"/>
      <c r="LVR87" s="227"/>
      <c r="LVS87" s="227"/>
      <c r="LVT87" s="227"/>
      <c r="LVU87" s="227"/>
      <c r="LVV87" s="247"/>
      <c r="LVW87" s="250"/>
      <c r="LVX87" s="231"/>
      <c r="LVY87" s="231"/>
      <c r="LVZ87" s="231"/>
      <c r="LWA87" s="99"/>
      <c r="LWB87" s="231"/>
      <c r="LWC87" s="231"/>
      <c r="LWD87" s="231"/>
      <c r="LWE87" s="222"/>
      <c r="LWF87" s="226"/>
      <c r="LWG87" s="223"/>
      <c r="LWH87" s="250"/>
      <c r="LWI87" s="231"/>
      <c r="LWJ87" s="231"/>
      <c r="LWK87" s="231"/>
      <c r="LWL87" s="231"/>
      <c r="LWM87" s="227"/>
      <c r="LWN87" s="227"/>
      <c r="LWO87" s="228"/>
      <c r="LWP87" s="231"/>
      <c r="LWQ87" s="227"/>
      <c r="LWR87" s="227"/>
      <c r="LWS87" s="227"/>
      <c r="LWT87" s="227"/>
      <c r="LWU87" s="247"/>
      <c r="LWV87" s="250"/>
      <c r="LWW87" s="231"/>
      <c r="LWX87" s="231"/>
      <c r="LWY87" s="231"/>
      <c r="LWZ87" s="99"/>
      <c r="LXA87" s="231"/>
      <c r="LXB87" s="231"/>
      <c r="LXC87" s="231"/>
      <c r="LXD87" s="222"/>
      <c r="LXE87" s="226"/>
      <c r="LXF87" s="223"/>
      <c r="LXG87" s="250"/>
      <c r="LXH87" s="231"/>
      <c r="LXI87" s="231"/>
      <c r="LXJ87" s="231"/>
      <c r="LXK87" s="231"/>
      <c r="LXL87" s="227"/>
      <c r="LXM87" s="227"/>
      <c r="LXN87" s="228"/>
      <c r="LXO87" s="231"/>
      <c r="LXP87" s="227"/>
      <c r="LXQ87" s="227"/>
      <c r="LXR87" s="227"/>
      <c r="LXS87" s="227"/>
      <c r="LXT87" s="247"/>
      <c r="LXU87" s="250"/>
      <c r="LXV87" s="231"/>
      <c r="LXW87" s="231"/>
      <c r="LXX87" s="231"/>
      <c r="LXY87" s="99"/>
      <c r="LXZ87" s="231"/>
      <c r="LYA87" s="231"/>
      <c r="LYB87" s="231"/>
      <c r="LYC87" s="222"/>
      <c r="LYD87" s="226"/>
      <c r="LYE87" s="223"/>
      <c r="LYF87" s="250"/>
      <c r="LYG87" s="231"/>
      <c r="LYH87" s="231"/>
      <c r="LYI87" s="231"/>
      <c r="LYJ87" s="231"/>
      <c r="LYK87" s="227"/>
      <c r="LYL87" s="227"/>
      <c r="LYM87" s="228"/>
      <c r="LYN87" s="231"/>
      <c r="LYO87" s="227"/>
      <c r="LYP87" s="227"/>
      <c r="LYQ87" s="227"/>
      <c r="LYR87" s="227"/>
      <c r="LYS87" s="247"/>
      <c r="LYT87" s="250"/>
      <c r="LYU87" s="231"/>
      <c r="LYV87" s="231"/>
      <c r="LYW87" s="231"/>
      <c r="LYX87" s="99"/>
      <c r="LYY87" s="231"/>
      <c r="LYZ87" s="231"/>
      <c r="LZA87" s="231"/>
      <c r="LZB87" s="222"/>
      <c r="LZC87" s="226"/>
      <c r="LZD87" s="223"/>
      <c r="LZE87" s="250"/>
      <c r="LZF87" s="231"/>
      <c r="LZG87" s="231"/>
      <c r="LZH87" s="231"/>
      <c r="LZI87" s="231"/>
      <c r="LZJ87" s="227"/>
      <c r="LZK87" s="227"/>
      <c r="LZL87" s="228"/>
      <c r="LZM87" s="231"/>
      <c r="LZN87" s="227"/>
      <c r="LZO87" s="227"/>
      <c r="LZP87" s="227"/>
      <c r="LZQ87" s="227"/>
      <c r="LZR87" s="247"/>
      <c r="LZS87" s="250"/>
      <c r="LZT87" s="231"/>
      <c r="LZU87" s="231"/>
      <c r="LZV87" s="231"/>
      <c r="LZW87" s="99"/>
      <c r="LZX87" s="231"/>
      <c r="LZY87" s="231"/>
      <c r="LZZ87" s="231"/>
      <c r="MAA87" s="222"/>
      <c r="MAB87" s="226"/>
      <c r="MAC87" s="223"/>
      <c r="MAD87" s="250"/>
      <c r="MAE87" s="231"/>
      <c r="MAF87" s="231"/>
      <c r="MAG87" s="231"/>
      <c r="MAH87" s="231"/>
      <c r="MAI87" s="227"/>
      <c r="MAJ87" s="227"/>
      <c r="MAK87" s="228"/>
      <c r="MAL87" s="231"/>
      <c r="MAM87" s="227"/>
      <c r="MAN87" s="227"/>
      <c r="MAO87" s="227"/>
      <c r="MAP87" s="227"/>
      <c r="MAQ87" s="247"/>
      <c r="MAR87" s="250"/>
      <c r="MAS87" s="231"/>
      <c r="MAT87" s="231"/>
      <c r="MAU87" s="231"/>
      <c r="MAV87" s="99"/>
      <c r="MAW87" s="231"/>
      <c r="MAX87" s="231"/>
      <c r="MAY87" s="231"/>
      <c r="MAZ87" s="222"/>
      <c r="MBA87" s="226"/>
      <c r="MBB87" s="223"/>
      <c r="MBC87" s="250"/>
      <c r="MBD87" s="231"/>
      <c r="MBE87" s="231"/>
      <c r="MBF87" s="231"/>
      <c r="MBG87" s="231"/>
      <c r="MBH87" s="227"/>
      <c r="MBI87" s="227"/>
      <c r="MBJ87" s="228"/>
      <c r="MBK87" s="231"/>
      <c r="MBL87" s="227"/>
      <c r="MBM87" s="227"/>
      <c r="MBN87" s="227"/>
      <c r="MBO87" s="227"/>
      <c r="MBP87" s="247"/>
      <c r="MBQ87" s="250"/>
      <c r="MBR87" s="231"/>
      <c r="MBS87" s="231"/>
      <c r="MBT87" s="231"/>
      <c r="MBU87" s="99"/>
      <c r="MBV87" s="231"/>
      <c r="MBW87" s="231"/>
      <c r="MBX87" s="231"/>
      <c r="MBY87" s="222"/>
      <c r="MBZ87" s="226"/>
      <c r="MCA87" s="223"/>
      <c r="MCB87" s="250"/>
      <c r="MCC87" s="231"/>
      <c r="MCD87" s="231"/>
      <c r="MCE87" s="231"/>
      <c r="MCF87" s="231"/>
      <c r="MCG87" s="227"/>
      <c r="MCH87" s="227"/>
      <c r="MCI87" s="228"/>
      <c r="MCJ87" s="231"/>
      <c r="MCK87" s="227"/>
      <c r="MCL87" s="227"/>
      <c r="MCM87" s="227"/>
      <c r="MCN87" s="227"/>
      <c r="MCO87" s="247"/>
      <c r="MCP87" s="250"/>
      <c r="MCQ87" s="231"/>
      <c r="MCR87" s="231"/>
      <c r="MCS87" s="231"/>
      <c r="MCT87" s="99"/>
      <c r="MCU87" s="231"/>
      <c r="MCV87" s="231"/>
      <c r="MCW87" s="231"/>
      <c r="MCX87" s="222"/>
      <c r="MCY87" s="226"/>
      <c r="MCZ87" s="223"/>
      <c r="MDA87" s="250"/>
      <c r="MDB87" s="231"/>
      <c r="MDC87" s="231"/>
      <c r="MDD87" s="231"/>
      <c r="MDE87" s="231"/>
      <c r="MDF87" s="227"/>
      <c r="MDG87" s="227"/>
      <c r="MDH87" s="228"/>
      <c r="MDI87" s="231"/>
      <c r="MDJ87" s="227"/>
      <c r="MDK87" s="227"/>
      <c r="MDL87" s="227"/>
      <c r="MDM87" s="227"/>
      <c r="MDN87" s="247"/>
      <c r="MDO87" s="250"/>
      <c r="MDP87" s="231"/>
      <c r="MDQ87" s="231"/>
      <c r="MDR87" s="231"/>
      <c r="MDS87" s="99"/>
      <c r="MDT87" s="231"/>
      <c r="MDU87" s="231"/>
      <c r="MDV87" s="231"/>
      <c r="MDW87" s="222"/>
      <c r="MDX87" s="226"/>
      <c r="MDY87" s="223"/>
      <c r="MDZ87" s="250"/>
      <c r="MEA87" s="231"/>
      <c r="MEB87" s="231"/>
      <c r="MEC87" s="231"/>
      <c r="MED87" s="231"/>
      <c r="MEE87" s="227"/>
      <c r="MEF87" s="227"/>
      <c r="MEG87" s="228"/>
      <c r="MEH87" s="231"/>
      <c r="MEI87" s="227"/>
      <c r="MEJ87" s="227"/>
      <c r="MEK87" s="227"/>
      <c r="MEL87" s="227"/>
      <c r="MEM87" s="247"/>
      <c r="MEN87" s="250"/>
      <c r="MEO87" s="231"/>
      <c r="MEP87" s="231"/>
      <c r="MEQ87" s="231"/>
      <c r="MER87" s="99"/>
      <c r="MES87" s="231"/>
      <c r="MET87" s="231"/>
      <c r="MEU87" s="231"/>
      <c r="MEV87" s="222"/>
      <c r="MEW87" s="226"/>
      <c r="MEX87" s="223"/>
      <c r="MEY87" s="250"/>
      <c r="MEZ87" s="231"/>
      <c r="MFA87" s="231"/>
      <c r="MFB87" s="231"/>
      <c r="MFC87" s="231"/>
      <c r="MFD87" s="227"/>
      <c r="MFE87" s="227"/>
      <c r="MFF87" s="228"/>
      <c r="MFG87" s="231"/>
      <c r="MFH87" s="227"/>
      <c r="MFI87" s="227"/>
      <c r="MFJ87" s="227"/>
      <c r="MFK87" s="227"/>
      <c r="MFL87" s="247"/>
      <c r="MFM87" s="250"/>
      <c r="MFN87" s="231"/>
      <c r="MFO87" s="231"/>
      <c r="MFP87" s="231"/>
      <c r="MFQ87" s="99"/>
      <c r="MFR87" s="231"/>
      <c r="MFS87" s="231"/>
      <c r="MFT87" s="231"/>
      <c r="MFU87" s="222"/>
      <c r="MFV87" s="226"/>
      <c r="MFW87" s="223"/>
      <c r="MFX87" s="250"/>
      <c r="MFY87" s="231"/>
      <c r="MFZ87" s="231"/>
      <c r="MGA87" s="231"/>
      <c r="MGB87" s="231"/>
      <c r="MGC87" s="227"/>
      <c r="MGD87" s="227"/>
      <c r="MGE87" s="228"/>
      <c r="MGF87" s="231"/>
      <c r="MGG87" s="227"/>
      <c r="MGH87" s="227"/>
      <c r="MGI87" s="227"/>
      <c r="MGJ87" s="227"/>
      <c r="MGK87" s="247"/>
      <c r="MGL87" s="250"/>
      <c r="MGM87" s="231"/>
      <c r="MGN87" s="231"/>
      <c r="MGO87" s="231"/>
      <c r="MGP87" s="99"/>
      <c r="MGQ87" s="231"/>
      <c r="MGR87" s="231"/>
      <c r="MGS87" s="231"/>
      <c r="MGT87" s="222"/>
      <c r="MGU87" s="226"/>
      <c r="MGV87" s="223"/>
      <c r="MGW87" s="250"/>
      <c r="MGX87" s="231"/>
      <c r="MGY87" s="231"/>
      <c r="MGZ87" s="231"/>
      <c r="MHA87" s="231"/>
      <c r="MHB87" s="227"/>
      <c r="MHC87" s="227"/>
      <c r="MHD87" s="228"/>
      <c r="MHE87" s="231"/>
      <c r="MHF87" s="227"/>
      <c r="MHG87" s="227"/>
      <c r="MHH87" s="227"/>
      <c r="MHI87" s="227"/>
      <c r="MHJ87" s="247"/>
      <c r="MHK87" s="250"/>
      <c r="MHL87" s="231"/>
      <c r="MHM87" s="231"/>
      <c r="MHN87" s="231"/>
      <c r="MHO87" s="99"/>
      <c r="MHP87" s="231"/>
      <c r="MHQ87" s="231"/>
      <c r="MHR87" s="231"/>
      <c r="MHS87" s="222"/>
      <c r="MHT87" s="226"/>
      <c r="MHU87" s="223"/>
      <c r="MHV87" s="250"/>
      <c r="MHW87" s="231"/>
      <c r="MHX87" s="231"/>
      <c r="MHY87" s="231"/>
      <c r="MHZ87" s="231"/>
      <c r="MIA87" s="227"/>
      <c r="MIB87" s="227"/>
      <c r="MIC87" s="228"/>
      <c r="MID87" s="231"/>
      <c r="MIE87" s="227"/>
      <c r="MIF87" s="227"/>
      <c r="MIG87" s="227"/>
      <c r="MIH87" s="227"/>
      <c r="MII87" s="247"/>
      <c r="MIJ87" s="250"/>
      <c r="MIK87" s="231"/>
      <c r="MIL87" s="231"/>
      <c r="MIM87" s="231"/>
      <c r="MIN87" s="99"/>
      <c r="MIO87" s="231"/>
      <c r="MIP87" s="231"/>
      <c r="MIQ87" s="231"/>
      <c r="MIR87" s="222"/>
      <c r="MIS87" s="226"/>
      <c r="MIT87" s="223"/>
      <c r="MIU87" s="250"/>
      <c r="MIV87" s="231"/>
      <c r="MIW87" s="231"/>
      <c r="MIX87" s="231"/>
      <c r="MIY87" s="231"/>
      <c r="MIZ87" s="227"/>
      <c r="MJA87" s="227"/>
      <c r="MJB87" s="228"/>
      <c r="MJC87" s="231"/>
      <c r="MJD87" s="227"/>
      <c r="MJE87" s="227"/>
      <c r="MJF87" s="227"/>
      <c r="MJG87" s="227"/>
      <c r="MJH87" s="247"/>
      <c r="MJI87" s="250"/>
      <c r="MJJ87" s="231"/>
      <c r="MJK87" s="231"/>
      <c r="MJL87" s="231"/>
      <c r="MJM87" s="99"/>
      <c r="MJN87" s="231"/>
      <c r="MJO87" s="231"/>
      <c r="MJP87" s="231"/>
      <c r="MJQ87" s="222"/>
      <c r="MJR87" s="226"/>
      <c r="MJS87" s="223"/>
      <c r="MJT87" s="250"/>
      <c r="MJU87" s="231"/>
      <c r="MJV87" s="231"/>
      <c r="MJW87" s="231"/>
      <c r="MJX87" s="231"/>
      <c r="MJY87" s="227"/>
      <c r="MJZ87" s="227"/>
      <c r="MKA87" s="228"/>
      <c r="MKB87" s="231"/>
      <c r="MKC87" s="227"/>
      <c r="MKD87" s="227"/>
      <c r="MKE87" s="227"/>
      <c r="MKF87" s="227"/>
      <c r="MKG87" s="247"/>
      <c r="MKH87" s="250"/>
      <c r="MKI87" s="231"/>
      <c r="MKJ87" s="231"/>
      <c r="MKK87" s="231"/>
      <c r="MKL87" s="99"/>
      <c r="MKM87" s="231"/>
      <c r="MKN87" s="231"/>
      <c r="MKO87" s="231"/>
      <c r="MKP87" s="222"/>
      <c r="MKQ87" s="226"/>
      <c r="MKR87" s="223"/>
      <c r="MKS87" s="250"/>
      <c r="MKT87" s="231"/>
      <c r="MKU87" s="231"/>
      <c r="MKV87" s="231"/>
      <c r="MKW87" s="231"/>
      <c r="MKX87" s="227"/>
      <c r="MKY87" s="227"/>
      <c r="MKZ87" s="228"/>
      <c r="MLA87" s="231"/>
      <c r="MLB87" s="227"/>
      <c r="MLC87" s="227"/>
      <c r="MLD87" s="227"/>
      <c r="MLE87" s="227"/>
      <c r="MLF87" s="247"/>
      <c r="MLG87" s="250"/>
      <c r="MLH87" s="231"/>
      <c r="MLI87" s="231"/>
      <c r="MLJ87" s="231"/>
      <c r="MLK87" s="99"/>
      <c r="MLL87" s="231"/>
      <c r="MLM87" s="231"/>
      <c r="MLN87" s="231"/>
      <c r="MLO87" s="222"/>
      <c r="MLP87" s="226"/>
      <c r="MLQ87" s="223"/>
      <c r="MLR87" s="250"/>
      <c r="MLS87" s="231"/>
      <c r="MLT87" s="231"/>
      <c r="MLU87" s="231"/>
      <c r="MLV87" s="231"/>
      <c r="MLW87" s="227"/>
      <c r="MLX87" s="227"/>
      <c r="MLY87" s="228"/>
      <c r="MLZ87" s="231"/>
      <c r="MMA87" s="227"/>
      <c r="MMB87" s="227"/>
      <c r="MMC87" s="227"/>
      <c r="MMD87" s="227"/>
      <c r="MME87" s="247"/>
      <c r="MMF87" s="250"/>
      <c r="MMG87" s="231"/>
      <c r="MMH87" s="231"/>
      <c r="MMI87" s="231"/>
      <c r="MMJ87" s="99"/>
      <c r="MMK87" s="231"/>
      <c r="MML87" s="231"/>
      <c r="MMM87" s="231"/>
      <c r="MMN87" s="222"/>
      <c r="MMO87" s="226"/>
      <c r="MMP87" s="223"/>
      <c r="MMQ87" s="250"/>
      <c r="MMR87" s="231"/>
      <c r="MMS87" s="231"/>
      <c r="MMT87" s="231"/>
      <c r="MMU87" s="231"/>
      <c r="MMV87" s="227"/>
      <c r="MMW87" s="227"/>
      <c r="MMX87" s="228"/>
      <c r="MMY87" s="231"/>
      <c r="MMZ87" s="227"/>
      <c r="MNA87" s="227"/>
      <c r="MNB87" s="227"/>
      <c r="MNC87" s="227"/>
      <c r="MND87" s="247"/>
      <c r="MNE87" s="250"/>
      <c r="MNF87" s="231"/>
      <c r="MNG87" s="231"/>
      <c r="MNH87" s="231"/>
      <c r="MNI87" s="99"/>
      <c r="MNJ87" s="231"/>
      <c r="MNK87" s="231"/>
      <c r="MNL87" s="231"/>
      <c r="MNM87" s="222"/>
      <c r="MNN87" s="226"/>
      <c r="MNO87" s="223"/>
      <c r="MNP87" s="250"/>
      <c r="MNQ87" s="231"/>
      <c r="MNR87" s="231"/>
      <c r="MNS87" s="231"/>
      <c r="MNT87" s="231"/>
      <c r="MNU87" s="227"/>
      <c r="MNV87" s="227"/>
      <c r="MNW87" s="228"/>
      <c r="MNX87" s="231"/>
      <c r="MNY87" s="227"/>
      <c r="MNZ87" s="227"/>
      <c r="MOA87" s="227"/>
      <c r="MOB87" s="227"/>
      <c r="MOC87" s="247"/>
      <c r="MOD87" s="250"/>
      <c r="MOE87" s="231"/>
      <c r="MOF87" s="231"/>
      <c r="MOG87" s="231"/>
      <c r="MOH87" s="99"/>
      <c r="MOI87" s="231"/>
      <c r="MOJ87" s="231"/>
      <c r="MOK87" s="231"/>
      <c r="MOL87" s="222"/>
      <c r="MOM87" s="226"/>
      <c r="MON87" s="223"/>
      <c r="MOO87" s="250"/>
      <c r="MOP87" s="231"/>
      <c r="MOQ87" s="231"/>
      <c r="MOR87" s="231"/>
      <c r="MOS87" s="231"/>
      <c r="MOT87" s="227"/>
      <c r="MOU87" s="227"/>
      <c r="MOV87" s="228"/>
      <c r="MOW87" s="231"/>
      <c r="MOX87" s="227"/>
      <c r="MOY87" s="227"/>
      <c r="MOZ87" s="227"/>
      <c r="MPA87" s="227"/>
      <c r="MPB87" s="247"/>
      <c r="MPC87" s="250"/>
      <c r="MPD87" s="231"/>
      <c r="MPE87" s="231"/>
      <c r="MPF87" s="231"/>
      <c r="MPG87" s="99"/>
      <c r="MPH87" s="231"/>
      <c r="MPI87" s="231"/>
      <c r="MPJ87" s="231"/>
      <c r="MPK87" s="222"/>
      <c r="MPL87" s="226"/>
      <c r="MPM87" s="223"/>
      <c r="MPN87" s="250"/>
      <c r="MPO87" s="231"/>
      <c r="MPP87" s="231"/>
      <c r="MPQ87" s="231"/>
      <c r="MPR87" s="231"/>
      <c r="MPS87" s="227"/>
      <c r="MPT87" s="227"/>
      <c r="MPU87" s="228"/>
      <c r="MPV87" s="231"/>
      <c r="MPW87" s="227"/>
      <c r="MPX87" s="227"/>
      <c r="MPY87" s="227"/>
      <c r="MPZ87" s="227"/>
      <c r="MQA87" s="247"/>
      <c r="MQB87" s="250"/>
      <c r="MQC87" s="231"/>
      <c r="MQD87" s="231"/>
      <c r="MQE87" s="231"/>
      <c r="MQF87" s="99"/>
      <c r="MQG87" s="231"/>
      <c r="MQH87" s="231"/>
      <c r="MQI87" s="231"/>
      <c r="MQJ87" s="222"/>
      <c r="MQK87" s="226"/>
      <c r="MQL87" s="223"/>
      <c r="MQM87" s="250"/>
      <c r="MQN87" s="231"/>
      <c r="MQO87" s="231"/>
      <c r="MQP87" s="231"/>
      <c r="MQQ87" s="231"/>
      <c r="MQR87" s="227"/>
      <c r="MQS87" s="227"/>
      <c r="MQT87" s="228"/>
      <c r="MQU87" s="231"/>
      <c r="MQV87" s="227"/>
      <c r="MQW87" s="227"/>
      <c r="MQX87" s="227"/>
      <c r="MQY87" s="227"/>
      <c r="MQZ87" s="247"/>
      <c r="MRA87" s="250"/>
      <c r="MRB87" s="231"/>
      <c r="MRC87" s="231"/>
      <c r="MRD87" s="231"/>
      <c r="MRE87" s="99"/>
      <c r="MRF87" s="231"/>
      <c r="MRG87" s="231"/>
      <c r="MRH87" s="231"/>
      <c r="MRI87" s="222"/>
      <c r="MRJ87" s="226"/>
      <c r="MRK87" s="223"/>
      <c r="MRL87" s="250"/>
      <c r="MRM87" s="231"/>
      <c r="MRN87" s="231"/>
      <c r="MRO87" s="231"/>
      <c r="MRP87" s="231"/>
      <c r="MRQ87" s="227"/>
      <c r="MRR87" s="227"/>
      <c r="MRS87" s="228"/>
      <c r="MRT87" s="231"/>
      <c r="MRU87" s="227"/>
      <c r="MRV87" s="227"/>
      <c r="MRW87" s="227"/>
      <c r="MRX87" s="227"/>
      <c r="MRY87" s="247"/>
      <c r="MRZ87" s="250"/>
      <c r="MSA87" s="231"/>
      <c r="MSB87" s="231"/>
      <c r="MSC87" s="231"/>
      <c r="MSD87" s="99"/>
      <c r="MSE87" s="231"/>
      <c r="MSF87" s="231"/>
      <c r="MSG87" s="231"/>
      <c r="MSH87" s="222"/>
      <c r="MSI87" s="226"/>
      <c r="MSJ87" s="223"/>
      <c r="MSK87" s="250"/>
      <c r="MSL87" s="231"/>
      <c r="MSM87" s="231"/>
      <c r="MSN87" s="231"/>
      <c r="MSO87" s="231"/>
      <c r="MSP87" s="227"/>
      <c r="MSQ87" s="227"/>
      <c r="MSR87" s="228"/>
      <c r="MSS87" s="231"/>
      <c r="MST87" s="227"/>
      <c r="MSU87" s="227"/>
      <c r="MSV87" s="227"/>
      <c r="MSW87" s="227"/>
      <c r="MSX87" s="247"/>
      <c r="MSY87" s="250"/>
      <c r="MSZ87" s="231"/>
      <c r="MTA87" s="231"/>
      <c r="MTB87" s="231"/>
      <c r="MTC87" s="99"/>
      <c r="MTD87" s="231"/>
      <c r="MTE87" s="231"/>
      <c r="MTF87" s="231"/>
      <c r="MTG87" s="222"/>
      <c r="MTH87" s="226"/>
      <c r="MTI87" s="223"/>
      <c r="MTJ87" s="250"/>
      <c r="MTK87" s="231"/>
      <c r="MTL87" s="231"/>
      <c r="MTM87" s="231"/>
      <c r="MTN87" s="231"/>
      <c r="MTO87" s="227"/>
      <c r="MTP87" s="227"/>
      <c r="MTQ87" s="228"/>
      <c r="MTR87" s="231"/>
      <c r="MTS87" s="227"/>
      <c r="MTT87" s="227"/>
      <c r="MTU87" s="227"/>
      <c r="MTV87" s="227"/>
      <c r="MTW87" s="247"/>
      <c r="MTX87" s="250"/>
      <c r="MTY87" s="231"/>
      <c r="MTZ87" s="231"/>
      <c r="MUA87" s="231"/>
      <c r="MUB87" s="99"/>
      <c r="MUC87" s="231"/>
      <c r="MUD87" s="231"/>
      <c r="MUE87" s="231"/>
      <c r="MUF87" s="222"/>
      <c r="MUG87" s="226"/>
      <c r="MUH87" s="223"/>
      <c r="MUI87" s="250"/>
      <c r="MUJ87" s="231"/>
      <c r="MUK87" s="231"/>
      <c r="MUL87" s="231"/>
      <c r="MUM87" s="231"/>
      <c r="MUN87" s="227"/>
      <c r="MUO87" s="227"/>
      <c r="MUP87" s="228"/>
      <c r="MUQ87" s="231"/>
      <c r="MUR87" s="227"/>
      <c r="MUS87" s="227"/>
      <c r="MUT87" s="227"/>
      <c r="MUU87" s="227"/>
      <c r="MUV87" s="247"/>
      <c r="MUW87" s="250"/>
      <c r="MUX87" s="231"/>
      <c r="MUY87" s="231"/>
      <c r="MUZ87" s="231"/>
      <c r="MVA87" s="99"/>
      <c r="MVB87" s="231"/>
      <c r="MVC87" s="231"/>
      <c r="MVD87" s="231"/>
      <c r="MVE87" s="222"/>
      <c r="MVF87" s="226"/>
      <c r="MVG87" s="223"/>
      <c r="MVH87" s="250"/>
      <c r="MVI87" s="231"/>
      <c r="MVJ87" s="231"/>
      <c r="MVK87" s="231"/>
      <c r="MVL87" s="231"/>
      <c r="MVM87" s="227"/>
      <c r="MVN87" s="227"/>
      <c r="MVO87" s="228"/>
      <c r="MVP87" s="231"/>
      <c r="MVQ87" s="227"/>
      <c r="MVR87" s="227"/>
      <c r="MVS87" s="227"/>
      <c r="MVT87" s="227"/>
      <c r="MVU87" s="247"/>
      <c r="MVV87" s="250"/>
      <c r="MVW87" s="231"/>
      <c r="MVX87" s="231"/>
      <c r="MVY87" s="231"/>
      <c r="MVZ87" s="99"/>
      <c r="MWA87" s="231"/>
      <c r="MWB87" s="231"/>
      <c r="MWC87" s="231"/>
      <c r="MWD87" s="222"/>
      <c r="MWE87" s="226"/>
      <c r="MWF87" s="223"/>
      <c r="MWG87" s="250"/>
      <c r="MWH87" s="231"/>
      <c r="MWI87" s="231"/>
      <c r="MWJ87" s="231"/>
      <c r="MWK87" s="231"/>
      <c r="MWL87" s="227"/>
      <c r="MWM87" s="227"/>
      <c r="MWN87" s="228"/>
      <c r="MWO87" s="231"/>
      <c r="MWP87" s="227"/>
      <c r="MWQ87" s="227"/>
      <c r="MWR87" s="227"/>
      <c r="MWS87" s="227"/>
      <c r="MWT87" s="247"/>
      <c r="MWU87" s="250"/>
      <c r="MWV87" s="231"/>
      <c r="MWW87" s="231"/>
      <c r="MWX87" s="231"/>
      <c r="MWY87" s="99"/>
      <c r="MWZ87" s="231"/>
      <c r="MXA87" s="231"/>
      <c r="MXB87" s="231"/>
      <c r="MXC87" s="222"/>
      <c r="MXD87" s="226"/>
      <c r="MXE87" s="223"/>
      <c r="MXF87" s="250"/>
      <c r="MXG87" s="231"/>
      <c r="MXH87" s="231"/>
      <c r="MXI87" s="231"/>
      <c r="MXJ87" s="231"/>
      <c r="MXK87" s="227"/>
      <c r="MXL87" s="227"/>
      <c r="MXM87" s="228"/>
      <c r="MXN87" s="231"/>
      <c r="MXO87" s="227"/>
      <c r="MXP87" s="227"/>
      <c r="MXQ87" s="227"/>
      <c r="MXR87" s="227"/>
      <c r="MXS87" s="247"/>
      <c r="MXT87" s="250"/>
      <c r="MXU87" s="231"/>
      <c r="MXV87" s="231"/>
      <c r="MXW87" s="231"/>
      <c r="MXX87" s="99"/>
      <c r="MXY87" s="231"/>
      <c r="MXZ87" s="231"/>
      <c r="MYA87" s="231"/>
      <c r="MYB87" s="222"/>
      <c r="MYC87" s="226"/>
      <c r="MYD87" s="223"/>
      <c r="MYE87" s="250"/>
      <c r="MYF87" s="231"/>
      <c r="MYG87" s="231"/>
      <c r="MYH87" s="231"/>
      <c r="MYI87" s="231"/>
      <c r="MYJ87" s="227"/>
      <c r="MYK87" s="227"/>
      <c r="MYL87" s="228"/>
      <c r="MYM87" s="231"/>
      <c r="MYN87" s="227"/>
      <c r="MYO87" s="227"/>
      <c r="MYP87" s="227"/>
      <c r="MYQ87" s="227"/>
      <c r="MYR87" s="247"/>
      <c r="MYS87" s="250"/>
      <c r="MYT87" s="231"/>
      <c r="MYU87" s="231"/>
      <c r="MYV87" s="231"/>
      <c r="MYW87" s="99"/>
      <c r="MYX87" s="231"/>
      <c r="MYY87" s="231"/>
      <c r="MYZ87" s="231"/>
      <c r="MZA87" s="222"/>
      <c r="MZB87" s="226"/>
      <c r="MZC87" s="223"/>
      <c r="MZD87" s="250"/>
      <c r="MZE87" s="231"/>
      <c r="MZF87" s="231"/>
      <c r="MZG87" s="231"/>
      <c r="MZH87" s="231"/>
      <c r="MZI87" s="227"/>
      <c r="MZJ87" s="227"/>
      <c r="MZK87" s="228"/>
      <c r="MZL87" s="231"/>
      <c r="MZM87" s="227"/>
      <c r="MZN87" s="227"/>
      <c r="MZO87" s="227"/>
      <c r="MZP87" s="227"/>
      <c r="MZQ87" s="247"/>
      <c r="MZR87" s="250"/>
      <c r="MZS87" s="231"/>
      <c r="MZT87" s="231"/>
      <c r="MZU87" s="231"/>
      <c r="MZV87" s="99"/>
      <c r="MZW87" s="231"/>
      <c r="MZX87" s="231"/>
      <c r="MZY87" s="231"/>
      <c r="MZZ87" s="222"/>
      <c r="NAA87" s="226"/>
      <c r="NAB87" s="223"/>
      <c r="NAC87" s="250"/>
      <c r="NAD87" s="231"/>
      <c r="NAE87" s="231"/>
      <c r="NAF87" s="231"/>
      <c r="NAG87" s="231"/>
      <c r="NAH87" s="227"/>
      <c r="NAI87" s="227"/>
      <c r="NAJ87" s="228"/>
      <c r="NAK87" s="231"/>
      <c r="NAL87" s="227"/>
      <c r="NAM87" s="227"/>
      <c r="NAN87" s="227"/>
      <c r="NAO87" s="227"/>
      <c r="NAP87" s="247"/>
      <c r="NAQ87" s="250"/>
      <c r="NAR87" s="231"/>
      <c r="NAS87" s="231"/>
      <c r="NAT87" s="231"/>
      <c r="NAU87" s="99"/>
      <c r="NAV87" s="231"/>
      <c r="NAW87" s="231"/>
      <c r="NAX87" s="231"/>
      <c r="NAY87" s="222"/>
      <c r="NAZ87" s="226"/>
      <c r="NBA87" s="223"/>
      <c r="NBB87" s="250"/>
      <c r="NBC87" s="231"/>
      <c r="NBD87" s="231"/>
      <c r="NBE87" s="231"/>
      <c r="NBF87" s="231"/>
      <c r="NBG87" s="227"/>
      <c r="NBH87" s="227"/>
      <c r="NBI87" s="228"/>
      <c r="NBJ87" s="231"/>
      <c r="NBK87" s="227"/>
      <c r="NBL87" s="227"/>
      <c r="NBM87" s="227"/>
      <c r="NBN87" s="227"/>
      <c r="NBO87" s="247"/>
      <c r="NBP87" s="250"/>
      <c r="NBQ87" s="231"/>
      <c r="NBR87" s="231"/>
      <c r="NBS87" s="231"/>
      <c r="NBT87" s="99"/>
      <c r="NBU87" s="231"/>
      <c r="NBV87" s="231"/>
      <c r="NBW87" s="231"/>
      <c r="NBX87" s="222"/>
      <c r="NBY87" s="226"/>
      <c r="NBZ87" s="223"/>
      <c r="NCA87" s="250"/>
      <c r="NCB87" s="231"/>
      <c r="NCC87" s="231"/>
      <c r="NCD87" s="231"/>
      <c r="NCE87" s="231"/>
      <c r="NCF87" s="227"/>
      <c r="NCG87" s="227"/>
      <c r="NCH87" s="228"/>
      <c r="NCI87" s="231"/>
      <c r="NCJ87" s="227"/>
      <c r="NCK87" s="227"/>
      <c r="NCL87" s="227"/>
      <c r="NCM87" s="227"/>
      <c r="NCN87" s="247"/>
      <c r="NCO87" s="250"/>
      <c r="NCP87" s="231"/>
      <c r="NCQ87" s="231"/>
      <c r="NCR87" s="231"/>
      <c r="NCS87" s="99"/>
      <c r="NCT87" s="231"/>
      <c r="NCU87" s="231"/>
      <c r="NCV87" s="231"/>
      <c r="NCW87" s="222"/>
      <c r="NCX87" s="226"/>
      <c r="NCY87" s="223"/>
      <c r="NCZ87" s="250"/>
      <c r="NDA87" s="231"/>
      <c r="NDB87" s="231"/>
      <c r="NDC87" s="231"/>
      <c r="NDD87" s="231"/>
      <c r="NDE87" s="227"/>
      <c r="NDF87" s="227"/>
      <c r="NDG87" s="228"/>
      <c r="NDH87" s="231"/>
      <c r="NDI87" s="227"/>
      <c r="NDJ87" s="227"/>
      <c r="NDK87" s="227"/>
      <c r="NDL87" s="227"/>
      <c r="NDM87" s="247"/>
      <c r="NDN87" s="250"/>
      <c r="NDO87" s="231"/>
      <c r="NDP87" s="231"/>
      <c r="NDQ87" s="231"/>
      <c r="NDR87" s="99"/>
      <c r="NDS87" s="231"/>
      <c r="NDT87" s="231"/>
      <c r="NDU87" s="231"/>
      <c r="NDV87" s="222"/>
      <c r="NDW87" s="226"/>
      <c r="NDX87" s="223"/>
      <c r="NDY87" s="250"/>
      <c r="NDZ87" s="231"/>
      <c r="NEA87" s="231"/>
      <c r="NEB87" s="231"/>
      <c r="NEC87" s="231"/>
      <c r="NED87" s="227"/>
      <c r="NEE87" s="227"/>
      <c r="NEF87" s="228"/>
      <c r="NEG87" s="231"/>
      <c r="NEH87" s="227"/>
      <c r="NEI87" s="227"/>
      <c r="NEJ87" s="227"/>
      <c r="NEK87" s="227"/>
      <c r="NEL87" s="247"/>
      <c r="NEM87" s="250"/>
      <c r="NEN87" s="231"/>
      <c r="NEO87" s="231"/>
      <c r="NEP87" s="231"/>
      <c r="NEQ87" s="99"/>
      <c r="NER87" s="231"/>
      <c r="NES87" s="231"/>
      <c r="NET87" s="231"/>
      <c r="NEU87" s="222"/>
      <c r="NEV87" s="226"/>
      <c r="NEW87" s="223"/>
      <c r="NEX87" s="250"/>
      <c r="NEY87" s="231"/>
      <c r="NEZ87" s="231"/>
      <c r="NFA87" s="231"/>
      <c r="NFB87" s="231"/>
      <c r="NFC87" s="227"/>
      <c r="NFD87" s="227"/>
      <c r="NFE87" s="228"/>
      <c r="NFF87" s="231"/>
      <c r="NFG87" s="227"/>
      <c r="NFH87" s="227"/>
      <c r="NFI87" s="227"/>
      <c r="NFJ87" s="227"/>
      <c r="NFK87" s="247"/>
      <c r="NFL87" s="250"/>
      <c r="NFM87" s="231"/>
      <c r="NFN87" s="231"/>
      <c r="NFO87" s="231"/>
      <c r="NFP87" s="99"/>
      <c r="NFQ87" s="231"/>
      <c r="NFR87" s="231"/>
      <c r="NFS87" s="231"/>
      <c r="NFT87" s="222"/>
      <c r="NFU87" s="226"/>
      <c r="NFV87" s="223"/>
      <c r="NFW87" s="250"/>
      <c r="NFX87" s="231"/>
      <c r="NFY87" s="231"/>
      <c r="NFZ87" s="231"/>
      <c r="NGA87" s="231"/>
      <c r="NGB87" s="227"/>
      <c r="NGC87" s="227"/>
      <c r="NGD87" s="228"/>
      <c r="NGE87" s="231"/>
      <c r="NGF87" s="227"/>
      <c r="NGG87" s="227"/>
      <c r="NGH87" s="227"/>
      <c r="NGI87" s="227"/>
      <c r="NGJ87" s="247"/>
      <c r="NGK87" s="250"/>
      <c r="NGL87" s="231"/>
      <c r="NGM87" s="231"/>
      <c r="NGN87" s="231"/>
      <c r="NGO87" s="99"/>
      <c r="NGP87" s="231"/>
      <c r="NGQ87" s="231"/>
      <c r="NGR87" s="231"/>
      <c r="NGS87" s="222"/>
      <c r="NGT87" s="226"/>
      <c r="NGU87" s="223"/>
      <c r="NGV87" s="250"/>
      <c r="NGW87" s="231"/>
      <c r="NGX87" s="231"/>
      <c r="NGY87" s="231"/>
      <c r="NGZ87" s="231"/>
      <c r="NHA87" s="227"/>
      <c r="NHB87" s="227"/>
      <c r="NHC87" s="228"/>
      <c r="NHD87" s="231"/>
      <c r="NHE87" s="227"/>
      <c r="NHF87" s="227"/>
      <c r="NHG87" s="227"/>
      <c r="NHH87" s="227"/>
      <c r="NHI87" s="247"/>
      <c r="NHJ87" s="250"/>
      <c r="NHK87" s="231"/>
      <c r="NHL87" s="231"/>
      <c r="NHM87" s="231"/>
      <c r="NHN87" s="99"/>
      <c r="NHO87" s="231"/>
      <c r="NHP87" s="231"/>
      <c r="NHQ87" s="231"/>
      <c r="NHR87" s="222"/>
      <c r="NHS87" s="226"/>
      <c r="NHT87" s="223"/>
      <c r="NHU87" s="250"/>
      <c r="NHV87" s="231"/>
      <c r="NHW87" s="231"/>
      <c r="NHX87" s="231"/>
      <c r="NHY87" s="231"/>
      <c r="NHZ87" s="227"/>
      <c r="NIA87" s="227"/>
      <c r="NIB87" s="228"/>
      <c r="NIC87" s="231"/>
      <c r="NID87" s="227"/>
      <c r="NIE87" s="227"/>
      <c r="NIF87" s="227"/>
      <c r="NIG87" s="227"/>
      <c r="NIH87" s="247"/>
      <c r="NII87" s="250"/>
      <c r="NIJ87" s="231"/>
      <c r="NIK87" s="231"/>
      <c r="NIL87" s="231"/>
      <c r="NIM87" s="99"/>
      <c r="NIN87" s="231"/>
      <c r="NIO87" s="231"/>
      <c r="NIP87" s="231"/>
      <c r="NIQ87" s="222"/>
      <c r="NIR87" s="226"/>
      <c r="NIS87" s="223"/>
      <c r="NIT87" s="250"/>
      <c r="NIU87" s="231"/>
      <c r="NIV87" s="231"/>
      <c r="NIW87" s="231"/>
      <c r="NIX87" s="231"/>
      <c r="NIY87" s="227"/>
      <c r="NIZ87" s="227"/>
      <c r="NJA87" s="228"/>
      <c r="NJB87" s="231"/>
      <c r="NJC87" s="227"/>
      <c r="NJD87" s="227"/>
      <c r="NJE87" s="227"/>
      <c r="NJF87" s="227"/>
      <c r="NJG87" s="247"/>
      <c r="NJH87" s="250"/>
      <c r="NJI87" s="231"/>
      <c r="NJJ87" s="231"/>
      <c r="NJK87" s="231"/>
      <c r="NJL87" s="99"/>
      <c r="NJM87" s="231"/>
      <c r="NJN87" s="231"/>
      <c r="NJO87" s="231"/>
      <c r="NJP87" s="222"/>
      <c r="NJQ87" s="226"/>
      <c r="NJR87" s="223"/>
      <c r="NJS87" s="250"/>
      <c r="NJT87" s="231"/>
      <c r="NJU87" s="231"/>
      <c r="NJV87" s="231"/>
      <c r="NJW87" s="231"/>
      <c r="NJX87" s="227"/>
      <c r="NJY87" s="227"/>
      <c r="NJZ87" s="228"/>
      <c r="NKA87" s="231"/>
      <c r="NKB87" s="227"/>
      <c r="NKC87" s="227"/>
      <c r="NKD87" s="227"/>
      <c r="NKE87" s="227"/>
      <c r="NKF87" s="247"/>
      <c r="NKG87" s="250"/>
      <c r="NKH87" s="231"/>
      <c r="NKI87" s="231"/>
      <c r="NKJ87" s="231"/>
      <c r="NKK87" s="99"/>
      <c r="NKL87" s="231"/>
      <c r="NKM87" s="231"/>
      <c r="NKN87" s="231"/>
      <c r="NKO87" s="222"/>
      <c r="NKP87" s="226"/>
      <c r="NKQ87" s="223"/>
      <c r="NKR87" s="250"/>
      <c r="NKS87" s="231"/>
      <c r="NKT87" s="231"/>
      <c r="NKU87" s="231"/>
      <c r="NKV87" s="231"/>
      <c r="NKW87" s="227"/>
      <c r="NKX87" s="227"/>
      <c r="NKY87" s="228"/>
      <c r="NKZ87" s="231"/>
      <c r="NLA87" s="227"/>
      <c r="NLB87" s="227"/>
      <c r="NLC87" s="227"/>
      <c r="NLD87" s="227"/>
      <c r="NLE87" s="247"/>
      <c r="NLF87" s="250"/>
      <c r="NLG87" s="231"/>
      <c r="NLH87" s="231"/>
      <c r="NLI87" s="231"/>
      <c r="NLJ87" s="99"/>
      <c r="NLK87" s="231"/>
      <c r="NLL87" s="231"/>
      <c r="NLM87" s="231"/>
      <c r="NLN87" s="222"/>
      <c r="NLO87" s="226"/>
      <c r="NLP87" s="223"/>
      <c r="NLQ87" s="250"/>
      <c r="NLR87" s="231"/>
      <c r="NLS87" s="231"/>
      <c r="NLT87" s="231"/>
      <c r="NLU87" s="231"/>
      <c r="NLV87" s="227"/>
      <c r="NLW87" s="227"/>
      <c r="NLX87" s="228"/>
      <c r="NLY87" s="231"/>
      <c r="NLZ87" s="227"/>
      <c r="NMA87" s="227"/>
      <c r="NMB87" s="227"/>
      <c r="NMC87" s="227"/>
      <c r="NMD87" s="247"/>
      <c r="NME87" s="250"/>
      <c r="NMF87" s="231"/>
      <c r="NMG87" s="231"/>
      <c r="NMH87" s="231"/>
      <c r="NMI87" s="99"/>
      <c r="NMJ87" s="231"/>
      <c r="NMK87" s="231"/>
      <c r="NML87" s="231"/>
      <c r="NMM87" s="222"/>
      <c r="NMN87" s="226"/>
      <c r="NMO87" s="223"/>
      <c r="NMP87" s="250"/>
      <c r="NMQ87" s="231"/>
      <c r="NMR87" s="231"/>
      <c r="NMS87" s="231"/>
      <c r="NMT87" s="231"/>
      <c r="NMU87" s="227"/>
      <c r="NMV87" s="227"/>
      <c r="NMW87" s="228"/>
      <c r="NMX87" s="231"/>
      <c r="NMY87" s="227"/>
      <c r="NMZ87" s="227"/>
      <c r="NNA87" s="227"/>
      <c r="NNB87" s="227"/>
      <c r="NNC87" s="247"/>
      <c r="NND87" s="250"/>
      <c r="NNE87" s="231"/>
      <c r="NNF87" s="231"/>
      <c r="NNG87" s="231"/>
      <c r="NNH87" s="99"/>
      <c r="NNI87" s="231"/>
      <c r="NNJ87" s="231"/>
      <c r="NNK87" s="231"/>
      <c r="NNL87" s="222"/>
      <c r="NNM87" s="226"/>
      <c r="NNN87" s="223"/>
      <c r="NNO87" s="250"/>
      <c r="NNP87" s="231"/>
      <c r="NNQ87" s="231"/>
      <c r="NNR87" s="231"/>
      <c r="NNS87" s="231"/>
      <c r="NNT87" s="227"/>
      <c r="NNU87" s="227"/>
      <c r="NNV87" s="228"/>
      <c r="NNW87" s="231"/>
      <c r="NNX87" s="227"/>
      <c r="NNY87" s="227"/>
      <c r="NNZ87" s="227"/>
      <c r="NOA87" s="227"/>
      <c r="NOB87" s="247"/>
      <c r="NOC87" s="250"/>
      <c r="NOD87" s="231"/>
      <c r="NOE87" s="231"/>
      <c r="NOF87" s="231"/>
      <c r="NOG87" s="99"/>
      <c r="NOH87" s="231"/>
      <c r="NOI87" s="231"/>
      <c r="NOJ87" s="231"/>
      <c r="NOK87" s="222"/>
      <c r="NOL87" s="226"/>
      <c r="NOM87" s="223"/>
      <c r="NON87" s="250"/>
      <c r="NOO87" s="231"/>
      <c r="NOP87" s="231"/>
      <c r="NOQ87" s="231"/>
      <c r="NOR87" s="231"/>
      <c r="NOS87" s="227"/>
      <c r="NOT87" s="227"/>
      <c r="NOU87" s="228"/>
      <c r="NOV87" s="231"/>
      <c r="NOW87" s="227"/>
      <c r="NOX87" s="227"/>
      <c r="NOY87" s="227"/>
      <c r="NOZ87" s="227"/>
      <c r="NPA87" s="247"/>
      <c r="NPB87" s="250"/>
      <c r="NPC87" s="231"/>
      <c r="NPD87" s="231"/>
      <c r="NPE87" s="231"/>
      <c r="NPF87" s="99"/>
      <c r="NPG87" s="231"/>
      <c r="NPH87" s="231"/>
      <c r="NPI87" s="231"/>
      <c r="NPJ87" s="222"/>
      <c r="NPK87" s="226"/>
      <c r="NPL87" s="223"/>
      <c r="NPM87" s="250"/>
      <c r="NPN87" s="231"/>
      <c r="NPO87" s="231"/>
      <c r="NPP87" s="231"/>
      <c r="NPQ87" s="231"/>
      <c r="NPR87" s="227"/>
      <c r="NPS87" s="227"/>
      <c r="NPT87" s="228"/>
      <c r="NPU87" s="231"/>
      <c r="NPV87" s="227"/>
      <c r="NPW87" s="227"/>
      <c r="NPX87" s="227"/>
      <c r="NPY87" s="227"/>
      <c r="NPZ87" s="247"/>
      <c r="NQA87" s="250"/>
      <c r="NQB87" s="231"/>
      <c r="NQC87" s="231"/>
      <c r="NQD87" s="231"/>
      <c r="NQE87" s="99"/>
      <c r="NQF87" s="231"/>
      <c r="NQG87" s="231"/>
      <c r="NQH87" s="231"/>
      <c r="NQI87" s="222"/>
      <c r="NQJ87" s="226"/>
      <c r="NQK87" s="223"/>
      <c r="NQL87" s="250"/>
      <c r="NQM87" s="231"/>
      <c r="NQN87" s="231"/>
      <c r="NQO87" s="231"/>
      <c r="NQP87" s="231"/>
      <c r="NQQ87" s="227"/>
      <c r="NQR87" s="227"/>
      <c r="NQS87" s="228"/>
      <c r="NQT87" s="231"/>
      <c r="NQU87" s="227"/>
      <c r="NQV87" s="227"/>
      <c r="NQW87" s="227"/>
      <c r="NQX87" s="227"/>
      <c r="NQY87" s="247"/>
      <c r="NQZ87" s="250"/>
      <c r="NRA87" s="231"/>
      <c r="NRB87" s="231"/>
      <c r="NRC87" s="231"/>
      <c r="NRD87" s="99"/>
      <c r="NRE87" s="231"/>
      <c r="NRF87" s="231"/>
      <c r="NRG87" s="231"/>
      <c r="NRH87" s="222"/>
      <c r="NRI87" s="226"/>
      <c r="NRJ87" s="223"/>
      <c r="NRK87" s="250"/>
      <c r="NRL87" s="231"/>
      <c r="NRM87" s="231"/>
      <c r="NRN87" s="231"/>
      <c r="NRO87" s="231"/>
      <c r="NRP87" s="227"/>
      <c r="NRQ87" s="227"/>
      <c r="NRR87" s="228"/>
      <c r="NRS87" s="231"/>
      <c r="NRT87" s="227"/>
      <c r="NRU87" s="227"/>
      <c r="NRV87" s="227"/>
      <c r="NRW87" s="227"/>
      <c r="NRX87" s="247"/>
      <c r="NRY87" s="250"/>
      <c r="NRZ87" s="231"/>
      <c r="NSA87" s="231"/>
      <c r="NSB87" s="231"/>
      <c r="NSC87" s="99"/>
      <c r="NSD87" s="231"/>
      <c r="NSE87" s="231"/>
      <c r="NSF87" s="231"/>
      <c r="NSG87" s="222"/>
      <c r="NSH87" s="226"/>
      <c r="NSI87" s="223"/>
      <c r="NSJ87" s="250"/>
      <c r="NSK87" s="231"/>
      <c r="NSL87" s="231"/>
      <c r="NSM87" s="231"/>
      <c r="NSN87" s="231"/>
      <c r="NSO87" s="227"/>
      <c r="NSP87" s="227"/>
      <c r="NSQ87" s="228"/>
      <c r="NSR87" s="231"/>
      <c r="NSS87" s="227"/>
      <c r="NST87" s="227"/>
      <c r="NSU87" s="227"/>
      <c r="NSV87" s="227"/>
      <c r="NSW87" s="247"/>
      <c r="NSX87" s="250"/>
      <c r="NSY87" s="231"/>
      <c r="NSZ87" s="231"/>
      <c r="NTA87" s="231"/>
      <c r="NTB87" s="99"/>
      <c r="NTC87" s="231"/>
      <c r="NTD87" s="231"/>
      <c r="NTE87" s="231"/>
      <c r="NTF87" s="222"/>
      <c r="NTG87" s="226"/>
      <c r="NTH87" s="223"/>
      <c r="NTI87" s="250"/>
      <c r="NTJ87" s="231"/>
      <c r="NTK87" s="231"/>
      <c r="NTL87" s="231"/>
      <c r="NTM87" s="231"/>
      <c r="NTN87" s="227"/>
      <c r="NTO87" s="227"/>
      <c r="NTP87" s="228"/>
      <c r="NTQ87" s="231"/>
      <c r="NTR87" s="227"/>
      <c r="NTS87" s="227"/>
      <c r="NTT87" s="227"/>
      <c r="NTU87" s="227"/>
      <c r="NTV87" s="247"/>
      <c r="NTW87" s="250"/>
      <c r="NTX87" s="231"/>
      <c r="NTY87" s="231"/>
      <c r="NTZ87" s="231"/>
      <c r="NUA87" s="99"/>
      <c r="NUB87" s="231"/>
      <c r="NUC87" s="231"/>
      <c r="NUD87" s="231"/>
      <c r="NUE87" s="222"/>
      <c r="NUF87" s="226"/>
      <c r="NUG87" s="223"/>
      <c r="NUH87" s="250"/>
      <c r="NUI87" s="231"/>
      <c r="NUJ87" s="231"/>
      <c r="NUK87" s="231"/>
      <c r="NUL87" s="231"/>
      <c r="NUM87" s="227"/>
      <c r="NUN87" s="227"/>
      <c r="NUO87" s="228"/>
      <c r="NUP87" s="231"/>
      <c r="NUQ87" s="227"/>
      <c r="NUR87" s="227"/>
      <c r="NUS87" s="227"/>
      <c r="NUT87" s="227"/>
      <c r="NUU87" s="247"/>
      <c r="NUV87" s="250"/>
      <c r="NUW87" s="231"/>
      <c r="NUX87" s="231"/>
      <c r="NUY87" s="231"/>
      <c r="NUZ87" s="99"/>
      <c r="NVA87" s="231"/>
      <c r="NVB87" s="231"/>
      <c r="NVC87" s="231"/>
      <c r="NVD87" s="222"/>
      <c r="NVE87" s="226"/>
      <c r="NVF87" s="223"/>
      <c r="NVG87" s="250"/>
      <c r="NVH87" s="231"/>
      <c r="NVI87" s="231"/>
      <c r="NVJ87" s="231"/>
      <c r="NVK87" s="231"/>
      <c r="NVL87" s="227"/>
      <c r="NVM87" s="227"/>
      <c r="NVN87" s="228"/>
      <c r="NVO87" s="231"/>
      <c r="NVP87" s="227"/>
      <c r="NVQ87" s="227"/>
      <c r="NVR87" s="227"/>
      <c r="NVS87" s="227"/>
      <c r="NVT87" s="247"/>
      <c r="NVU87" s="250"/>
      <c r="NVV87" s="231"/>
      <c r="NVW87" s="231"/>
      <c r="NVX87" s="231"/>
      <c r="NVY87" s="99"/>
      <c r="NVZ87" s="231"/>
      <c r="NWA87" s="231"/>
      <c r="NWB87" s="231"/>
      <c r="NWC87" s="222"/>
      <c r="NWD87" s="226"/>
      <c r="NWE87" s="223"/>
      <c r="NWF87" s="250"/>
      <c r="NWG87" s="231"/>
      <c r="NWH87" s="231"/>
      <c r="NWI87" s="231"/>
      <c r="NWJ87" s="231"/>
      <c r="NWK87" s="227"/>
      <c r="NWL87" s="227"/>
      <c r="NWM87" s="228"/>
      <c r="NWN87" s="231"/>
      <c r="NWO87" s="227"/>
      <c r="NWP87" s="227"/>
      <c r="NWQ87" s="227"/>
      <c r="NWR87" s="227"/>
      <c r="NWS87" s="247"/>
      <c r="NWT87" s="250"/>
      <c r="NWU87" s="231"/>
      <c r="NWV87" s="231"/>
      <c r="NWW87" s="231"/>
      <c r="NWX87" s="99"/>
      <c r="NWY87" s="231"/>
      <c r="NWZ87" s="231"/>
      <c r="NXA87" s="231"/>
      <c r="NXB87" s="222"/>
      <c r="NXC87" s="226"/>
      <c r="NXD87" s="223"/>
      <c r="NXE87" s="250"/>
      <c r="NXF87" s="231"/>
      <c r="NXG87" s="231"/>
      <c r="NXH87" s="231"/>
      <c r="NXI87" s="231"/>
      <c r="NXJ87" s="227"/>
      <c r="NXK87" s="227"/>
      <c r="NXL87" s="228"/>
      <c r="NXM87" s="231"/>
      <c r="NXN87" s="227"/>
      <c r="NXO87" s="227"/>
      <c r="NXP87" s="227"/>
      <c r="NXQ87" s="227"/>
      <c r="NXR87" s="247"/>
      <c r="NXS87" s="250"/>
      <c r="NXT87" s="231"/>
      <c r="NXU87" s="231"/>
      <c r="NXV87" s="231"/>
      <c r="NXW87" s="99"/>
      <c r="NXX87" s="231"/>
      <c r="NXY87" s="231"/>
      <c r="NXZ87" s="231"/>
      <c r="NYA87" s="222"/>
      <c r="NYB87" s="226"/>
      <c r="NYC87" s="223"/>
      <c r="NYD87" s="250"/>
      <c r="NYE87" s="231"/>
      <c r="NYF87" s="231"/>
      <c r="NYG87" s="231"/>
      <c r="NYH87" s="231"/>
      <c r="NYI87" s="227"/>
      <c r="NYJ87" s="227"/>
      <c r="NYK87" s="228"/>
      <c r="NYL87" s="231"/>
      <c r="NYM87" s="227"/>
      <c r="NYN87" s="227"/>
      <c r="NYO87" s="227"/>
      <c r="NYP87" s="227"/>
      <c r="NYQ87" s="247"/>
      <c r="NYR87" s="250"/>
      <c r="NYS87" s="231"/>
      <c r="NYT87" s="231"/>
      <c r="NYU87" s="231"/>
      <c r="NYV87" s="99"/>
      <c r="NYW87" s="231"/>
      <c r="NYX87" s="231"/>
      <c r="NYY87" s="231"/>
      <c r="NYZ87" s="222"/>
      <c r="NZA87" s="226"/>
      <c r="NZB87" s="223"/>
      <c r="NZC87" s="250"/>
      <c r="NZD87" s="231"/>
      <c r="NZE87" s="231"/>
      <c r="NZF87" s="231"/>
      <c r="NZG87" s="231"/>
      <c r="NZH87" s="227"/>
      <c r="NZI87" s="227"/>
      <c r="NZJ87" s="228"/>
      <c r="NZK87" s="231"/>
      <c r="NZL87" s="227"/>
      <c r="NZM87" s="227"/>
      <c r="NZN87" s="227"/>
      <c r="NZO87" s="227"/>
      <c r="NZP87" s="247"/>
      <c r="NZQ87" s="250"/>
      <c r="NZR87" s="231"/>
      <c r="NZS87" s="231"/>
      <c r="NZT87" s="231"/>
      <c r="NZU87" s="99"/>
      <c r="NZV87" s="231"/>
      <c r="NZW87" s="231"/>
      <c r="NZX87" s="231"/>
      <c r="NZY87" s="222"/>
      <c r="NZZ87" s="226"/>
      <c r="OAA87" s="223"/>
      <c r="OAB87" s="250"/>
      <c r="OAC87" s="231"/>
      <c r="OAD87" s="231"/>
      <c r="OAE87" s="231"/>
      <c r="OAF87" s="231"/>
      <c r="OAG87" s="227"/>
      <c r="OAH87" s="227"/>
      <c r="OAI87" s="228"/>
      <c r="OAJ87" s="231"/>
      <c r="OAK87" s="227"/>
      <c r="OAL87" s="227"/>
      <c r="OAM87" s="227"/>
      <c r="OAN87" s="227"/>
      <c r="OAO87" s="247"/>
      <c r="OAP87" s="250"/>
      <c r="OAQ87" s="231"/>
      <c r="OAR87" s="231"/>
      <c r="OAS87" s="231"/>
      <c r="OAT87" s="99"/>
      <c r="OAU87" s="231"/>
      <c r="OAV87" s="231"/>
      <c r="OAW87" s="231"/>
      <c r="OAX87" s="222"/>
      <c r="OAY87" s="226"/>
      <c r="OAZ87" s="223"/>
      <c r="OBA87" s="250"/>
      <c r="OBB87" s="231"/>
      <c r="OBC87" s="231"/>
      <c r="OBD87" s="231"/>
      <c r="OBE87" s="231"/>
      <c r="OBF87" s="227"/>
      <c r="OBG87" s="227"/>
      <c r="OBH87" s="228"/>
      <c r="OBI87" s="231"/>
      <c r="OBJ87" s="227"/>
      <c r="OBK87" s="227"/>
      <c r="OBL87" s="227"/>
      <c r="OBM87" s="227"/>
      <c r="OBN87" s="247"/>
      <c r="OBO87" s="250"/>
      <c r="OBP87" s="231"/>
      <c r="OBQ87" s="231"/>
      <c r="OBR87" s="231"/>
      <c r="OBS87" s="99"/>
      <c r="OBT87" s="231"/>
      <c r="OBU87" s="231"/>
      <c r="OBV87" s="231"/>
      <c r="OBW87" s="222"/>
      <c r="OBX87" s="226"/>
      <c r="OBY87" s="223"/>
      <c r="OBZ87" s="250"/>
      <c r="OCA87" s="231"/>
      <c r="OCB87" s="231"/>
      <c r="OCC87" s="231"/>
      <c r="OCD87" s="231"/>
      <c r="OCE87" s="227"/>
      <c r="OCF87" s="227"/>
      <c r="OCG87" s="228"/>
      <c r="OCH87" s="231"/>
      <c r="OCI87" s="227"/>
      <c r="OCJ87" s="227"/>
      <c r="OCK87" s="227"/>
      <c r="OCL87" s="227"/>
      <c r="OCM87" s="247"/>
      <c r="OCN87" s="250"/>
      <c r="OCO87" s="231"/>
      <c r="OCP87" s="231"/>
      <c r="OCQ87" s="231"/>
      <c r="OCR87" s="99"/>
      <c r="OCS87" s="231"/>
      <c r="OCT87" s="231"/>
      <c r="OCU87" s="231"/>
      <c r="OCV87" s="222"/>
      <c r="OCW87" s="226"/>
      <c r="OCX87" s="223"/>
      <c r="OCY87" s="250"/>
      <c r="OCZ87" s="231"/>
      <c r="ODA87" s="231"/>
      <c r="ODB87" s="231"/>
      <c r="ODC87" s="231"/>
      <c r="ODD87" s="227"/>
      <c r="ODE87" s="227"/>
      <c r="ODF87" s="228"/>
      <c r="ODG87" s="231"/>
      <c r="ODH87" s="227"/>
      <c r="ODI87" s="227"/>
      <c r="ODJ87" s="227"/>
      <c r="ODK87" s="227"/>
      <c r="ODL87" s="247"/>
      <c r="ODM87" s="250"/>
      <c r="ODN87" s="231"/>
      <c r="ODO87" s="231"/>
      <c r="ODP87" s="231"/>
      <c r="ODQ87" s="99"/>
      <c r="ODR87" s="231"/>
      <c r="ODS87" s="231"/>
      <c r="ODT87" s="231"/>
      <c r="ODU87" s="222"/>
      <c r="ODV87" s="226"/>
      <c r="ODW87" s="223"/>
      <c r="ODX87" s="250"/>
      <c r="ODY87" s="231"/>
      <c r="ODZ87" s="231"/>
      <c r="OEA87" s="231"/>
      <c r="OEB87" s="231"/>
      <c r="OEC87" s="227"/>
      <c r="OED87" s="227"/>
      <c r="OEE87" s="228"/>
      <c r="OEF87" s="231"/>
      <c r="OEG87" s="227"/>
      <c r="OEH87" s="227"/>
      <c r="OEI87" s="227"/>
      <c r="OEJ87" s="227"/>
      <c r="OEK87" s="247"/>
      <c r="OEL87" s="250"/>
      <c r="OEM87" s="231"/>
      <c r="OEN87" s="231"/>
      <c r="OEO87" s="231"/>
      <c r="OEP87" s="99"/>
      <c r="OEQ87" s="231"/>
      <c r="OER87" s="231"/>
      <c r="OES87" s="231"/>
      <c r="OET87" s="222"/>
      <c r="OEU87" s="226"/>
      <c r="OEV87" s="223"/>
      <c r="OEW87" s="250"/>
      <c r="OEX87" s="231"/>
      <c r="OEY87" s="231"/>
      <c r="OEZ87" s="231"/>
      <c r="OFA87" s="231"/>
      <c r="OFB87" s="227"/>
      <c r="OFC87" s="227"/>
      <c r="OFD87" s="228"/>
      <c r="OFE87" s="231"/>
      <c r="OFF87" s="227"/>
      <c r="OFG87" s="227"/>
      <c r="OFH87" s="227"/>
      <c r="OFI87" s="227"/>
      <c r="OFJ87" s="247"/>
      <c r="OFK87" s="250"/>
      <c r="OFL87" s="231"/>
      <c r="OFM87" s="231"/>
      <c r="OFN87" s="231"/>
      <c r="OFO87" s="99"/>
      <c r="OFP87" s="231"/>
      <c r="OFQ87" s="231"/>
      <c r="OFR87" s="231"/>
      <c r="OFS87" s="222"/>
      <c r="OFT87" s="226"/>
      <c r="OFU87" s="223"/>
      <c r="OFV87" s="250"/>
      <c r="OFW87" s="231"/>
      <c r="OFX87" s="231"/>
      <c r="OFY87" s="231"/>
      <c r="OFZ87" s="231"/>
      <c r="OGA87" s="227"/>
      <c r="OGB87" s="227"/>
      <c r="OGC87" s="228"/>
      <c r="OGD87" s="231"/>
      <c r="OGE87" s="227"/>
      <c r="OGF87" s="227"/>
      <c r="OGG87" s="227"/>
      <c r="OGH87" s="227"/>
      <c r="OGI87" s="247"/>
      <c r="OGJ87" s="250"/>
      <c r="OGK87" s="231"/>
      <c r="OGL87" s="231"/>
      <c r="OGM87" s="231"/>
      <c r="OGN87" s="99"/>
      <c r="OGO87" s="231"/>
      <c r="OGP87" s="231"/>
      <c r="OGQ87" s="231"/>
      <c r="OGR87" s="222"/>
      <c r="OGS87" s="226"/>
      <c r="OGT87" s="223"/>
      <c r="OGU87" s="250"/>
      <c r="OGV87" s="231"/>
      <c r="OGW87" s="231"/>
      <c r="OGX87" s="231"/>
      <c r="OGY87" s="231"/>
      <c r="OGZ87" s="227"/>
      <c r="OHA87" s="227"/>
      <c r="OHB87" s="228"/>
      <c r="OHC87" s="231"/>
      <c r="OHD87" s="227"/>
      <c r="OHE87" s="227"/>
      <c r="OHF87" s="227"/>
      <c r="OHG87" s="227"/>
      <c r="OHH87" s="247"/>
      <c r="OHI87" s="250"/>
      <c r="OHJ87" s="231"/>
      <c r="OHK87" s="231"/>
      <c r="OHL87" s="231"/>
      <c r="OHM87" s="99"/>
      <c r="OHN87" s="231"/>
      <c r="OHO87" s="231"/>
      <c r="OHP87" s="231"/>
      <c r="OHQ87" s="222"/>
      <c r="OHR87" s="226"/>
      <c r="OHS87" s="223"/>
      <c r="OHT87" s="250"/>
      <c r="OHU87" s="231"/>
      <c r="OHV87" s="231"/>
      <c r="OHW87" s="231"/>
      <c r="OHX87" s="231"/>
      <c r="OHY87" s="227"/>
      <c r="OHZ87" s="227"/>
      <c r="OIA87" s="228"/>
      <c r="OIB87" s="231"/>
      <c r="OIC87" s="227"/>
      <c r="OID87" s="227"/>
      <c r="OIE87" s="227"/>
      <c r="OIF87" s="227"/>
      <c r="OIG87" s="247"/>
      <c r="OIH87" s="250"/>
      <c r="OII87" s="231"/>
      <c r="OIJ87" s="231"/>
      <c r="OIK87" s="231"/>
      <c r="OIL87" s="99"/>
      <c r="OIM87" s="231"/>
      <c r="OIN87" s="231"/>
      <c r="OIO87" s="231"/>
      <c r="OIP87" s="222"/>
      <c r="OIQ87" s="226"/>
      <c r="OIR87" s="223"/>
      <c r="OIS87" s="250"/>
      <c r="OIT87" s="231"/>
      <c r="OIU87" s="231"/>
      <c r="OIV87" s="231"/>
      <c r="OIW87" s="231"/>
      <c r="OIX87" s="227"/>
      <c r="OIY87" s="227"/>
      <c r="OIZ87" s="228"/>
      <c r="OJA87" s="231"/>
      <c r="OJB87" s="227"/>
      <c r="OJC87" s="227"/>
      <c r="OJD87" s="227"/>
      <c r="OJE87" s="227"/>
      <c r="OJF87" s="247"/>
      <c r="OJG87" s="250"/>
      <c r="OJH87" s="231"/>
      <c r="OJI87" s="231"/>
      <c r="OJJ87" s="231"/>
      <c r="OJK87" s="99"/>
      <c r="OJL87" s="231"/>
      <c r="OJM87" s="231"/>
      <c r="OJN87" s="231"/>
      <c r="OJO87" s="222"/>
      <c r="OJP87" s="226"/>
      <c r="OJQ87" s="223"/>
      <c r="OJR87" s="250"/>
      <c r="OJS87" s="231"/>
      <c r="OJT87" s="231"/>
      <c r="OJU87" s="231"/>
      <c r="OJV87" s="231"/>
      <c r="OJW87" s="227"/>
      <c r="OJX87" s="227"/>
      <c r="OJY87" s="228"/>
      <c r="OJZ87" s="231"/>
      <c r="OKA87" s="227"/>
      <c r="OKB87" s="227"/>
      <c r="OKC87" s="227"/>
      <c r="OKD87" s="227"/>
      <c r="OKE87" s="247"/>
      <c r="OKF87" s="250"/>
      <c r="OKG87" s="231"/>
      <c r="OKH87" s="231"/>
      <c r="OKI87" s="231"/>
      <c r="OKJ87" s="99"/>
      <c r="OKK87" s="231"/>
      <c r="OKL87" s="231"/>
      <c r="OKM87" s="231"/>
      <c r="OKN87" s="222"/>
      <c r="OKO87" s="226"/>
      <c r="OKP87" s="223"/>
      <c r="OKQ87" s="250"/>
      <c r="OKR87" s="231"/>
      <c r="OKS87" s="231"/>
      <c r="OKT87" s="231"/>
      <c r="OKU87" s="231"/>
      <c r="OKV87" s="227"/>
      <c r="OKW87" s="227"/>
      <c r="OKX87" s="228"/>
      <c r="OKY87" s="231"/>
      <c r="OKZ87" s="227"/>
      <c r="OLA87" s="227"/>
      <c r="OLB87" s="227"/>
      <c r="OLC87" s="227"/>
      <c r="OLD87" s="247"/>
      <c r="OLE87" s="250"/>
      <c r="OLF87" s="231"/>
      <c r="OLG87" s="231"/>
      <c r="OLH87" s="231"/>
      <c r="OLI87" s="99"/>
      <c r="OLJ87" s="231"/>
      <c r="OLK87" s="231"/>
      <c r="OLL87" s="231"/>
      <c r="OLM87" s="222"/>
      <c r="OLN87" s="226"/>
      <c r="OLO87" s="223"/>
      <c r="OLP87" s="250"/>
      <c r="OLQ87" s="231"/>
      <c r="OLR87" s="231"/>
      <c r="OLS87" s="231"/>
      <c r="OLT87" s="231"/>
      <c r="OLU87" s="227"/>
      <c r="OLV87" s="227"/>
      <c r="OLW87" s="228"/>
      <c r="OLX87" s="231"/>
      <c r="OLY87" s="227"/>
      <c r="OLZ87" s="227"/>
      <c r="OMA87" s="227"/>
      <c r="OMB87" s="227"/>
      <c r="OMC87" s="247"/>
      <c r="OMD87" s="250"/>
      <c r="OME87" s="231"/>
      <c r="OMF87" s="231"/>
      <c r="OMG87" s="231"/>
      <c r="OMH87" s="99"/>
      <c r="OMI87" s="231"/>
      <c r="OMJ87" s="231"/>
      <c r="OMK87" s="231"/>
      <c r="OML87" s="222"/>
      <c r="OMM87" s="226"/>
      <c r="OMN87" s="223"/>
      <c r="OMO87" s="250"/>
      <c r="OMP87" s="231"/>
      <c r="OMQ87" s="231"/>
      <c r="OMR87" s="231"/>
      <c r="OMS87" s="231"/>
      <c r="OMT87" s="227"/>
      <c r="OMU87" s="227"/>
      <c r="OMV87" s="228"/>
      <c r="OMW87" s="231"/>
      <c r="OMX87" s="227"/>
      <c r="OMY87" s="227"/>
      <c r="OMZ87" s="227"/>
      <c r="ONA87" s="227"/>
      <c r="ONB87" s="247"/>
      <c r="ONC87" s="250"/>
      <c r="OND87" s="231"/>
      <c r="ONE87" s="231"/>
      <c r="ONF87" s="231"/>
      <c r="ONG87" s="99"/>
      <c r="ONH87" s="231"/>
      <c r="ONI87" s="231"/>
      <c r="ONJ87" s="231"/>
      <c r="ONK87" s="222"/>
      <c r="ONL87" s="226"/>
      <c r="ONM87" s="223"/>
      <c r="ONN87" s="250"/>
      <c r="ONO87" s="231"/>
      <c r="ONP87" s="231"/>
      <c r="ONQ87" s="231"/>
      <c r="ONR87" s="231"/>
      <c r="ONS87" s="227"/>
      <c r="ONT87" s="227"/>
      <c r="ONU87" s="228"/>
      <c r="ONV87" s="231"/>
      <c r="ONW87" s="227"/>
      <c r="ONX87" s="227"/>
      <c r="ONY87" s="227"/>
      <c r="ONZ87" s="227"/>
      <c r="OOA87" s="247"/>
      <c r="OOB87" s="250"/>
      <c r="OOC87" s="231"/>
      <c r="OOD87" s="231"/>
      <c r="OOE87" s="231"/>
      <c r="OOF87" s="99"/>
      <c r="OOG87" s="231"/>
      <c r="OOH87" s="231"/>
      <c r="OOI87" s="231"/>
      <c r="OOJ87" s="222"/>
      <c r="OOK87" s="226"/>
      <c r="OOL87" s="223"/>
      <c r="OOM87" s="250"/>
      <c r="OON87" s="231"/>
      <c r="OOO87" s="231"/>
      <c r="OOP87" s="231"/>
      <c r="OOQ87" s="231"/>
      <c r="OOR87" s="227"/>
      <c r="OOS87" s="227"/>
      <c r="OOT87" s="228"/>
      <c r="OOU87" s="231"/>
      <c r="OOV87" s="227"/>
      <c r="OOW87" s="227"/>
      <c r="OOX87" s="227"/>
      <c r="OOY87" s="227"/>
      <c r="OOZ87" s="247"/>
      <c r="OPA87" s="250"/>
      <c r="OPB87" s="231"/>
      <c r="OPC87" s="231"/>
      <c r="OPD87" s="231"/>
      <c r="OPE87" s="99"/>
      <c r="OPF87" s="231"/>
      <c r="OPG87" s="231"/>
      <c r="OPH87" s="231"/>
      <c r="OPI87" s="222"/>
      <c r="OPJ87" s="226"/>
      <c r="OPK87" s="223"/>
      <c r="OPL87" s="250"/>
      <c r="OPM87" s="231"/>
      <c r="OPN87" s="231"/>
      <c r="OPO87" s="231"/>
      <c r="OPP87" s="231"/>
      <c r="OPQ87" s="227"/>
      <c r="OPR87" s="227"/>
      <c r="OPS87" s="228"/>
      <c r="OPT87" s="231"/>
      <c r="OPU87" s="227"/>
      <c r="OPV87" s="227"/>
      <c r="OPW87" s="227"/>
      <c r="OPX87" s="227"/>
      <c r="OPY87" s="247"/>
      <c r="OPZ87" s="250"/>
      <c r="OQA87" s="231"/>
      <c r="OQB87" s="231"/>
      <c r="OQC87" s="231"/>
      <c r="OQD87" s="99"/>
      <c r="OQE87" s="231"/>
      <c r="OQF87" s="231"/>
      <c r="OQG87" s="231"/>
      <c r="OQH87" s="222"/>
      <c r="OQI87" s="226"/>
      <c r="OQJ87" s="223"/>
      <c r="OQK87" s="250"/>
      <c r="OQL87" s="231"/>
      <c r="OQM87" s="231"/>
      <c r="OQN87" s="231"/>
      <c r="OQO87" s="231"/>
      <c r="OQP87" s="227"/>
      <c r="OQQ87" s="227"/>
      <c r="OQR87" s="228"/>
      <c r="OQS87" s="231"/>
      <c r="OQT87" s="227"/>
      <c r="OQU87" s="227"/>
      <c r="OQV87" s="227"/>
      <c r="OQW87" s="227"/>
      <c r="OQX87" s="247"/>
      <c r="OQY87" s="250"/>
      <c r="OQZ87" s="231"/>
      <c r="ORA87" s="231"/>
      <c r="ORB87" s="231"/>
      <c r="ORC87" s="99"/>
      <c r="ORD87" s="231"/>
      <c r="ORE87" s="231"/>
      <c r="ORF87" s="231"/>
      <c r="ORG87" s="222"/>
      <c r="ORH87" s="226"/>
      <c r="ORI87" s="223"/>
      <c r="ORJ87" s="250"/>
      <c r="ORK87" s="231"/>
      <c r="ORL87" s="231"/>
      <c r="ORM87" s="231"/>
      <c r="ORN87" s="231"/>
      <c r="ORO87" s="227"/>
      <c r="ORP87" s="227"/>
      <c r="ORQ87" s="228"/>
      <c r="ORR87" s="231"/>
      <c r="ORS87" s="227"/>
      <c r="ORT87" s="227"/>
      <c r="ORU87" s="227"/>
      <c r="ORV87" s="227"/>
      <c r="ORW87" s="247"/>
      <c r="ORX87" s="250"/>
      <c r="ORY87" s="231"/>
      <c r="ORZ87" s="231"/>
      <c r="OSA87" s="231"/>
      <c r="OSB87" s="99"/>
      <c r="OSC87" s="231"/>
      <c r="OSD87" s="231"/>
      <c r="OSE87" s="231"/>
      <c r="OSF87" s="222"/>
      <c r="OSG87" s="226"/>
      <c r="OSH87" s="223"/>
      <c r="OSI87" s="250"/>
      <c r="OSJ87" s="231"/>
      <c r="OSK87" s="231"/>
      <c r="OSL87" s="231"/>
      <c r="OSM87" s="231"/>
      <c r="OSN87" s="227"/>
      <c r="OSO87" s="227"/>
      <c r="OSP87" s="228"/>
      <c r="OSQ87" s="231"/>
      <c r="OSR87" s="227"/>
      <c r="OSS87" s="227"/>
      <c r="OST87" s="227"/>
      <c r="OSU87" s="227"/>
      <c r="OSV87" s="247"/>
      <c r="OSW87" s="250"/>
      <c r="OSX87" s="231"/>
      <c r="OSY87" s="231"/>
      <c r="OSZ87" s="231"/>
      <c r="OTA87" s="99"/>
      <c r="OTB87" s="231"/>
      <c r="OTC87" s="231"/>
      <c r="OTD87" s="231"/>
      <c r="OTE87" s="222"/>
      <c r="OTF87" s="226"/>
      <c r="OTG87" s="223"/>
      <c r="OTH87" s="250"/>
      <c r="OTI87" s="231"/>
      <c r="OTJ87" s="231"/>
      <c r="OTK87" s="231"/>
      <c r="OTL87" s="231"/>
      <c r="OTM87" s="227"/>
      <c r="OTN87" s="227"/>
      <c r="OTO87" s="228"/>
      <c r="OTP87" s="231"/>
      <c r="OTQ87" s="227"/>
      <c r="OTR87" s="227"/>
      <c r="OTS87" s="227"/>
      <c r="OTT87" s="227"/>
      <c r="OTU87" s="247"/>
      <c r="OTV87" s="250"/>
      <c r="OTW87" s="231"/>
      <c r="OTX87" s="231"/>
      <c r="OTY87" s="231"/>
      <c r="OTZ87" s="99"/>
      <c r="OUA87" s="231"/>
      <c r="OUB87" s="231"/>
      <c r="OUC87" s="231"/>
      <c r="OUD87" s="222"/>
      <c r="OUE87" s="226"/>
      <c r="OUF87" s="223"/>
      <c r="OUG87" s="250"/>
      <c r="OUH87" s="231"/>
      <c r="OUI87" s="231"/>
      <c r="OUJ87" s="231"/>
      <c r="OUK87" s="231"/>
      <c r="OUL87" s="227"/>
      <c r="OUM87" s="227"/>
      <c r="OUN87" s="228"/>
      <c r="OUO87" s="231"/>
      <c r="OUP87" s="227"/>
      <c r="OUQ87" s="227"/>
      <c r="OUR87" s="227"/>
      <c r="OUS87" s="227"/>
      <c r="OUT87" s="247"/>
      <c r="OUU87" s="250"/>
      <c r="OUV87" s="231"/>
      <c r="OUW87" s="231"/>
      <c r="OUX87" s="231"/>
      <c r="OUY87" s="99"/>
      <c r="OUZ87" s="231"/>
      <c r="OVA87" s="231"/>
      <c r="OVB87" s="231"/>
      <c r="OVC87" s="222"/>
      <c r="OVD87" s="226"/>
      <c r="OVE87" s="223"/>
      <c r="OVF87" s="250"/>
      <c r="OVG87" s="231"/>
      <c r="OVH87" s="231"/>
      <c r="OVI87" s="231"/>
      <c r="OVJ87" s="231"/>
      <c r="OVK87" s="227"/>
      <c r="OVL87" s="227"/>
      <c r="OVM87" s="228"/>
      <c r="OVN87" s="231"/>
      <c r="OVO87" s="227"/>
      <c r="OVP87" s="227"/>
      <c r="OVQ87" s="227"/>
      <c r="OVR87" s="227"/>
      <c r="OVS87" s="247"/>
      <c r="OVT87" s="250"/>
      <c r="OVU87" s="231"/>
      <c r="OVV87" s="231"/>
      <c r="OVW87" s="231"/>
      <c r="OVX87" s="99"/>
      <c r="OVY87" s="231"/>
      <c r="OVZ87" s="231"/>
      <c r="OWA87" s="231"/>
      <c r="OWB87" s="222"/>
      <c r="OWC87" s="226"/>
      <c r="OWD87" s="223"/>
      <c r="OWE87" s="250"/>
      <c r="OWF87" s="231"/>
      <c r="OWG87" s="231"/>
      <c r="OWH87" s="231"/>
      <c r="OWI87" s="231"/>
      <c r="OWJ87" s="227"/>
      <c r="OWK87" s="227"/>
      <c r="OWL87" s="228"/>
      <c r="OWM87" s="231"/>
      <c r="OWN87" s="227"/>
      <c r="OWO87" s="227"/>
      <c r="OWP87" s="227"/>
      <c r="OWQ87" s="227"/>
      <c r="OWR87" s="247"/>
      <c r="OWS87" s="250"/>
      <c r="OWT87" s="231"/>
      <c r="OWU87" s="231"/>
      <c r="OWV87" s="231"/>
      <c r="OWW87" s="99"/>
      <c r="OWX87" s="231"/>
      <c r="OWY87" s="231"/>
      <c r="OWZ87" s="231"/>
      <c r="OXA87" s="222"/>
      <c r="OXB87" s="226"/>
      <c r="OXC87" s="223"/>
      <c r="OXD87" s="250"/>
      <c r="OXE87" s="231"/>
      <c r="OXF87" s="231"/>
      <c r="OXG87" s="231"/>
      <c r="OXH87" s="231"/>
      <c r="OXI87" s="227"/>
      <c r="OXJ87" s="227"/>
      <c r="OXK87" s="228"/>
      <c r="OXL87" s="231"/>
      <c r="OXM87" s="227"/>
      <c r="OXN87" s="227"/>
      <c r="OXO87" s="227"/>
      <c r="OXP87" s="227"/>
      <c r="OXQ87" s="247"/>
      <c r="OXR87" s="250"/>
      <c r="OXS87" s="231"/>
      <c r="OXT87" s="231"/>
      <c r="OXU87" s="231"/>
      <c r="OXV87" s="99"/>
      <c r="OXW87" s="231"/>
      <c r="OXX87" s="231"/>
      <c r="OXY87" s="231"/>
      <c r="OXZ87" s="222"/>
      <c r="OYA87" s="226"/>
      <c r="OYB87" s="223"/>
      <c r="OYC87" s="250"/>
      <c r="OYD87" s="231"/>
      <c r="OYE87" s="231"/>
      <c r="OYF87" s="231"/>
      <c r="OYG87" s="231"/>
      <c r="OYH87" s="227"/>
      <c r="OYI87" s="227"/>
      <c r="OYJ87" s="228"/>
      <c r="OYK87" s="231"/>
      <c r="OYL87" s="227"/>
      <c r="OYM87" s="227"/>
      <c r="OYN87" s="227"/>
      <c r="OYO87" s="227"/>
      <c r="OYP87" s="247"/>
      <c r="OYQ87" s="250"/>
      <c r="OYR87" s="231"/>
      <c r="OYS87" s="231"/>
      <c r="OYT87" s="231"/>
      <c r="OYU87" s="99"/>
      <c r="OYV87" s="231"/>
      <c r="OYW87" s="231"/>
      <c r="OYX87" s="231"/>
      <c r="OYY87" s="222"/>
      <c r="OYZ87" s="226"/>
      <c r="OZA87" s="223"/>
      <c r="OZB87" s="250"/>
      <c r="OZC87" s="231"/>
      <c r="OZD87" s="231"/>
      <c r="OZE87" s="231"/>
      <c r="OZF87" s="231"/>
      <c r="OZG87" s="227"/>
      <c r="OZH87" s="227"/>
      <c r="OZI87" s="228"/>
      <c r="OZJ87" s="231"/>
      <c r="OZK87" s="227"/>
      <c r="OZL87" s="227"/>
      <c r="OZM87" s="227"/>
      <c r="OZN87" s="227"/>
      <c r="OZO87" s="247"/>
      <c r="OZP87" s="250"/>
      <c r="OZQ87" s="231"/>
      <c r="OZR87" s="231"/>
      <c r="OZS87" s="231"/>
      <c r="OZT87" s="99"/>
      <c r="OZU87" s="231"/>
      <c r="OZV87" s="231"/>
      <c r="OZW87" s="231"/>
      <c r="OZX87" s="222"/>
      <c r="OZY87" s="226"/>
      <c r="OZZ87" s="223"/>
      <c r="PAA87" s="250"/>
      <c r="PAB87" s="231"/>
      <c r="PAC87" s="231"/>
      <c r="PAD87" s="231"/>
      <c r="PAE87" s="231"/>
      <c r="PAF87" s="227"/>
      <c r="PAG87" s="227"/>
      <c r="PAH87" s="228"/>
      <c r="PAI87" s="231"/>
      <c r="PAJ87" s="227"/>
      <c r="PAK87" s="227"/>
      <c r="PAL87" s="227"/>
      <c r="PAM87" s="227"/>
      <c r="PAN87" s="247"/>
      <c r="PAO87" s="250"/>
      <c r="PAP87" s="231"/>
      <c r="PAQ87" s="231"/>
      <c r="PAR87" s="231"/>
      <c r="PAS87" s="99"/>
      <c r="PAT87" s="231"/>
      <c r="PAU87" s="231"/>
      <c r="PAV87" s="231"/>
      <c r="PAW87" s="222"/>
      <c r="PAX87" s="226"/>
      <c r="PAY87" s="223"/>
      <c r="PAZ87" s="250"/>
      <c r="PBA87" s="231"/>
      <c r="PBB87" s="231"/>
      <c r="PBC87" s="231"/>
      <c r="PBD87" s="231"/>
      <c r="PBE87" s="227"/>
      <c r="PBF87" s="227"/>
      <c r="PBG87" s="228"/>
      <c r="PBH87" s="231"/>
      <c r="PBI87" s="227"/>
      <c r="PBJ87" s="227"/>
      <c r="PBK87" s="227"/>
      <c r="PBL87" s="227"/>
      <c r="PBM87" s="247"/>
      <c r="PBN87" s="250"/>
      <c r="PBO87" s="231"/>
      <c r="PBP87" s="231"/>
      <c r="PBQ87" s="231"/>
      <c r="PBR87" s="99"/>
      <c r="PBS87" s="231"/>
      <c r="PBT87" s="231"/>
      <c r="PBU87" s="231"/>
      <c r="PBV87" s="222"/>
      <c r="PBW87" s="226"/>
      <c r="PBX87" s="223"/>
      <c r="PBY87" s="250"/>
      <c r="PBZ87" s="231"/>
      <c r="PCA87" s="231"/>
      <c r="PCB87" s="231"/>
      <c r="PCC87" s="231"/>
      <c r="PCD87" s="227"/>
      <c r="PCE87" s="227"/>
      <c r="PCF87" s="228"/>
      <c r="PCG87" s="231"/>
      <c r="PCH87" s="227"/>
      <c r="PCI87" s="227"/>
      <c r="PCJ87" s="227"/>
      <c r="PCK87" s="227"/>
      <c r="PCL87" s="247"/>
      <c r="PCM87" s="250"/>
      <c r="PCN87" s="231"/>
      <c r="PCO87" s="231"/>
      <c r="PCP87" s="231"/>
      <c r="PCQ87" s="99"/>
      <c r="PCR87" s="231"/>
      <c r="PCS87" s="231"/>
      <c r="PCT87" s="231"/>
      <c r="PCU87" s="222"/>
      <c r="PCV87" s="226"/>
      <c r="PCW87" s="223"/>
      <c r="PCX87" s="250"/>
      <c r="PCY87" s="231"/>
      <c r="PCZ87" s="231"/>
      <c r="PDA87" s="231"/>
      <c r="PDB87" s="231"/>
      <c r="PDC87" s="227"/>
      <c r="PDD87" s="227"/>
      <c r="PDE87" s="228"/>
      <c r="PDF87" s="231"/>
      <c r="PDG87" s="227"/>
      <c r="PDH87" s="227"/>
      <c r="PDI87" s="227"/>
      <c r="PDJ87" s="227"/>
      <c r="PDK87" s="247"/>
      <c r="PDL87" s="250"/>
      <c r="PDM87" s="231"/>
      <c r="PDN87" s="231"/>
      <c r="PDO87" s="231"/>
      <c r="PDP87" s="99"/>
      <c r="PDQ87" s="231"/>
      <c r="PDR87" s="231"/>
      <c r="PDS87" s="231"/>
      <c r="PDT87" s="222"/>
      <c r="PDU87" s="226"/>
      <c r="PDV87" s="223"/>
      <c r="PDW87" s="250"/>
      <c r="PDX87" s="231"/>
      <c r="PDY87" s="231"/>
      <c r="PDZ87" s="231"/>
      <c r="PEA87" s="231"/>
      <c r="PEB87" s="227"/>
      <c r="PEC87" s="227"/>
      <c r="PED87" s="228"/>
      <c r="PEE87" s="231"/>
      <c r="PEF87" s="227"/>
      <c r="PEG87" s="227"/>
      <c r="PEH87" s="227"/>
      <c r="PEI87" s="227"/>
      <c r="PEJ87" s="247"/>
      <c r="PEK87" s="250"/>
      <c r="PEL87" s="231"/>
      <c r="PEM87" s="231"/>
      <c r="PEN87" s="231"/>
      <c r="PEO87" s="99"/>
      <c r="PEP87" s="231"/>
      <c r="PEQ87" s="231"/>
      <c r="PER87" s="231"/>
      <c r="PES87" s="222"/>
      <c r="PET87" s="226"/>
      <c r="PEU87" s="223"/>
      <c r="PEV87" s="250"/>
      <c r="PEW87" s="231"/>
      <c r="PEX87" s="231"/>
      <c r="PEY87" s="231"/>
      <c r="PEZ87" s="231"/>
      <c r="PFA87" s="227"/>
      <c r="PFB87" s="227"/>
      <c r="PFC87" s="228"/>
      <c r="PFD87" s="231"/>
      <c r="PFE87" s="227"/>
      <c r="PFF87" s="227"/>
      <c r="PFG87" s="227"/>
      <c r="PFH87" s="227"/>
      <c r="PFI87" s="247"/>
      <c r="PFJ87" s="250"/>
      <c r="PFK87" s="231"/>
      <c r="PFL87" s="231"/>
      <c r="PFM87" s="231"/>
      <c r="PFN87" s="99"/>
      <c r="PFO87" s="231"/>
      <c r="PFP87" s="231"/>
      <c r="PFQ87" s="231"/>
      <c r="PFR87" s="222"/>
      <c r="PFS87" s="226"/>
      <c r="PFT87" s="223"/>
      <c r="PFU87" s="250"/>
      <c r="PFV87" s="231"/>
      <c r="PFW87" s="231"/>
      <c r="PFX87" s="231"/>
      <c r="PFY87" s="231"/>
      <c r="PFZ87" s="227"/>
      <c r="PGA87" s="227"/>
      <c r="PGB87" s="228"/>
      <c r="PGC87" s="231"/>
      <c r="PGD87" s="227"/>
      <c r="PGE87" s="227"/>
      <c r="PGF87" s="227"/>
      <c r="PGG87" s="227"/>
      <c r="PGH87" s="247"/>
      <c r="PGI87" s="250"/>
      <c r="PGJ87" s="231"/>
      <c r="PGK87" s="231"/>
      <c r="PGL87" s="231"/>
      <c r="PGM87" s="99"/>
      <c r="PGN87" s="231"/>
      <c r="PGO87" s="231"/>
      <c r="PGP87" s="231"/>
      <c r="PGQ87" s="222"/>
      <c r="PGR87" s="226"/>
      <c r="PGS87" s="223"/>
      <c r="PGT87" s="250"/>
      <c r="PGU87" s="231"/>
      <c r="PGV87" s="231"/>
      <c r="PGW87" s="231"/>
      <c r="PGX87" s="231"/>
      <c r="PGY87" s="227"/>
      <c r="PGZ87" s="227"/>
      <c r="PHA87" s="228"/>
      <c r="PHB87" s="231"/>
      <c r="PHC87" s="227"/>
      <c r="PHD87" s="227"/>
      <c r="PHE87" s="227"/>
      <c r="PHF87" s="227"/>
      <c r="PHG87" s="247"/>
      <c r="PHH87" s="250"/>
      <c r="PHI87" s="231"/>
      <c r="PHJ87" s="231"/>
      <c r="PHK87" s="231"/>
      <c r="PHL87" s="99"/>
      <c r="PHM87" s="231"/>
      <c r="PHN87" s="231"/>
      <c r="PHO87" s="231"/>
      <c r="PHP87" s="222"/>
      <c r="PHQ87" s="226"/>
      <c r="PHR87" s="223"/>
      <c r="PHS87" s="250"/>
      <c r="PHT87" s="231"/>
      <c r="PHU87" s="231"/>
      <c r="PHV87" s="231"/>
      <c r="PHW87" s="231"/>
      <c r="PHX87" s="227"/>
      <c r="PHY87" s="227"/>
      <c r="PHZ87" s="228"/>
      <c r="PIA87" s="231"/>
      <c r="PIB87" s="227"/>
      <c r="PIC87" s="227"/>
      <c r="PID87" s="227"/>
      <c r="PIE87" s="227"/>
      <c r="PIF87" s="247"/>
      <c r="PIG87" s="250"/>
      <c r="PIH87" s="231"/>
      <c r="PII87" s="231"/>
      <c r="PIJ87" s="231"/>
      <c r="PIK87" s="99"/>
      <c r="PIL87" s="231"/>
      <c r="PIM87" s="231"/>
      <c r="PIN87" s="231"/>
      <c r="PIO87" s="222"/>
      <c r="PIP87" s="226"/>
      <c r="PIQ87" s="223"/>
      <c r="PIR87" s="250"/>
      <c r="PIS87" s="231"/>
      <c r="PIT87" s="231"/>
      <c r="PIU87" s="231"/>
      <c r="PIV87" s="231"/>
      <c r="PIW87" s="227"/>
      <c r="PIX87" s="227"/>
      <c r="PIY87" s="228"/>
      <c r="PIZ87" s="231"/>
      <c r="PJA87" s="227"/>
      <c r="PJB87" s="227"/>
      <c r="PJC87" s="227"/>
      <c r="PJD87" s="227"/>
      <c r="PJE87" s="247"/>
      <c r="PJF87" s="250"/>
      <c r="PJG87" s="231"/>
      <c r="PJH87" s="231"/>
      <c r="PJI87" s="231"/>
      <c r="PJJ87" s="99"/>
      <c r="PJK87" s="231"/>
      <c r="PJL87" s="231"/>
      <c r="PJM87" s="231"/>
      <c r="PJN87" s="222"/>
      <c r="PJO87" s="226"/>
      <c r="PJP87" s="223"/>
      <c r="PJQ87" s="250"/>
      <c r="PJR87" s="231"/>
      <c r="PJS87" s="231"/>
      <c r="PJT87" s="231"/>
      <c r="PJU87" s="231"/>
      <c r="PJV87" s="227"/>
      <c r="PJW87" s="227"/>
      <c r="PJX87" s="228"/>
      <c r="PJY87" s="231"/>
      <c r="PJZ87" s="227"/>
      <c r="PKA87" s="227"/>
      <c r="PKB87" s="227"/>
      <c r="PKC87" s="227"/>
      <c r="PKD87" s="247"/>
      <c r="PKE87" s="250"/>
      <c r="PKF87" s="231"/>
      <c r="PKG87" s="231"/>
      <c r="PKH87" s="231"/>
      <c r="PKI87" s="99"/>
      <c r="PKJ87" s="231"/>
      <c r="PKK87" s="231"/>
      <c r="PKL87" s="231"/>
      <c r="PKM87" s="222"/>
      <c r="PKN87" s="226"/>
      <c r="PKO87" s="223"/>
      <c r="PKP87" s="250"/>
      <c r="PKQ87" s="231"/>
      <c r="PKR87" s="231"/>
      <c r="PKS87" s="231"/>
      <c r="PKT87" s="231"/>
      <c r="PKU87" s="227"/>
      <c r="PKV87" s="227"/>
      <c r="PKW87" s="228"/>
      <c r="PKX87" s="231"/>
      <c r="PKY87" s="227"/>
      <c r="PKZ87" s="227"/>
      <c r="PLA87" s="227"/>
      <c r="PLB87" s="227"/>
      <c r="PLC87" s="247"/>
      <c r="PLD87" s="250"/>
      <c r="PLE87" s="231"/>
      <c r="PLF87" s="231"/>
      <c r="PLG87" s="231"/>
      <c r="PLH87" s="99"/>
      <c r="PLI87" s="231"/>
      <c r="PLJ87" s="231"/>
      <c r="PLK87" s="231"/>
      <c r="PLL87" s="222"/>
      <c r="PLM87" s="226"/>
      <c r="PLN87" s="223"/>
      <c r="PLO87" s="250"/>
      <c r="PLP87" s="231"/>
      <c r="PLQ87" s="231"/>
      <c r="PLR87" s="231"/>
      <c r="PLS87" s="231"/>
      <c r="PLT87" s="227"/>
      <c r="PLU87" s="227"/>
      <c r="PLV87" s="228"/>
      <c r="PLW87" s="231"/>
      <c r="PLX87" s="227"/>
      <c r="PLY87" s="227"/>
      <c r="PLZ87" s="227"/>
      <c r="PMA87" s="227"/>
      <c r="PMB87" s="247"/>
      <c r="PMC87" s="250"/>
      <c r="PMD87" s="231"/>
      <c r="PME87" s="231"/>
      <c r="PMF87" s="231"/>
      <c r="PMG87" s="99"/>
      <c r="PMH87" s="231"/>
      <c r="PMI87" s="231"/>
      <c r="PMJ87" s="231"/>
      <c r="PMK87" s="222"/>
      <c r="PML87" s="226"/>
      <c r="PMM87" s="223"/>
      <c r="PMN87" s="250"/>
      <c r="PMO87" s="231"/>
      <c r="PMP87" s="231"/>
      <c r="PMQ87" s="231"/>
      <c r="PMR87" s="231"/>
      <c r="PMS87" s="227"/>
      <c r="PMT87" s="227"/>
      <c r="PMU87" s="228"/>
      <c r="PMV87" s="231"/>
      <c r="PMW87" s="227"/>
      <c r="PMX87" s="227"/>
      <c r="PMY87" s="227"/>
      <c r="PMZ87" s="227"/>
      <c r="PNA87" s="247"/>
      <c r="PNB87" s="250"/>
      <c r="PNC87" s="231"/>
      <c r="PND87" s="231"/>
      <c r="PNE87" s="231"/>
      <c r="PNF87" s="99"/>
      <c r="PNG87" s="231"/>
      <c r="PNH87" s="231"/>
      <c r="PNI87" s="231"/>
      <c r="PNJ87" s="222"/>
      <c r="PNK87" s="226"/>
      <c r="PNL87" s="223"/>
      <c r="PNM87" s="250"/>
      <c r="PNN87" s="231"/>
      <c r="PNO87" s="231"/>
      <c r="PNP87" s="231"/>
      <c r="PNQ87" s="231"/>
      <c r="PNR87" s="227"/>
      <c r="PNS87" s="227"/>
      <c r="PNT87" s="228"/>
      <c r="PNU87" s="231"/>
      <c r="PNV87" s="227"/>
      <c r="PNW87" s="227"/>
      <c r="PNX87" s="227"/>
      <c r="PNY87" s="227"/>
      <c r="PNZ87" s="247"/>
      <c r="POA87" s="250"/>
      <c r="POB87" s="231"/>
      <c r="POC87" s="231"/>
      <c r="POD87" s="231"/>
      <c r="POE87" s="99"/>
      <c r="POF87" s="231"/>
      <c r="POG87" s="231"/>
      <c r="POH87" s="231"/>
      <c r="POI87" s="222"/>
      <c r="POJ87" s="226"/>
      <c r="POK87" s="223"/>
      <c r="POL87" s="250"/>
      <c r="POM87" s="231"/>
      <c r="PON87" s="231"/>
      <c r="POO87" s="231"/>
      <c r="POP87" s="231"/>
      <c r="POQ87" s="227"/>
      <c r="POR87" s="227"/>
      <c r="POS87" s="228"/>
      <c r="POT87" s="231"/>
      <c r="POU87" s="227"/>
      <c r="POV87" s="227"/>
      <c r="POW87" s="227"/>
      <c r="POX87" s="227"/>
      <c r="POY87" s="247"/>
      <c r="POZ87" s="250"/>
      <c r="PPA87" s="231"/>
      <c r="PPB87" s="231"/>
      <c r="PPC87" s="231"/>
      <c r="PPD87" s="99"/>
      <c r="PPE87" s="231"/>
      <c r="PPF87" s="231"/>
      <c r="PPG87" s="231"/>
      <c r="PPH87" s="222"/>
      <c r="PPI87" s="226"/>
      <c r="PPJ87" s="223"/>
      <c r="PPK87" s="250"/>
      <c r="PPL87" s="231"/>
      <c r="PPM87" s="231"/>
      <c r="PPN87" s="231"/>
      <c r="PPO87" s="231"/>
      <c r="PPP87" s="227"/>
      <c r="PPQ87" s="227"/>
      <c r="PPR87" s="228"/>
      <c r="PPS87" s="231"/>
      <c r="PPT87" s="227"/>
      <c r="PPU87" s="227"/>
      <c r="PPV87" s="227"/>
      <c r="PPW87" s="227"/>
      <c r="PPX87" s="247"/>
      <c r="PPY87" s="250"/>
      <c r="PPZ87" s="231"/>
      <c r="PQA87" s="231"/>
      <c r="PQB87" s="231"/>
      <c r="PQC87" s="99"/>
      <c r="PQD87" s="231"/>
      <c r="PQE87" s="231"/>
      <c r="PQF87" s="231"/>
      <c r="PQG87" s="222"/>
      <c r="PQH87" s="226"/>
      <c r="PQI87" s="223"/>
      <c r="PQJ87" s="250"/>
      <c r="PQK87" s="231"/>
      <c r="PQL87" s="231"/>
      <c r="PQM87" s="231"/>
      <c r="PQN87" s="231"/>
      <c r="PQO87" s="227"/>
      <c r="PQP87" s="227"/>
      <c r="PQQ87" s="228"/>
      <c r="PQR87" s="231"/>
      <c r="PQS87" s="227"/>
      <c r="PQT87" s="227"/>
      <c r="PQU87" s="227"/>
      <c r="PQV87" s="227"/>
      <c r="PQW87" s="247"/>
      <c r="PQX87" s="250"/>
      <c r="PQY87" s="231"/>
      <c r="PQZ87" s="231"/>
      <c r="PRA87" s="231"/>
      <c r="PRB87" s="99"/>
      <c r="PRC87" s="231"/>
      <c r="PRD87" s="231"/>
      <c r="PRE87" s="231"/>
      <c r="PRF87" s="222"/>
      <c r="PRG87" s="226"/>
      <c r="PRH87" s="223"/>
      <c r="PRI87" s="250"/>
      <c r="PRJ87" s="231"/>
      <c r="PRK87" s="231"/>
      <c r="PRL87" s="231"/>
      <c r="PRM87" s="231"/>
      <c r="PRN87" s="227"/>
      <c r="PRO87" s="227"/>
      <c r="PRP87" s="228"/>
      <c r="PRQ87" s="231"/>
      <c r="PRR87" s="227"/>
      <c r="PRS87" s="227"/>
      <c r="PRT87" s="227"/>
      <c r="PRU87" s="227"/>
      <c r="PRV87" s="247"/>
      <c r="PRW87" s="250"/>
      <c r="PRX87" s="231"/>
      <c r="PRY87" s="231"/>
      <c r="PRZ87" s="231"/>
      <c r="PSA87" s="99"/>
      <c r="PSB87" s="231"/>
      <c r="PSC87" s="231"/>
      <c r="PSD87" s="231"/>
      <c r="PSE87" s="222"/>
      <c r="PSF87" s="226"/>
      <c r="PSG87" s="223"/>
      <c r="PSH87" s="250"/>
      <c r="PSI87" s="231"/>
      <c r="PSJ87" s="231"/>
      <c r="PSK87" s="231"/>
      <c r="PSL87" s="231"/>
      <c r="PSM87" s="227"/>
      <c r="PSN87" s="227"/>
      <c r="PSO87" s="228"/>
      <c r="PSP87" s="231"/>
      <c r="PSQ87" s="227"/>
      <c r="PSR87" s="227"/>
      <c r="PSS87" s="227"/>
      <c r="PST87" s="227"/>
      <c r="PSU87" s="247"/>
      <c r="PSV87" s="250"/>
      <c r="PSW87" s="231"/>
      <c r="PSX87" s="231"/>
      <c r="PSY87" s="231"/>
      <c r="PSZ87" s="99"/>
      <c r="PTA87" s="231"/>
      <c r="PTB87" s="231"/>
      <c r="PTC87" s="231"/>
      <c r="PTD87" s="222"/>
      <c r="PTE87" s="226"/>
      <c r="PTF87" s="223"/>
      <c r="PTG87" s="250"/>
      <c r="PTH87" s="231"/>
      <c r="PTI87" s="231"/>
      <c r="PTJ87" s="231"/>
      <c r="PTK87" s="231"/>
      <c r="PTL87" s="227"/>
      <c r="PTM87" s="227"/>
      <c r="PTN87" s="228"/>
      <c r="PTO87" s="231"/>
      <c r="PTP87" s="227"/>
      <c r="PTQ87" s="227"/>
      <c r="PTR87" s="227"/>
      <c r="PTS87" s="227"/>
      <c r="PTT87" s="247"/>
      <c r="PTU87" s="250"/>
      <c r="PTV87" s="231"/>
      <c r="PTW87" s="231"/>
      <c r="PTX87" s="231"/>
      <c r="PTY87" s="99"/>
      <c r="PTZ87" s="231"/>
      <c r="PUA87" s="231"/>
      <c r="PUB87" s="231"/>
      <c r="PUC87" s="222"/>
      <c r="PUD87" s="226"/>
      <c r="PUE87" s="223"/>
      <c r="PUF87" s="250"/>
      <c r="PUG87" s="231"/>
      <c r="PUH87" s="231"/>
      <c r="PUI87" s="231"/>
      <c r="PUJ87" s="231"/>
      <c r="PUK87" s="227"/>
      <c r="PUL87" s="227"/>
      <c r="PUM87" s="228"/>
      <c r="PUN87" s="231"/>
      <c r="PUO87" s="227"/>
      <c r="PUP87" s="227"/>
      <c r="PUQ87" s="227"/>
      <c r="PUR87" s="227"/>
      <c r="PUS87" s="247"/>
      <c r="PUT87" s="250"/>
      <c r="PUU87" s="231"/>
      <c r="PUV87" s="231"/>
      <c r="PUW87" s="231"/>
      <c r="PUX87" s="99"/>
      <c r="PUY87" s="231"/>
      <c r="PUZ87" s="231"/>
      <c r="PVA87" s="231"/>
      <c r="PVB87" s="222"/>
      <c r="PVC87" s="226"/>
      <c r="PVD87" s="223"/>
      <c r="PVE87" s="250"/>
      <c r="PVF87" s="231"/>
      <c r="PVG87" s="231"/>
      <c r="PVH87" s="231"/>
      <c r="PVI87" s="231"/>
      <c r="PVJ87" s="227"/>
      <c r="PVK87" s="227"/>
      <c r="PVL87" s="228"/>
      <c r="PVM87" s="231"/>
      <c r="PVN87" s="227"/>
      <c r="PVO87" s="227"/>
      <c r="PVP87" s="227"/>
      <c r="PVQ87" s="227"/>
      <c r="PVR87" s="247"/>
      <c r="PVS87" s="250"/>
      <c r="PVT87" s="231"/>
      <c r="PVU87" s="231"/>
      <c r="PVV87" s="231"/>
      <c r="PVW87" s="99"/>
      <c r="PVX87" s="231"/>
      <c r="PVY87" s="231"/>
      <c r="PVZ87" s="231"/>
      <c r="PWA87" s="222"/>
      <c r="PWB87" s="226"/>
      <c r="PWC87" s="223"/>
      <c r="PWD87" s="250"/>
      <c r="PWE87" s="231"/>
      <c r="PWF87" s="231"/>
      <c r="PWG87" s="231"/>
      <c r="PWH87" s="231"/>
      <c r="PWI87" s="227"/>
      <c r="PWJ87" s="227"/>
      <c r="PWK87" s="228"/>
      <c r="PWL87" s="231"/>
      <c r="PWM87" s="227"/>
      <c r="PWN87" s="227"/>
      <c r="PWO87" s="227"/>
      <c r="PWP87" s="227"/>
      <c r="PWQ87" s="247"/>
      <c r="PWR87" s="250"/>
      <c r="PWS87" s="231"/>
      <c r="PWT87" s="231"/>
      <c r="PWU87" s="231"/>
      <c r="PWV87" s="99"/>
      <c r="PWW87" s="231"/>
      <c r="PWX87" s="231"/>
      <c r="PWY87" s="231"/>
      <c r="PWZ87" s="222"/>
      <c r="PXA87" s="226"/>
      <c r="PXB87" s="223"/>
      <c r="PXC87" s="250"/>
      <c r="PXD87" s="231"/>
      <c r="PXE87" s="231"/>
      <c r="PXF87" s="231"/>
      <c r="PXG87" s="231"/>
      <c r="PXH87" s="227"/>
      <c r="PXI87" s="227"/>
      <c r="PXJ87" s="228"/>
      <c r="PXK87" s="231"/>
      <c r="PXL87" s="227"/>
      <c r="PXM87" s="227"/>
      <c r="PXN87" s="227"/>
      <c r="PXO87" s="227"/>
      <c r="PXP87" s="247"/>
      <c r="PXQ87" s="250"/>
      <c r="PXR87" s="231"/>
      <c r="PXS87" s="231"/>
      <c r="PXT87" s="231"/>
      <c r="PXU87" s="99"/>
      <c r="PXV87" s="231"/>
      <c r="PXW87" s="231"/>
      <c r="PXX87" s="231"/>
      <c r="PXY87" s="222"/>
      <c r="PXZ87" s="226"/>
      <c r="PYA87" s="223"/>
      <c r="PYB87" s="250"/>
      <c r="PYC87" s="231"/>
      <c r="PYD87" s="231"/>
      <c r="PYE87" s="231"/>
      <c r="PYF87" s="231"/>
      <c r="PYG87" s="227"/>
      <c r="PYH87" s="227"/>
      <c r="PYI87" s="228"/>
      <c r="PYJ87" s="231"/>
      <c r="PYK87" s="227"/>
      <c r="PYL87" s="227"/>
      <c r="PYM87" s="227"/>
      <c r="PYN87" s="227"/>
      <c r="PYO87" s="247"/>
      <c r="PYP87" s="250"/>
      <c r="PYQ87" s="231"/>
      <c r="PYR87" s="231"/>
      <c r="PYS87" s="231"/>
      <c r="PYT87" s="99"/>
      <c r="PYU87" s="231"/>
      <c r="PYV87" s="231"/>
      <c r="PYW87" s="231"/>
      <c r="PYX87" s="222"/>
      <c r="PYY87" s="226"/>
      <c r="PYZ87" s="223"/>
      <c r="PZA87" s="250"/>
      <c r="PZB87" s="231"/>
      <c r="PZC87" s="231"/>
      <c r="PZD87" s="231"/>
      <c r="PZE87" s="231"/>
      <c r="PZF87" s="227"/>
      <c r="PZG87" s="227"/>
      <c r="PZH87" s="228"/>
      <c r="PZI87" s="231"/>
      <c r="PZJ87" s="227"/>
      <c r="PZK87" s="227"/>
      <c r="PZL87" s="227"/>
      <c r="PZM87" s="227"/>
      <c r="PZN87" s="247"/>
      <c r="PZO87" s="250"/>
      <c r="PZP87" s="231"/>
      <c r="PZQ87" s="231"/>
      <c r="PZR87" s="231"/>
      <c r="PZS87" s="99"/>
      <c r="PZT87" s="231"/>
      <c r="PZU87" s="231"/>
      <c r="PZV87" s="231"/>
      <c r="PZW87" s="222"/>
      <c r="PZX87" s="226"/>
      <c r="PZY87" s="223"/>
      <c r="PZZ87" s="250"/>
      <c r="QAA87" s="231"/>
      <c r="QAB87" s="231"/>
      <c r="QAC87" s="231"/>
      <c r="QAD87" s="231"/>
      <c r="QAE87" s="227"/>
      <c r="QAF87" s="227"/>
      <c r="QAG87" s="228"/>
      <c r="QAH87" s="231"/>
      <c r="QAI87" s="227"/>
      <c r="QAJ87" s="227"/>
      <c r="QAK87" s="227"/>
      <c r="QAL87" s="227"/>
      <c r="QAM87" s="247"/>
      <c r="QAN87" s="250"/>
      <c r="QAO87" s="231"/>
      <c r="QAP87" s="231"/>
      <c r="QAQ87" s="231"/>
      <c r="QAR87" s="99"/>
      <c r="QAS87" s="231"/>
      <c r="QAT87" s="231"/>
      <c r="QAU87" s="231"/>
      <c r="QAV87" s="222"/>
      <c r="QAW87" s="226"/>
      <c r="QAX87" s="223"/>
      <c r="QAY87" s="250"/>
      <c r="QAZ87" s="231"/>
      <c r="QBA87" s="231"/>
      <c r="QBB87" s="231"/>
      <c r="QBC87" s="231"/>
      <c r="QBD87" s="227"/>
      <c r="QBE87" s="227"/>
      <c r="QBF87" s="228"/>
      <c r="QBG87" s="231"/>
      <c r="QBH87" s="227"/>
      <c r="QBI87" s="227"/>
      <c r="QBJ87" s="227"/>
      <c r="QBK87" s="227"/>
      <c r="QBL87" s="247"/>
      <c r="QBM87" s="250"/>
      <c r="QBN87" s="231"/>
      <c r="QBO87" s="231"/>
      <c r="QBP87" s="231"/>
      <c r="QBQ87" s="99"/>
      <c r="QBR87" s="231"/>
      <c r="QBS87" s="231"/>
      <c r="QBT87" s="231"/>
      <c r="QBU87" s="222"/>
      <c r="QBV87" s="226"/>
      <c r="QBW87" s="223"/>
      <c r="QBX87" s="250"/>
      <c r="QBY87" s="231"/>
      <c r="QBZ87" s="231"/>
      <c r="QCA87" s="231"/>
      <c r="QCB87" s="231"/>
      <c r="QCC87" s="227"/>
      <c r="QCD87" s="227"/>
      <c r="QCE87" s="228"/>
      <c r="QCF87" s="231"/>
      <c r="QCG87" s="227"/>
      <c r="QCH87" s="227"/>
      <c r="QCI87" s="227"/>
      <c r="QCJ87" s="227"/>
      <c r="QCK87" s="247"/>
      <c r="QCL87" s="250"/>
      <c r="QCM87" s="231"/>
      <c r="QCN87" s="231"/>
      <c r="QCO87" s="231"/>
      <c r="QCP87" s="99"/>
      <c r="QCQ87" s="231"/>
      <c r="QCR87" s="231"/>
      <c r="QCS87" s="231"/>
      <c r="QCT87" s="222"/>
      <c r="QCU87" s="226"/>
      <c r="QCV87" s="223"/>
      <c r="QCW87" s="250"/>
      <c r="QCX87" s="231"/>
      <c r="QCY87" s="231"/>
      <c r="QCZ87" s="231"/>
      <c r="QDA87" s="231"/>
      <c r="QDB87" s="227"/>
      <c r="QDC87" s="227"/>
      <c r="QDD87" s="228"/>
      <c r="QDE87" s="231"/>
      <c r="QDF87" s="227"/>
      <c r="QDG87" s="227"/>
      <c r="QDH87" s="227"/>
      <c r="QDI87" s="227"/>
      <c r="QDJ87" s="247"/>
      <c r="QDK87" s="250"/>
      <c r="QDL87" s="231"/>
      <c r="QDM87" s="231"/>
      <c r="QDN87" s="231"/>
      <c r="QDO87" s="99"/>
      <c r="QDP87" s="231"/>
      <c r="QDQ87" s="231"/>
      <c r="QDR87" s="231"/>
      <c r="QDS87" s="222"/>
      <c r="QDT87" s="226"/>
      <c r="QDU87" s="223"/>
      <c r="QDV87" s="250"/>
      <c r="QDW87" s="231"/>
      <c r="QDX87" s="231"/>
      <c r="QDY87" s="231"/>
      <c r="QDZ87" s="231"/>
      <c r="QEA87" s="227"/>
      <c r="QEB87" s="227"/>
      <c r="QEC87" s="228"/>
      <c r="QED87" s="231"/>
      <c r="QEE87" s="227"/>
      <c r="QEF87" s="227"/>
      <c r="QEG87" s="227"/>
      <c r="QEH87" s="227"/>
      <c r="QEI87" s="247"/>
      <c r="QEJ87" s="250"/>
      <c r="QEK87" s="231"/>
      <c r="QEL87" s="231"/>
      <c r="QEM87" s="231"/>
      <c r="QEN87" s="99"/>
      <c r="QEO87" s="231"/>
      <c r="QEP87" s="231"/>
      <c r="QEQ87" s="231"/>
      <c r="QER87" s="222"/>
      <c r="QES87" s="226"/>
      <c r="QET87" s="223"/>
      <c r="QEU87" s="250"/>
      <c r="QEV87" s="231"/>
      <c r="QEW87" s="231"/>
      <c r="QEX87" s="231"/>
      <c r="QEY87" s="231"/>
      <c r="QEZ87" s="227"/>
      <c r="QFA87" s="227"/>
      <c r="QFB87" s="228"/>
      <c r="QFC87" s="231"/>
      <c r="QFD87" s="227"/>
      <c r="QFE87" s="227"/>
      <c r="QFF87" s="227"/>
      <c r="QFG87" s="227"/>
      <c r="QFH87" s="247"/>
      <c r="QFI87" s="250"/>
      <c r="QFJ87" s="231"/>
      <c r="QFK87" s="231"/>
      <c r="QFL87" s="231"/>
      <c r="QFM87" s="99"/>
      <c r="QFN87" s="231"/>
      <c r="QFO87" s="231"/>
      <c r="QFP87" s="231"/>
      <c r="QFQ87" s="222"/>
      <c r="QFR87" s="226"/>
      <c r="QFS87" s="223"/>
      <c r="QFT87" s="250"/>
      <c r="QFU87" s="231"/>
      <c r="QFV87" s="231"/>
      <c r="QFW87" s="231"/>
      <c r="QFX87" s="231"/>
      <c r="QFY87" s="227"/>
      <c r="QFZ87" s="227"/>
      <c r="QGA87" s="228"/>
      <c r="QGB87" s="231"/>
      <c r="QGC87" s="227"/>
      <c r="QGD87" s="227"/>
      <c r="QGE87" s="227"/>
      <c r="QGF87" s="227"/>
      <c r="QGG87" s="247"/>
      <c r="QGH87" s="250"/>
      <c r="QGI87" s="231"/>
      <c r="QGJ87" s="231"/>
      <c r="QGK87" s="231"/>
      <c r="QGL87" s="99"/>
      <c r="QGM87" s="231"/>
      <c r="QGN87" s="231"/>
      <c r="QGO87" s="231"/>
      <c r="QGP87" s="222"/>
      <c r="QGQ87" s="226"/>
      <c r="QGR87" s="223"/>
      <c r="QGS87" s="250"/>
      <c r="QGT87" s="231"/>
      <c r="QGU87" s="231"/>
      <c r="QGV87" s="231"/>
      <c r="QGW87" s="231"/>
      <c r="QGX87" s="227"/>
      <c r="QGY87" s="227"/>
      <c r="QGZ87" s="228"/>
      <c r="QHA87" s="231"/>
      <c r="QHB87" s="227"/>
      <c r="QHC87" s="227"/>
      <c r="QHD87" s="227"/>
      <c r="QHE87" s="227"/>
      <c r="QHF87" s="247"/>
      <c r="QHG87" s="250"/>
      <c r="QHH87" s="231"/>
      <c r="QHI87" s="231"/>
      <c r="QHJ87" s="231"/>
      <c r="QHK87" s="99"/>
      <c r="QHL87" s="231"/>
      <c r="QHM87" s="231"/>
      <c r="QHN87" s="231"/>
      <c r="QHO87" s="222"/>
      <c r="QHP87" s="226"/>
      <c r="QHQ87" s="223"/>
      <c r="QHR87" s="250"/>
      <c r="QHS87" s="231"/>
      <c r="QHT87" s="231"/>
      <c r="QHU87" s="231"/>
      <c r="QHV87" s="231"/>
      <c r="QHW87" s="227"/>
      <c r="QHX87" s="227"/>
      <c r="QHY87" s="228"/>
      <c r="QHZ87" s="231"/>
      <c r="QIA87" s="227"/>
      <c r="QIB87" s="227"/>
      <c r="QIC87" s="227"/>
      <c r="QID87" s="227"/>
      <c r="QIE87" s="247"/>
      <c r="QIF87" s="250"/>
      <c r="QIG87" s="231"/>
      <c r="QIH87" s="231"/>
      <c r="QII87" s="231"/>
      <c r="QIJ87" s="99"/>
      <c r="QIK87" s="231"/>
      <c r="QIL87" s="231"/>
      <c r="QIM87" s="231"/>
      <c r="QIN87" s="222"/>
      <c r="QIO87" s="226"/>
      <c r="QIP87" s="223"/>
      <c r="QIQ87" s="250"/>
      <c r="QIR87" s="231"/>
      <c r="QIS87" s="231"/>
      <c r="QIT87" s="231"/>
      <c r="QIU87" s="231"/>
      <c r="QIV87" s="227"/>
      <c r="QIW87" s="227"/>
      <c r="QIX87" s="228"/>
      <c r="QIY87" s="231"/>
      <c r="QIZ87" s="227"/>
      <c r="QJA87" s="227"/>
      <c r="QJB87" s="227"/>
      <c r="QJC87" s="227"/>
      <c r="QJD87" s="247"/>
      <c r="QJE87" s="250"/>
      <c r="QJF87" s="231"/>
      <c r="QJG87" s="231"/>
      <c r="QJH87" s="231"/>
      <c r="QJI87" s="99"/>
      <c r="QJJ87" s="231"/>
      <c r="QJK87" s="231"/>
      <c r="QJL87" s="231"/>
      <c r="QJM87" s="222"/>
      <c r="QJN87" s="226"/>
      <c r="QJO87" s="223"/>
      <c r="QJP87" s="250"/>
      <c r="QJQ87" s="231"/>
      <c r="QJR87" s="231"/>
      <c r="QJS87" s="231"/>
      <c r="QJT87" s="231"/>
      <c r="QJU87" s="227"/>
      <c r="QJV87" s="227"/>
      <c r="QJW87" s="228"/>
      <c r="QJX87" s="231"/>
      <c r="QJY87" s="227"/>
      <c r="QJZ87" s="227"/>
      <c r="QKA87" s="227"/>
      <c r="QKB87" s="227"/>
      <c r="QKC87" s="247"/>
      <c r="QKD87" s="250"/>
      <c r="QKE87" s="231"/>
      <c r="QKF87" s="231"/>
      <c r="QKG87" s="231"/>
      <c r="QKH87" s="99"/>
      <c r="QKI87" s="231"/>
      <c r="QKJ87" s="231"/>
      <c r="QKK87" s="231"/>
      <c r="QKL87" s="222"/>
      <c r="QKM87" s="226"/>
      <c r="QKN87" s="223"/>
      <c r="QKO87" s="250"/>
      <c r="QKP87" s="231"/>
      <c r="QKQ87" s="231"/>
      <c r="QKR87" s="231"/>
      <c r="QKS87" s="231"/>
      <c r="QKT87" s="227"/>
      <c r="QKU87" s="227"/>
      <c r="QKV87" s="228"/>
      <c r="QKW87" s="231"/>
      <c r="QKX87" s="227"/>
      <c r="QKY87" s="227"/>
      <c r="QKZ87" s="227"/>
      <c r="QLA87" s="227"/>
      <c r="QLB87" s="247"/>
      <c r="QLC87" s="250"/>
      <c r="QLD87" s="231"/>
      <c r="QLE87" s="231"/>
      <c r="QLF87" s="231"/>
      <c r="QLG87" s="99"/>
      <c r="QLH87" s="231"/>
      <c r="QLI87" s="231"/>
      <c r="QLJ87" s="231"/>
      <c r="QLK87" s="222"/>
      <c r="QLL87" s="226"/>
      <c r="QLM87" s="223"/>
      <c r="QLN87" s="250"/>
      <c r="QLO87" s="231"/>
      <c r="QLP87" s="231"/>
      <c r="QLQ87" s="231"/>
      <c r="QLR87" s="231"/>
      <c r="QLS87" s="227"/>
      <c r="QLT87" s="227"/>
      <c r="QLU87" s="228"/>
      <c r="QLV87" s="231"/>
      <c r="QLW87" s="227"/>
      <c r="QLX87" s="227"/>
      <c r="QLY87" s="227"/>
      <c r="QLZ87" s="227"/>
      <c r="QMA87" s="247"/>
      <c r="QMB87" s="250"/>
      <c r="QMC87" s="231"/>
      <c r="QMD87" s="231"/>
      <c r="QME87" s="231"/>
      <c r="QMF87" s="99"/>
      <c r="QMG87" s="231"/>
      <c r="QMH87" s="231"/>
      <c r="QMI87" s="231"/>
      <c r="QMJ87" s="222"/>
      <c r="QMK87" s="226"/>
      <c r="QML87" s="223"/>
      <c r="QMM87" s="250"/>
      <c r="QMN87" s="231"/>
      <c r="QMO87" s="231"/>
      <c r="QMP87" s="231"/>
      <c r="QMQ87" s="231"/>
      <c r="QMR87" s="227"/>
      <c r="QMS87" s="227"/>
      <c r="QMT87" s="228"/>
      <c r="QMU87" s="231"/>
      <c r="QMV87" s="227"/>
      <c r="QMW87" s="227"/>
      <c r="QMX87" s="227"/>
      <c r="QMY87" s="227"/>
      <c r="QMZ87" s="247"/>
      <c r="QNA87" s="250"/>
      <c r="QNB87" s="231"/>
      <c r="QNC87" s="231"/>
      <c r="QND87" s="231"/>
      <c r="QNE87" s="99"/>
      <c r="QNF87" s="231"/>
      <c r="QNG87" s="231"/>
      <c r="QNH87" s="231"/>
      <c r="QNI87" s="222"/>
      <c r="QNJ87" s="226"/>
      <c r="QNK87" s="223"/>
      <c r="QNL87" s="250"/>
      <c r="QNM87" s="231"/>
      <c r="QNN87" s="231"/>
      <c r="QNO87" s="231"/>
      <c r="QNP87" s="231"/>
      <c r="QNQ87" s="227"/>
      <c r="QNR87" s="227"/>
      <c r="QNS87" s="228"/>
      <c r="QNT87" s="231"/>
      <c r="QNU87" s="227"/>
      <c r="QNV87" s="227"/>
      <c r="QNW87" s="227"/>
      <c r="QNX87" s="227"/>
      <c r="QNY87" s="247"/>
      <c r="QNZ87" s="250"/>
      <c r="QOA87" s="231"/>
      <c r="QOB87" s="231"/>
      <c r="QOC87" s="231"/>
      <c r="QOD87" s="99"/>
      <c r="QOE87" s="231"/>
      <c r="QOF87" s="231"/>
      <c r="QOG87" s="231"/>
      <c r="QOH87" s="222"/>
      <c r="QOI87" s="226"/>
      <c r="QOJ87" s="223"/>
      <c r="QOK87" s="250"/>
      <c r="QOL87" s="231"/>
      <c r="QOM87" s="231"/>
      <c r="QON87" s="231"/>
      <c r="QOO87" s="231"/>
      <c r="QOP87" s="227"/>
      <c r="QOQ87" s="227"/>
      <c r="QOR87" s="228"/>
      <c r="QOS87" s="231"/>
      <c r="QOT87" s="227"/>
      <c r="QOU87" s="227"/>
      <c r="QOV87" s="227"/>
      <c r="QOW87" s="227"/>
      <c r="QOX87" s="247"/>
      <c r="QOY87" s="250"/>
      <c r="QOZ87" s="231"/>
      <c r="QPA87" s="231"/>
      <c r="QPB87" s="231"/>
      <c r="QPC87" s="99"/>
      <c r="QPD87" s="231"/>
      <c r="QPE87" s="231"/>
      <c r="QPF87" s="231"/>
      <c r="QPG87" s="222"/>
      <c r="QPH87" s="226"/>
      <c r="QPI87" s="223"/>
      <c r="QPJ87" s="250"/>
      <c r="QPK87" s="231"/>
      <c r="QPL87" s="231"/>
      <c r="QPM87" s="231"/>
      <c r="QPN87" s="231"/>
      <c r="QPO87" s="227"/>
      <c r="QPP87" s="227"/>
      <c r="QPQ87" s="228"/>
      <c r="QPR87" s="231"/>
      <c r="QPS87" s="227"/>
      <c r="QPT87" s="227"/>
      <c r="QPU87" s="227"/>
      <c r="QPV87" s="227"/>
      <c r="QPW87" s="247"/>
      <c r="QPX87" s="250"/>
      <c r="QPY87" s="231"/>
      <c r="QPZ87" s="231"/>
      <c r="QQA87" s="231"/>
      <c r="QQB87" s="99"/>
      <c r="QQC87" s="231"/>
      <c r="QQD87" s="231"/>
      <c r="QQE87" s="231"/>
      <c r="QQF87" s="222"/>
      <c r="QQG87" s="226"/>
      <c r="QQH87" s="223"/>
      <c r="QQI87" s="250"/>
      <c r="QQJ87" s="231"/>
      <c r="QQK87" s="231"/>
      <c r="QQL87" s="231"/>
      <c r="QQM87" s="231"/>
      <c r="QQN87" s="227"/>
      <c r="QQO87" s="227"/>
      <c r="QQP87" s="228"/>
      <c r="QQQ87" s="231"/>
      <c r="QQR87" s="227"/>
      <c r="QQS87" s="227"/>
      <c r="QQT87" s="227"/>
      <c r="QQU87" s="227"/>
      <c r="QQV87" s="247"/>
      <c r="QQW87" s="250"/>
      <c r="QQX87" s="231"/>
      <c r="QQY87" s="231"/>
      <c r="QQZ87" s="231"/>
      <c r="QRA87" s="99"/>
      <c r="QRB87" s="231"/>
      <c r="QRC87" s="231"/>
      <c r="QRD87" s="231"/>
      <c r="QRE87" s="222"/>
      <c r="QRF87" s="226"/>
      <c r="QRG87" s="223"/>
      <c r="QRH87" s="250"/>
      <c r="QRI87" s="231"/>
      <c r="QRJ87" s="231"/>
      <c r="QRK87" s="231"/>
      <c r="QRL87" s="231"/>
      <c r="QRM87" s="227"/>
      <c r="QRN87" s="227"/>
      <c r="QRO87" s="228"/>
      <c r="QRP87" s="231"/>
      <c r="QRQ87" s="227"/>
      <c r="QRR87" s="227"/>
      <c r="QRS87" s="227"/>
      <c r="QRT87" s="227"/>
      <c r="QRU87" s="247"/>
      <c r="QRV87" s="250"/>
      <c r="QRW87" s="231"/>
      <c r="QRX87" s="231"/>
      <c r="QRY87" s="231"/>
      <c r="QRZ87" s="99"/>
      <c r="QSA87" s="231"/>
      <c r="QSB87" s="231"/>
      <c r="QSC87" s="231"/>
      <c r="QSD87" s="222"/>
      <c r="QSE87" s="226"/>
      <c r="QSF87" s="223"/>
      <c r="QSG87" s="250"/>
      <c r="QSH87" s="231"/>
      <c r="QSI87" s="231"/>
      <c r="QSJ87" s="231"/>
      <c r="QSK87" s="231"/>
      <c r="QSL87" s="227"/>
      <c r="QSM87" s="227"/>
      <c r="QSN87" s="228"/>
      <c r="QSO87" s="231"/>
      <c r="QSP87" s="227"/>
      <c r="QSQ87" s="227"/>
      <c r="QSR87" s="227"/>
      <c r="QSS87" s="227"/>
      <c r="QST87" s="247"/>
      <c r="QSU87" s="250"/>
      <c r="QSV87" s="231"/>
      <c r="QSW87" s="231"/>
      <c r="QSX87" s="231"/>
      <c r="QSY87" s="99"/>
      <c r="QSZ87" s="231"/>
      <c r="QTA87" s="231"/>
      <c r="QTB87" s="231"/>
      <c r="QTC87" s="222"/>
      <c r="QTD87" s="226"/>
      <c r="QTE87" s="223"/>
      <c r="QTF87" s="250"/>
      <c r="QTG87" s="231"/>
      <c r="QTH87" s="231"/>
      <c r="QTI87" s="231"/>
      <c r="QTJ87" s="231"/>
      <c r="QTK87" s="227"/>
      <c r="QTL87" s="227"/>
      <c r="QTM87" s="228"/>
      <c r="QTN87" s="231"/>
      <c r="QTO87" s="227"/>
      <c r="QTP87" s="227"/>
      <c r="QTQ87" s="227"/>
      <c r="QTR87" s="227"/>
      <c r="QTS87" s="247"/>
      <c r="QTT87" s="250"/>
      <c r="QTU87" s="231"/>
      <c r="QTV87" s="231"/>
      <c r="QTW87" s="231"/>
      <c r="QTX87" s="99"/>
      <c r="QTY87" s="231"/>
      <c r="QTZ87" s="231"/>
      <c r="QUA87" s="231"/>
      <c r="QUB87" s="222"/>
      <c r="QUC87" s="226"/>
      <c r="QUD87" s="223"/>
      <c r="QUE87" s="250"/>
      <c r="QUF87" s="231"/>
      <c r="QUG87" s="231"/>
      <c r="QUH87" s="231"/>
      <c r="QUI87" s="231"/>
      <c r="QUJ87" s="227"/>
      <c r="QUK87" s="227"/>
      <c r="QUL87" s="228"/>
      <c r="QUM87" s="231"/>
      <c r="QUN87" s="227"/>
      <c r="QUO87" s="227"/>
      <c r="QUP87" s="227"/>
      <c r="QUQ87" s="227"/>
      <c r="QUR87" s="247"/>
      <c r="QUS87" s="250"/>
      <c r="QUT87" s="231"/>
      <c r="QUU87" s="231"/>
      <c r="QUV87" s="231"/>
      <c r="QUW87" s="99"/>
      <c r="QUX87" s="231"/>
      <c r="QUY87" s="231"/>
      <c r="QUZ87" s="231"/>
      <c r="QVA87" s="222"/>
      <c r="QVB87" s="226"/>
      <c r="QVC87" s="223"/>
      <c r="QVD87" s="250"/>
      <c r="QVE87" s="231"/>
      <c r="QVF87" s="231"/>
      <c r="QVG87" s="231"/>
      <c r="QVH87" s="231"/>
      <c r="QVI87" s="227"/>
      <c r="QVJ87" s="227"/>
      <c r="QVK87" s="228"/>
      <c r="QVL87" s="231"/>
      <c r="QVM87" s="227"/>
      <c r="QVN87" s="227"/>
      <c r="QVO87" s="227"/>
      <c r="QVP87" s="227"/>
      <c r="QVQ87" s="247"/>
      <c r="QVR87" s="250"/>
      <c r="QVS87" s="231"/>
      <c r="QVT87" s="231"/>
      <c r="QVU87" s="231"/>
      <c r="QVV87" s="99"/>
      <c r="QVW87" s="231"/>
      <c r="QVX87" s="231"/>
      <c r="QVY87" s="231"/>
      <c r="QVZ87" s="222"/>
      <c r="QWA87" s="226"/>
      <c r="QWB87" s="223"/>
      <c r="QWC87" s="250"/>
      <c r="QWD87" s="231"/>
      <c r="QWE87" s="231"/>
      <c r="QWF87" s="231"/>
      <c r="QWG87" s="231"/>
      <c r="QWH87" s="227"/>
      <c r="QWI87" s="227"/>
      <c r="QWJ87" s="228"/>
      <c r="QWK87" s="231"/>
      <c r="QWL87" s="227"/>
      <c r="QWM87" s="227"/>
      <c r="QWN87" s="227"/>
      <c r="QWO87" s="227"/>
      <c r="QWP87" s="247"/>
      <c r="QWQ87" s="250"/>
      <c r="QWR87" s="231"/>
      <c r="QWS87" s="231"/>
      <c r="QWT87" s="231"/>
      <c r="QWU87" s="99"/>
      <c r="QWV87" s="231"/>
      <c r="QWW87" s="231"/>
      <c r="QWX87" s="231"/>
      <c r="QWY87" s="222"/>
      <c r="QWZ87" s="226"/>
      <c r="QXA87" s="223"/>
      <c r="QXB87" s="250"/>
      <c r="QXC87" s="231"/>
      <c r="QXD87" s="231"/>
      <c r="QXE87" s="231"/>
      <c r="QXF87" s="231"/>
      <c r="QXG87" s="227"/>
      <c r="QXH87" s="227"/>
      <c r="QXI87" s="228"/>
      <c r="QXJ87" s="231"/>
      <c r="QXK87" s="227"/>
      <c r="QXL87" s="227"/>
      <c r="QXM87" s="227"/>
      <c r="QXN87" s="227"/>
      <c r="QXO87" s="247"/>
      <c r="QXP87" s="250"/>
      <c r="QXQ87" s="231"/>
      <c r="QXR87" s="231"/>
      <c r="QXS87" s="231"/>
      <c r="QXT87" s="99"/>
      <c r="QXU87" s="231"/>
      <c r="QXV87" s="231"/>
      <c r="QXW87" s="231"/>
      <c r="QXX87" s="222"/>
      <c r="QXY87" s="226"/>
      <c r="QXZ87" s="223"/>
      <c r="QYA87" s="250"/>
      <c r="QYB87" s="231"/>
      <c r="QYC87" s="231"/>
      <c r="QYD87" s="231"/>
      <c r="QYE87" s="231"/>
      <c r="QYF87" s="227"/>
      <c r="QYG87" s="227"/>
      <c r="QYH87" s="228"/>
      <c r="QYI87" s="231"/>
      <c r="QYJ87" s="227"/>
      <c r="QYK87" s="227"/>
      <c r="QYL87" s="227"/>
      <c r="QYM87" s="227"/>
      <c r="QYN87" s="247"/>
      <c r="QYO87" s="250"/>
      <c r="QYP87" s="231"/>
      <c r="QYQ87" s="231"/>
      <c r="QYR87" s="231"/>
      <c r="QYS87" s="99"/>
      <c r="QYT87" s="231"/>
      <c r="QYU87" s="231"/>
      <c r="QYV87" s="231"/>
      <c r="QYW87" s="222"/>
      <c r="QYX87" s="226"/>
      <c r="QYY87" s="223"/>
      <c r="QYZ87" s="250"/>
      <c r="QZA87" s="231"/>
      <c r="QZB87" s="231"/>
      <c r="QZC87" s="231"/>
      <c r="QZD87" s="231"/>
      <c r="QZE87" s="227"/>
      <c r="QZF87" s="227"/>
      <c r="QZG87" s="228"/>
      <c r="QZH87" s="231"/>
      <c r="QZI87" s="227"/>
      <c r="QZJ87" s="227"/>
      <c r="QZK87" s="227"/>
      <c r="QZL87" s="227"/>
      <c r="QZM87" s="247"/>
      <c r="QZN87" s="250"/>
      <c r="QZO87" s="231"/>
      <c r="QZP87" s="231"/>
      <c r="QZQ87" s="231"/>
      <c r="QZR87" s="99"/>
      <c r="QZS87" s="231"/>
      <c r="QZT87" s="231"/>
      <c r="QZU87" s="231"/>
      <c r="QZV87" s="222"/>
      <c r="QZW87" s="226"/>
      <c r="QZX87" s="223"/>
      <c r="QZY87" s="250"/>
      <c r="QZZ87" s="231"/>
      <c r="RAA87" s="231"/>
      <c r="RAB87" s="231"/>
      <c r="RAC87" s="231"/>
      <c r="RAD87" s="227"/>
      <c r="RAE87" s="227"/>
      <c r="RAF87" s="228"/>
      <c r="RAG87" s="231"/>
      <c r="RAH87" s="227"/>
      <c r="RAI87" s="227"/>
      <c r="RAJ87" s="227"/>
      <c r="RAK87" s="227"/>
      <c r="RAL87" s="247"/>
      <c r="RAM87" s="250"/>
      <c r="RAN87" s="231"/>
      <c r="RAO87" s="231"/>
      <c r="RAP87" s="231"/>
      <c r="RAQ87" s="99"/>
      <c r="RAR87" s="231"/>
      <c r="RAS87" s="231"/>
      <c r="RAT87" s="231"/>
      <c r="RAU87" s="222"/>
      <c r="RAV87" s="226"/>
      <c r="RAW87" s="223"/>
      <c r="RAX87" s="250"/>
      <c r="RAY87" s="231"/>
      <c r="RAZ87" s="231"/>
      <c r="RBA87" s="231"/>
      <c r="RBB87" s="231"/>
      <c r="RBC87" s="227"/>
      <c r="RBD87" s="227"/>
      <c r="RBE87" s="228"/>
      <c r="RBF87" s="231"/>
      <c r="RBG87" s="227"/>
      <c r="RBH87" s="227"/>
      <c r="RBI87" s="227"/>
      <c r="RBJ87" s="227"/>
      <c r="RBK87" s="247"/>
      <c r="RBL87" s="250"/>
      <c r="RBM87" s="231"/>
      <c r="RBN87" s="231"/>
      <c r="RBO87" s="231"/>
      <c r="RBP87" s="99"/>
      <c r="RBQ87" s="231"/>
      <c r="RBR87" s="231"/>
      <c r="RBS87" s="231"/>
      <c r="RBT87" s="222"/>
      <c r="RBU87" s="226"/>
      <c r="RBV87" s="223"/>
      <c r="RBW87" s="250"/>
      <c r="RBX87" s="231"/>
      <c r="RBY87" s="231"/>
      <c r="RBZ87" s="231"/>
      <c r="RCA87" s="231"/>
      <c r="RCB87" s="227"/>
      <c r="RCC87" s="227"/>
      <c r="RCD87" s="228"/>
      <c r="RCE87" s="231"/>
      <c r="RCF87" s="227"/>
      <c r="RCG87" s="227"/>
      <c r="RCH87" s="227"/>
      <c r="RCI87" s="227"/>
      <c r="RCJ87" s="247"/>
      <c r="RCK87" s="250"/>
      <c r="RCL87" s="231"/>
      <c r="RCM87" s="231"/>
      <c r="RCN87" s="231"/>
      <c r="RCO87" s="99"/>
      <c r="RCP87" s="231"/>
      <c r="RCQ87" s="231"/>
      <c r="RCR87" s="231"/>
      <c r="RCS87" s="222"/>
      <c r="RCT87" s="226"/>
      <c r="RCU87" s="223"/>
      <c r="RCV87" s="250"/>
      <c r="RCW87" s="231"/>
      <c r="RCX87" s="231"/>
      <c r="RCY87" s="231"/>
      <c r="RCZ87" s="231"/>
      <c r="RDA87" s="227"/>
      <c r="RDB87" s="227"/>
      <c r="RDC87" s="228"/>
      <c r="RDD87" s="231"/>
      <c r="RDE87" s="227"/>
      <c r="RDF87" s="227"/>
      <c r="RDG87" s="227"/>
      <c r="RDH87" s="227"/>
      <c r="RDI87" s="247"/>
      <c r="RDJ87" s="250"/>
      <c r="RDK87" s="231"/>
      <c r="RDL87" s="231"/>
      <c r="RDM87" s="231"/>
      <c r="RDN87" s="99"/>
      <c r="RDO87" s="231"/>
      <c r="RDP87" s="231"/>
      <c r="RDQ87" s="231"/>
      <c r="RDR87" s="222"/>
      <c r="RDS87" s="226"/>
      <c r="RDT87" s="223"/>
      <c r="RDU87" s="250"/>
      <c r="RDV87" s="231"/>
      <c r="RDW87" s="231"/>
      <c r="RDX87" s="231"/>
      <c r="RDY87" s="231"/>
      <c r="RDZ87" s="227"/>
      <c r="REA87" s="227"/>
      <c r="REB87" s="228"/>
      <c r="REC87" s="231"/>
      <c r="RED87" s="227"/>
      <c r="REE87" s="227"/>
      <c r="REF87" s="227"/>
      <c r="REG87" s="227"/>
      <c r="REH87" s="247"/>
      <c r="REI87" s="250"/>
      <c r="REJ87" s="231"/>
      <c r="REK87" s="231"/>
      <c r="REL87" s="231"/>
      <c r="REM87" s="99"/>
      <c r="REN87" s="231"/>
      <c r="REO87" s="231"/>
      <c r="REP87" s="231"/>
      <c r="REQ87" s="222"/>
      <c r="RER87" s="226"/>
      <c r="RES87" s="223"/>
      <c r="RET87" s="250"/>
      <c r="REU87" s="231"/>
      <c r="REV87" s="231"/>
      <c r="REW87" s="231"/>
      <c r="REX87" s="231"/>
      <c r="REY87" s="227"/>
      <c r="REZ87" s="227"/>
      <c r="RFA87" s="228"/>
      <c r="RFB87" s="231"/>
      <c r="RFC87" s="227"/>
      <c r="RFD87" s="227"/>
      <c r="RFE87" s="227"/>
      <c r="RFF87" s="227"/>
      <c r="RFG87" s="247"/>
      <c r="RFH87" s="250"/>
      <c r="RFI87" s="231"/>
      <c r="RFJ87" s="231"/>
      <c r="RFK87" s="231"/>
      <c r="RFL87" s="99"/>
      <c r="RFM87" s="231"/>
      <c r="RFN87" s="231"/>
      <c r="RFO87" s="231"/>
      <c r="RFP87" s="222"/>
      <c r="RFQ87" s="226"/>
      <c r="RFR87" s="223"/>
      <c r="RFS87" s="250"/>
      <c r="RFT87" s="231"/>
      <c r="RFU87" s="231"/>
      <c r="RFV87" s="231"/>
      <c r="RFW87" s="231"/>
      <c r="RFX87" s="227"/>
      <c r="RFY87" s="227"/>
      <c r="RFZ87" s="228"/>
      <c r="RGA87" s="231"/>
      <c r="RGB87" s="227"/>
      <c r="RGC87" s="227"/>
      <c r="RGD87" s="227"/>
      <c r="RGE87" s="227"/>
      <c r="RGF87" s="247"/>
      <c r="RGG87" s="250"/>
      <c r="RGH87" s="231"/>
      <c r="RGI87" s="231"/>
      <c r="RGJ87" s="231"/>
      <c r="RGK87" s="99"/>
      <c r="RGL87" s="231"/>
      <c r="RGM87" s="231"/>
      <c r="RGN87" s="231"/>
      <c r="RGO87" s="222"/>
      <c r="RGP87" s="226"/>
      <c r="RGQ87" s="223"/>
      <c r="RGR87" s="250"/>
      <c r="RGS87" s="231"/>
      <c r="RGT87" s="231"/>
      <c r="RGU87" s="231"/>
      <c r="RGV87" s="231"/>
      <c r="RGW87" s="227"/>
      <c r="RGX87" s="227"/>
      <c r="RGY87" s="228"/>
      <c r="RGZ87" s="231"/>
      <c r="RHA87" s="227"/>
      <c r="RHB87" s="227"/>
      <c r="RHC87" s="227"/>
      <c r="RHD87" s="227"/>
      <c r="RHE87" s="247"/>
      <c r="RHF87" s="250"/>
      <c r="RHG87" s="231"/>
      <c r="RHH87" s="231"/>
      <c r="RHI87" s="231"/>
      <c r="RHJ87" s="99"/>
      <c r="RHK87" s="231"/>
      <c r="RHL87" s="231"/>
      <c r="RHM87" s="231"/>
      <c r="RHN87" s="222"/>
      <c r="RHO87" s="226"/>
      <c r="RHP87" s="223"/>
      <c r="RHQ87" s="250"/>
      <c r="RHR87" s="231"/>
      <c r="RHS87" s="231"/>
      <c r="RHT87" s="231"/>
      <c r="RHU87" s="231"/>
      <c r="RHV87" s="227"/>
      <c r="RHW87" s="227"/>
      <c r="RHX87" s="228"/>
      <c r="RHY87" s="231"/>
      <c r="RHZ87" s="227"/>
      <c r="RIA87" s="227"/>
      <c r="RIB87" s="227"/>
      <c r="RIC87" s="227"/>
      <c r="RID87" s="247"/>
      <c r="RIE87" s="250"/>
      <c r="RIF87" s="231"/>
      <c r="RIG87" s="231"/>
      <c r="RIH87" s="231"/>
      <c r="RII87" s="99"/>
      <c r="RIJ87" s="231"/>
      <c r="RIK87" s="231"/>
      <c r="RIL87" s="231"/>
      <c r="RIM87" s="222"/>
      <c r="RIN87" s="226"/>
      <c r="RIO87" s="223"/>
      <c r="RIP87" s="250"/>
      <c r="RIQ87" s="231"/>
      <c r="RIR87" s="231"/>
      <c r="RIS87" s="231"/>
      <c r="RIT87" s="231"/>
      <c r="RIU87" s="227"/>
      <c r="RIV87" s="227"/>
      <c r="RIW87" s="228"/>
      <c r="RIX87" s="231"/>
      <c r="RIY87" s="227"/>
      <c r="RIZ87" s="227"/>
      <c r="RJA87" s="227"/>
      <c r="RJB87" s="227"/>
      <c r="RJC87" s="247"/>
      <c r="RJD87" s="250"/>
      <c r="RJE87" s="231"/>
      <c r="RJF87" s="231"/>
      <c r="RJG87" s="231"/>
      <c r="RJH87" s="99"/>
      <c r="RJI87" s="231"/>
      <c r="RJJ87" s="231"/>
      <c r="RJK87" s="231"/>
      <c r="RJL87" s="222"/>
      <c r="RJM87" s="226"/>
      <c r="RJN87" s="223"/>
      <c r="RJO87" s="250"/>
      <c r="RJP87" s="231"/>
      <c r="RJQ87" s="231"/>
      <c r="RJR87" s="231"/>
      <c r="RJS87" s="231"/>
      <c r="RJT87" s="227"/>
      <c r="RJU87" s="227"/>
      <c r="RJV87" s="228"/>
      <c r="RJW87" s="231"/>
      <c r="RJX87" s="227"/>
      <c r="RJY87" s="227"/>
      <c r="RJZ87" s="227"/>
      <c r="RKA87" s="227"/>
      <c r="RKB87" s="247"/>
      <c r="RKC87" s="250"/>
      <c r="RKD87" s="231"/>
      <c r="RKE87" s="231"/>
      <c r="RKF87" s="231"/>
      <c r="RKG87" s="99"/>
      <c r="RKH87" s="231"/>
      <c r="RKI87" s="231"/>
      <c r="RKJ87" s="231"/>
      <c r="RKK87" s="222"/>
      <c r="RKL87" s="226"/>
      <c r="RKM87" s="223"/>
      <c r="RKN87" s="250"/>
      <c r="RKO87" s="231"/>
      <c r="RKP87" s="231"/>
      <c r="RKQ87" s="231"/>
      <c r="RKR87" s="231"/>
      <c r="RKS87" s="227"/>
      <c r="RKT87" s="227"/>
      <c r="RKU87" s="228"/>
      <c r="RKV87" s="231"/>
      <c r="RKW87" s="227"/>
      <c r="RKX87" s="227"/>
      <c r="RKY87" s="227"/>
      <c r="RKZ87" s="227"/>
      <c r="RLA87" s="247"/>
      <c r="RLB87" s="250"/>
      <c r="RLC87" s="231"/>
      <c r="RLD87" s="231"/>
      <c r="RLE87" s="231"/>
      <c r="RLF87" s="99"/>
      <c r="RLG87" s="231"/>
      <c r="RLH87" s="231"/>
      <c r="RLI87" s="231"/>
      <c r="RLJ87" s="222"/>
      <c r="RLK87" s="226"/>
      <c r="RLL87" s="223"/>
      <c r="RLM87" s="250"/>
      <c r="RLN87" s="231"/>
      <c r="RLO87" s="231"/>
      <c r="RLP87" s="231"/>
      <c r="RLQ87" s="231"/>
      <c r="RLR87" s="227"/>
      <c r="RLS87" s="227"/>
      <c r="RLT87" s="228"/>
      <c r="RLU87" s="231"/>
      <c r="RLV87" s="227"/>
      <c r="RLW87" s="227"/>
      <c r="RLX87" s="227"/>
      <c r="RLY87" s="227"/>
      <c r="RLZ87" s="247"/>
      <c r="RMA87" s="250"/>
      <c r="RMB87" s="231"/>
      <c r="RMC87" s="231"/>
      <c r="RMD87" s="231"/>
      <c r="RME87" s="99"/>
      <c r="RMF87" s="231"/>
      <c r="RMG87" s="231"/>
      <c r="RMH87" s="231"/>
      <c r="RMI87" s="222"/>
      <c r="RMJ87" s="226"/>
      <c r="RMK87" s="223"/>
      <c r="RML87" s="250"/>
      <c r="RMM87" s="231"/>
      <c r="RMN87" s="231"/>
      <c r="RMO87" s="231"/>
      <c r="RMP87" s="231"/>
      <c r="RMQ87" s="227"/>
      <c r="RMR87" s="227"/>
      <c r="RMS87" s="228"/>
      <c r="RMT87" s="231"/>
      <c r="RMU87" s="227"/>
      <c r="RMV87" s="227"/>
      <c r="RMW87" s="227"/>
      <c r="RMX87" s="227"/>
      <c r="RMY87" s="247"/>
      <c r="RMZ87" s="250"/>
      <c r="RNA87" s="231"/>
      <c r="RNB87" s="231"/>
      <c r="RNC87" s="231"/>
      <c r="RND87" s="99"/>
      <c r="RNE87" s="231"/>
      <c r="RNF87" s="231"/>
      <c r="RNG87" s="231"/>
      <c r="RNH87" s="222"/>
      <c r="RNI87" s="226"/>
      <c r="RNJ87" s="223"/>
      <c r="RNK87" s="250"/>
      <c r="RNL87" s="231"/>
      <c r="RNM87" s="231"/>
      <c r="RNN87" s="231"/>
      <c r="RNO87" s="231"/>
      <c r="RNP87" s="227"/>
      <c r="RNQ87" s="227"/>
      <c r="RNR87" s="228"/>
      <c r="RNS87" s="231"/>
      <c r="RNT87" s="227"/>
      <c r="RNU87" s="227"/>
      <c r="RNV87" s="227"/>
      <c r="RNW87" s="227"/>
      <c r="RNX87" s="247"/>
      <c r="RNY87" s="250"/>
      <c r="RNZ87" s="231"/>
      <c r="ROA87" s="231"/>
      <c r="ROB87" s="231"/>
      <c r="ROC87" s="99"/>
      <c r="ROD87" s="231"/>
      <c r="ROE87" s="231"/>
      <c r="ROF87" s="231"/>
      <c r="ROG87" s="222"/>
      <c r="ROH87" s="226"/>
      <c r="ROI87" s="223"/>
      <c r="ROJ87" s="250"/>
      <c r="ROK87" s="231"/>
      <c r="ROL87" s="231"/>
      <c r="ROM87" s="231"/>
      <c r="RON87" s="231"/>
      <c r="ROO87" s="227"/>
      <c r="ROP87" s="227"/>
      <c r="ROQ87" s="228"/>
      <c r="ROR87" s="231"/>
      <c r="ROS87" s="227"/>
      <c r="ROT87" s="227"/>
      <c r="ROU87" s="227"/>
      <c r="ROV87" s="227"/>
      <c r="ROW87" s="247"/>
      <c r="ROX87" s="250"/>
      <c r="ROY87" s="231"/>
      <c r="ROZ87" s="231"/>
      <c r="RPA87" s="231"/>
      <c r="RPB87" s="99"/>
      <c r="RPC87" s="231"/>
      <c r="RPD87" s="231"/>
      <c r="RPE87" s="231"/>
      <c r="RPF87" s="222"/>
      <c r="RPG87" s="226"/>
      <c r="RPH87" s="223"/>
      <c r="RPI87" s="250"/>
      <c r="RPJ87" s="231"/>
      <c r="RPK87" s="231"/>
      <c r="RPL87" s="231"/>
      <c r="RPM87" s="231"/>
      <c r="RPN87" s="227"/>
      <c r="RPO87" s="227"/>
      <c r="RPP87" s="228"/>
      <c r="RPQ87" s="231"/>
      <c r="RPR87" s="227"/>
      <c r="RPS87" s="227"/>
      <c r="RPT87" s="227"/>
      <c r="RPU87" s="227"/>
      <c r="RPV87" s="247"/>
      <c r="RPW87" s="250"/>
      <c r="RPX87" s="231"/>
      <c r="RPY87" s="231"/>
      <c r="RPZ87" s="231"/>
      <c r="RQA87" s="99"/>
      <c r="RQB87" s="231"/>
      <c r="RQC87" s="231"/>
      <c r="RQD87" s="231"/>
      <c r="RQE87" s="222"/>
      <c r="RQF87" s="226"/>
      <c r="RQG87" s="223"/>
      <c r="RQH87" s="250"/>
      <c r="RQI87" s="231"/>
      <c r="RQJ87" s="231"/>
      <c r="RQK87" s="231"/>
      <c r="RQL87" s="231"/>
      <c r="RQM87" s="227"/>
      <c r="RQN87" s="227"/>
      <c r="RQO87" s="228"/>
      <c r="RQP87" s="231"/>
      <c r="RQQ87" s="227"/>
      <c r="RQR87" s="227"/>
      <c r="RQS87" s="227"/>
      <c r="RQT87" s="227"/>
      <c r="RQU87" s="247"/>
      <c r="RQV87" s="250"/>
      <c r="RQW87" s="231"/>
      <c r="RQX87" s="231"/>
      <c r="RQY87" s="231"/>
      <c r="RQZ87" s="99"/>
      <c r="RRA87" s="231"/>
      <c r="RRB87" s="231"/>
      <c r="RRC87" s="231"/>
      <c r="RRD87" s="222"/>
      <c r="RRE87" s="226"/>
      <c r="RRF87" s="223"/>
      <c r="RRG87" s="250"/>
      <c r="RRH87" s="231"/>
      <c r="RRI87" s="231"/>
      <c r="RRJ87" s="231"/>
      <c r="RRK87" s="231"/>
      <c r="RRL87" s="227"/>
      <c r="RRM87" s="227"/>
      <c r="RRN87" s="228"/>
      <c r="RRO87" s="231"/>
      <c r="RRP87" s="227"/>
      <c r="RRQ87" s="227"/>
      <c r="RRR87" s="227"/>
      <c r="RRS87" s="227"/>
      <c r="RRT87" s="247"/>
      <c r="RRU87" s="250"/>
      <c r="RRV87" s="231"/>
      <c r="RRW87" s="231"/>
      <c r="RRX87" s="231"/>
      <c r="RRY87" s="99"/>
      <c r="RRZ87" s="231"/>
      <c r="RSA87" s="231"/>
      <c r="RSB87" s="231"/>
      <c r="RSC87" s="222"/>
      <c r="RSD87" s="226"/>
      <c r="RSE87" s="223"/>
      <c r="RSF87" s="250"/>
      <c r="RSG87" s="231"/>
      <c r="RSH87" s="231"/>
      <c r="RSI87" s="231"/>
      <c r="RSJ87" s="231"/>
      <c r="RSK87" s="227"/>
      <c r="RSL87" s="227"/>
      <c r="RSM87" s="228"/>
      <c r="RSN87" s="231"/>
      <c r="RSO87" s="227"/>
      <c r="RSP87" s="227"/>
      <c r="RSQ87" s="227"/>
      <c r="RSR87" s="227"/>
      <c r="RSS87" s="247"/>
      <c r="RST87" s="250"/>
      <c r="RSU87" s="231"/>
      <c r="RSV87" s="231"/>
      <c r="RSW87" s="231"/>
      <c r="RSX87" s="99"/>
      <c r="RSY87" s="231"/>
      <c r="RSZ87" s="231"/>
      <c r="RTA87" s="231"/>
      <c r="RTB87" s="222"/>
      <c r="RTC87" s="226"/>
      <c r="RTD87" s="223"/>
      <c r="RTE87" s="250"/>
      <c r="RTF87" s="231"/>
      <c r="RTG87" s="231"/>
      <c r="RTH87" s="231"/>
      <c r="RTI87" s="231"/>
      <c r="RTJ87" s="227"/>
      <c r="RTK87" s="227"/>
      <c r="RTL87" s="228"/>
      <c r="RTM87" s="231"/>
      <c r="RTN87" s="227"/>
      <c r="RTO87" s="227"/>
      <c r="RTP87" s="227"/>
      <c r="RTQ87" s="227"/>
      <c r="RTR87" s="247"/>
      <c r="RTS87" s="250"/>
      <c r="RTT87" s="231"/>
      <c r="RTU87" s="231"/>
      <c r="RTV87" s="231"/>
      <c r="RTW87" s="99"/>
      <c r="RTX87" s="231"/>
      <c r="RTY87" s="231"/>
      <c r="RTZ87" s="231"/>
      <c r="RUA87" s="222"/>
      <c r="RUB87" s="226"/>
      <c r="RUC87" s="223"/>
      <c r="RUD87" s="250"/>
      <c r="RUE87" s="231"/>
      <c r="RUF87" s="231"/>
      <c r="RUG87" s="231"/>
      <c r="RUH87" s="231"/>
      <c r="RUI87" s="227"/>
      <c r="RUJ87" s="227"/>
      <c r="RUK87" s="228"/>
      <c r="RUL87" s="231"/>
      <c r="RUM87" s="227"/>
      <c r="RUN87" s="227"/>
      <c r="RUO87" s="227"/>
      <c r="RUP87" s="227"/>
      <c r="RUQ87" s="247"/>
      <c r="RUR87" s="250"/>
      <c r="RUS87" s="231"/>
      <c r="RUT87" s="231"/>
      <c r="RUU87" s="231"/>
      <c r="RUV87" s="99"/>
      <c r="RUW87" s="231"/>
      <c r="RUX87" s="231"/>
      <c r="RUY87" s="231"/>
      <c r="RUZ87" s="222"/>
      <c r="RVA87" s="226"/>
      <c r="RVB87" s="223"/>
      <c r="RVC87" s="250"/>
      <c r="RVD87" s="231"/>
      <c r="RVE87" s="231"/>
      <c r="RVF87" s="231"/>
      <c r="RVG87" s="231"/>
      <c r="RVH87" s="227"/>
      <c r="RVI87" s="227"/>
      <c r="RVJ87" s="228"/>
      <c r="RVK87" s="231"/>
      <c r="RVL87" s="227"/>
      <c r="RVM87" s="227"/>
      <c r="RVN87" s="227"/>
      <c r="RVO87" s="227"/>
      <c r="RVP87" s="247"/>
      <c r="RVQ87" s="250"/>
      <c r="RVR87" s="231"/>
      <c r="RVS87" s="231"/>
      <c r="RVT87" s="231"/>
      <c r="RVU87" s="99"/>
      <c r="RVV87" s="231"/>
      <c r="RVW87" s="231"/>
      <c r="RVX87" s="231"/>
      <c r="RVY87" s="222"/>
      <c r="RVZ87" s="226"/>
      <c r="RWA87" s="223"/>
      <c r="RWB87" s="250"/>
      <c r="RWC87" s="231"/>
      <c r="RWD87" s="231"/>
      <c r="RWE87" s="231"/>
      <c r="RWF87" s="231"/>
      <c r="RWG87" s="227"/>
      <c r="RWH87" s="227"/>
      <c r="RWI87" s="228"/>
      <c r="RWJ87" s="231"/>
      <c r="RWK87" s="227"/>
      <c r="RWL87" s="227"/>
      <c r="RWM87" s="227"/>
      <c r="RWN87" s="227"/>
      <c r="RWO87" s="247"/>
      <c r="RWP87" s="250"/>
      <c r="RWQ87" s="231"/>
      <c r="RWR87" s="231"/>
      <c r="RWS87" s="231"/>
      <c r="RWT87" s="99"/>
      <c r="RWU87" s="231"/>
      <c r="RWV87" s="231"/>
      <c r="RWW87" s="231"/>
      <c r="RWX87" s="222"/>
      <c r="RWY87" s="226"/>
      <c r="RWZ87" s="223"/>
      <c r="RXA87" s="250"/>
      <c r="RXB87" s="231"/>
      <c r="RXC87" s="231"/>
      <c r="RXD87" s="231"/>
      <c r="RXE87" s="231"/>
      <c r="RXF87" s="227"/>
      <c r="RXG87" s="227"/>
      <c r="RXH87" s="228"/>
      <c r="RXI87" s="231"/>
      <c r="RXJ87" s="227"/>
      <c r="RXK87" s="227"/>
      <c r="RXL87" s="227"/>
      <c r="RXM87" s="227"/>
      <c r="RXN87" s="247"/>
      <c r="RXO87" s="250"/>
      <c r="RXP87" s="231"/>
      <c r="RXQ87" s="231"/>
      <c r="RXR87" s="231"/>
      <c r="RXS87" s="99"/>
      <c r="RXT87" s="231"/>
      <c r="RXU87" s="231"/>
      <c r="RXV87" s="231"/>
      <c r="RXW87" s="222"/>
      <c r="RXX87" s="226"/>
      <c r="RXY87" s="223"/>
      <c r="RXZ87" s="250"/>
      <c r="RYA87" s="231"/>
      <c r="RYB87" s="231"/>
      <c r="RYC87" s="231"/>
      <c r="RYD87" s="231"/>
      <c r="RYE87" s="227"/>
      <c r="RYF87" s="227"/>
      <c r="RYG87" s="228"/>
      <c r="RYH87" s="231"/>
      <c r="RYI87" s="227"/>
      <c r="RYJ87" s="227"/>
      <c r="RYK87" s="227"/>
      <c r="RYL87" s="227"/>
      <c r="RYM87" s="247"/>
      <c r="RYN87" s="250"/>
      <c r="RYO87" s="231"/>
      <c r="RYP87" s="231"/>
      <c r="RYQ87" s="231"/>
      <c r="RYR87" s="99"/>
      <c r="RYS87" s="231"/>
      <c r="RYT87" s="231"/>
      <c r="RYU87" s="231"/>
      <c r="RYV87" s="222"/>
      <c r="RYW87" s="226"/>
      <c r="RYX87" s="223"/>
      <c r="RYY87" s="250"/>
      <c r="RYZ87" s="231"/>
      <c r="RZA87" s="231"/>
      <c r="RZB87" s="231"/>
      <c r="RZC87" s="231"/>
      <c r="RZD87" s="227"/>
      <c r="RZE87" s="227"/>
      <c r="RZF87" s="228"/>
      <c r="RZG87" s="231"/>
      <c r="RZH87" s="227"/>
      <c r="RZI87" s="227"/>
      <c r="RZJ87" s="227"/>
      <c r="RZK87" s="227"/>
      <c r="RZL87" s="247"/>
      <c r="RZM87" s="250"/>
      <c r="RZN87" s="231"/>
      <c r="RZO87" s="231"/>
      <c r="RZP87" s="231"/>
      <c r="RZQ87" s="99"/>
      <c r="RZR87" s="231"/>
      <c r="RZS87" s="231"/>
      <c r="RZT87" s="231"/>
      <c r="RZU87" s="222"/>
      <c r="RZV87" s="226"/>
      <c r="RZW87" s="223"/>
      <c r="RZX87" s="250"/>
      <c r="RZY87" s="231"/>
      <c r="RZZ87" s="231"/>
      <c r="SAA87" s="231"/>
      <c r="SAB87" s="231"/>
      <c r="SAC87" s="227"/>
      <c r="SAD87" s="227"/>
      <c r="SAE87" s="228"/>
      <c r="SAF87" s="231"/>
      <c r="SAG87" s="227"/>
      <c r="SAH87" s="227"/>
      <c r="SAI87" s="227"/>
      <c r="SAJ87" s="227"/>
      <c r="SAK87" s="247"/>
      <c r="SAL87" s="250"/>
      <c r="SAM87" s="231"/>
      <c r="SAN87" s="231"/>
      <c r="SAO87" s="231"/>
      <c r="SAP87" s="99"/>
      <c r="SAQ87" s="231"/>
      <c r="SAR87" s="231"/>
      <c r="SAS87" s="231"/>
      <c r="SAT87" s="222"/>
      <c r="SAU87" s="226"/>
      <c r="SAV87" s="223"/>
      <c r="SAW87" s="250"/>
      <c r="SAX87" s="231"/>
      <c r="SAY87" s="231"/>
      <c r="SAZ87" s="231"/>
      <c r="SBA87" s="231"/>
      <c r="SBB87" s="227"/>
      <c r="SBC87" s="227"/>
      <c r="SBD87" s="228"/>
      <c r="SBE87" s="231"/>
      <c r="SBF87" s="227"/>
      <c r="SBG87" s="227"/>
      <c r="SBH87" s="227"/>
      <c r="SBI87" s="227"/>
      <c r="SBJ87" s="247"/>
      <c r="SBK87" s="250"/>
      <c r="SBL87" s="231"/>
      <c r="SBM87" s="231"/>
      <c r="SBN87" s="231"/>
      <c r="SBO87" s="99"/>
      <c r="SBP87" s="231"/>
      <c r="SBQ87" s="231"/>
      <c r="SBR87" s="231"/>
      <c r="SBS87" s="222"/>
      <c r="SBT87" s="226"/>
      <c r="SBU87" s="223"/>
      <c r="SBV87" s="250"/>
      <c r="SBW87" s="231"/>
      <c r="SBX87" s="231"/>
      <c r="SBY87" s="231"/>
      <c r="SBZ87" s="231"/>
      <c r="SCA87" s="227"/>
      <c r="SCB87" s="227"/>
      <c r="SCC87" s="228"/>
      <c r="SCD87" s="231"/>
      <c r="SCE87" s="227"/>
      <c r="SCF87" s="227"/>
      <c r="SCG87" s="227"/>
      <c r="SCH87" s="227"/>
      <c r="SCI87" s="247"/>
      <c r="SCJ87" s="250"/>
      <c r="SCK87" s="231"/>
      <c r="SCL87" s="231"/>
      <c r="SCM87" s="231"/>
      <c r="SCN87" s="99"/>
      <c r="SCO87" s="231"/>
      <c r="SCP87" s="231"/>
      <c r="SCQ87" s="231"/>
      <c r="SCR87" s="222"/>
      <c r="SCS87" s="226"/>
      <c r="SCT87" s="223"/>
      <c r="SCU87" s="250"/>
      <c r="SCV87" s="231"/>
      <c r="SCW87" s="231"/>
      <c r="SCX87" s="231"/>
      <c r="SCY87" s="231"/>
      <c r="SCZ87" s="227"/>
      <c r="SDA87" s="227"/>
      <c r="SDB87" s="228"/>
      <c r="SDC87" s="231"/>
      <c r="SDD87" s="227"/>
      <c r="SDE87" s="227"/>
      <c r="SDF87" s="227"/>
      <c r="SDG87" s="227"/>
      <c r="SDH87" s="247"/>
      <c r="SDI87" s="250"/>
      <c r="SDJ87" s="231"/>
      <c r="SDK87" s="231"/>
      <c r="SDL87" s="231"/>
      <c r="SDM87" s="99"/>
      <c r="SDN87" s="231"/>
      <c r="SDO87" s="231"/>
      <c r="SDP87" s="231"/>
      <c r="SDQ87" s="222"/>
      <c r="SDR87" s="226"/>
      <c r="SDS87" s="223"/>
      <c r="SDT87" s="250"/>
      <c r="SDU87" s="231"/>
      <c r="SDV87" s="231"/>
      <c r="SDW87" s="231"/>
      <c r="SDX87" s="231"/>
      <c r="SDY87" s="227"/>
      <c r="SDZ87" s="227"/>
      <c r="SEA87" s="228"/>
      <c r="SEB87" s="231"/>
      <c r="SEC87" s="227"/>
      <c r="SED87" s="227"/>
      <c r="SEE87" s="227"/>
      <c r="SEF87" s="227"/>
      <c r="SEG87" s="247"/>
      <c r="SEH87" s="250"/>
      <c r="SEI87" s="231"/>
      <c r="SEJ87" s="231"/>
      <c r="SEK87" s="231"/>
      <c r="SEL87" s="99"/>
      <c r="SEM87" s="231"/>
      <c r="SEN87" s="231"/>
      <c r="SEO87" s="231"/>
      <c r="SEP87" s="222"/>
      <c r="SEQ87" s="226"/>
      <c r="SER87" s="223"/>
      <c r="SES87" s="250"/>
      <c r="SET87" s="231"/>
      <c r="SEU87" s="231"/>
      <c r="SEV87" s="231"/>
      <c r="SEW87" s="231"/>
      <c r="SEX87" s="227"/>
      <c r="SEY87" s="227"/>
      <c r="SEZ87" s="228"/>
      <c r="SFA87" s="231"/>
      <c r="SFB87" s="227"/>
      <c r="SFC87" s="227"/>
      <c r="SFD87" s="227"/>
      <c r="SFE87" s="227"/>
      <c r="SFF87" s="247"/>
      <c r="SFG87" s="250"/>
      <c r="SFH87" s="231"/>
      <c r="SFI87" s="231"/>
      <c r="SFJ87" s="231"/>
      <c r="SFK87" s="99"/>
      <c r="SFL87" s="231"/>
      <c r="SFM87" s="231"/>
      <c r="SFN87" s="231"/>
      <c r="SFO87" s="222"/>
      <c r="SFP87" s="226"/>
      <c r="SFQ87" s="223"/>
      <c r="SFR87" s="250"/>
      <c r="SFS87" s="231"/>
      <c r="SFT87" s="231"/>
      <c r="SFU87" s="231"/>
      <c r="SFV87" s="231"/>
      <c r="SFW87" s="227"/>
      <c r="SFX87" s="227"/>
      <c r="SFY87" s="228"/>
      <c r="SFZ87" s="231"/>
      <c r="SGA87" s="227"/>
      <c r="SGB87" s="227"/>
      <c r="SGC87" s="227"/>
      <c r="SGD87" s="227"/>
      <c r="SGE87" s="247"/>
      <c r="SGF87" s="250"/>
      <c r="SGG87" s="231"/>
      <c r="SGH87" s="231"/>
      <c r="SGI87" s="231"/>
      <c r="SGJ87" s="99"/>
      <c r="SGK87" s="231"/>
      <c r="SGL87" s="231"/>
      <c r="SGM87" s="231"/>
      <c r="SGN87" s="222"/>
      <c r="SGO87" s="226"/>
      <c r="SGP87" s="223"/>
      <c r="SGQ87" s="250"/>
      <c r="SGR87" s="231"/>
      <c r="SGS87" s="231"/>
      <c r="SGT87" s="231"/>
      <c r="SGU87" s="231"/>
      <c r="SGV87" s="227"/>
      <c r="SGW87" s="227"/>
      <c r="SGX87" s="228"/>
      <c r="SGY87" s="231"/>
      <c r="SGZ87" s="227"/>
      <c r="SHA87" s="227"/>
      <c r="SHB87" s="227"/>
      <c r="SHC87" s="227"/>
      <c r="SHD87" s="247"/>
      <c r="SHE87" s="250"/>
      <c r="SHF87" s="231"/>
      <c r="SHG87" s="231"/>
      <c r="SHH87" s="231"/>
      <c r="SHI87" s="99"/>
      <c r="SHJ87" s="231"/>
      <c r="SHK87" s="231"/>
      <c r="SHL87" s="231"/>
      <c r="SHM87" s="222"/>
      <c r="SHN87" s="226"/>
      <c r="SHO87" s="223"/>
      <c r="SHP87" s="250"/>
      <c r="SHQ87" s="231"/>
      <c r="SHR87" s="231"/>
      <c r="SHS87" s="231"/>
      <c r="SHT87" s="231"/>
      <c r="SHU87" s="227"/>
      <c r="SHV87" s="227"/>
      <c r="SHW87" s="228"/>
      <c r="SHX87" s="231"/>
      <c r="SHY87" s="227"/>
      <c r="SHZ87" s="227"/>
      <c r="SIA87" s="227"/>
      <c r="SIB87" s="227"/>
      <c r="SIC87" s="247"/>
      <c r="SID87" s="250"/>
      <c r="SIE87" s="231"/>
      <c r="SIF87" s="231"/>
      <c r="SIG87" s="231"/>
      <c r="SIH87" s="99"/>
      <c r="SII87" s="231"/>
      <c r="SIJ87" s="231"/>
      <c r="SIK87" s="231"/>
      <c r="SIL87" s="222"/>
      <c r="SIM87" s="226"/>
      <c r="SIN87" s="223"/>
      <c r="SIO87" s="250"/>
      <c r="SIP87" s="231"/>
      <c r="SIQ87" s="231"/>
      <c r="SIR87" s="231"/>
      <c r="SIS87" s="231"/>
      <c r="SIT87" s="227"/>
      <c r="SIU87" s="227"/>
      <c r="SIV87" s="228"/>
      <c r="SIW87" s="231"/>
      <c r="SIX87" s="227"/>
      <c r="SIY87" s="227"/>
      <c r="SIZ87" s="227"/>
      <c r="SJA87" s="227"/>
      <c r="SJB87" s="247"/>
      <c r="SJC87" s="250"/>
      <c r="SJD87" s="231"/>
      <c r="SJE87" s="231"/>
      <c r="SJF87" s="231"/>
      <c r="SJG87" s="99"/>
      <c r="SJH87" s="231"/>
      <c r="SJI87" s="231"/>
      <c r="SJJ87" s="231"/>
      <c r="SJK87" s="222"/>
      <c r="SJL87" s="226"/>
      <c r="SJM87" s="223"/>
      <c r="SJN87" s="250"/>
      <c r="SJO87" s="231"/>
      <c r="SJP87" s="231"/>
      <c r="SJQ87" s="231"/>
      <c r="SJR87" s="231"/>
      <c r="SJS87" s="227"/>
      <c r="SJT87" s="227"/>
      <c r="SJU87" s="228"/>
      <c r="SJV87" s="231"/>
      <c r="SJW87" s="227"/>
      <c r="SJX87" s="227"/>
      <c r="SJY87" s="227"/>
      <c r="SJZ87" s="227"/>
      <c r="SKA87" s="247"/>
      <c r="SKB87" s="250"/>
      <c r="SKC87" s="231"/>
      <c r="SKD87" s="231"/>
      <c r="SKE87" s="231"/>
      <c r="SKF87" s="99"/>
      <c r="SKG87" s="231"/>
      <c r="SKH87" s="231"/>
      <c r="SKI87" s="231"/>
      <c r="SKJ87" s="222"/>
      <c r="SKK87" s="226"/>
      <c r="SKL87" s="223"/>
      <c r="SKM87" s="250"/>
      <c r="SKN87" s="231"/>
      <c r="SKO87" s="231"/>
      <c r="SKP87" s="231"/>
      <c r="SKQ87" s="231"/>
      <c r="SKR87" s="227"/>
      <c r="SKS87" s="227"/>
      <c r="SKT87" s="228"/>
      <c r="SKU87" s="231"/>
      <c r="SKV87" s="227"/>
      <c r="SKW87" s="227"/>
      <c r="SKX87" s="227"/>
      <c r="SKY87" s="227"/>
      <c r="SKZ87" s="247"/>
      <c r="SLA87" s="250"/>
      <c r="SLB87" s="231"/>
      <c r="SLC87" s="231"/>
      <c r="SLD87" s="231"/>
      <c r="SLE87" s="99"/>
      <c r="SLF87" s="231"/>
      <c r="SLG87" s="231"/>
      <c r="SLH87" s="231"/>
      <c r="SLI87" s="222"/>
      <c r="SLJ87" s="226"/>
      <c r="SLK87" s="223"/>
      <c r="SLL87" s="250"/>
      <c r="SLM87" s="231"/>
      <c r="SLN87" s="231"/>
      <c r="SLO87" s="231"/>
      <c r="SLP87" s="231"/>
      <c r="SLQ87" s="227"/>
      <c r="SLR87" s="227"/>
      <c r="SLS87" s="228"/>
      <c r="SLT87" s="231"/>
      <c r="SLU87" s="227"/>
      <c r="SLV87" s="227"/>
      <c r="SLW87" s="227"/>
      <c r="SLX87" s="227"/>
      <c r="SLY87" s="247"/>
      <c r="SLZ87" s="250"/>
      <c r="SMA87" s="231"/>
      <c r="SMB87" s="231"/>
      <c r="SMC87" s="231"/>
      <c r="SMD87" s="99"/>
      <c r="SME87" s="231"/>
      <c r="SMF87" s="231"/>
      <c r="SMG87" s="231"/>
      <c r="SMH87" s="222"/>
      <c r="SMI87" s="226"/>
      <c r="SMJ87" s="223"/>
      <c r="SMK87" s="250"/>
      <c r="SML87" s="231"/>
      <c r="SMM87" s="231"/>
      <c r="SMN87" s="231"/>
      <c r="SMO87" s="231"/>
      <c r="SMP87" s="227"/>
      <c r="SMQ87" s="227"/>
      <c r="SMR87" s="228"/>
      <c r="SMS87" s="231"/>
      <c r="SMT87" s="227"/>
      <c r="SMU87" s="227"/>
      <c r="SMV87" s="227"/>
      <c r="SMW87" s="227"/>
      <c r="SMX87" s="247"/>
      <c r="SMY87" s="250"/>
      <c r="SMZ87" s="231"/>
      <c r="SNA87" s="231"/>
      <c r="SNB87" s="231"/>
      <c r="SNC87" s="99"/>
      <c r="SND87" s="231"/>
      <c r="SNE87" s="231"/>
      <c r="SNF87" s="231"/>
      <c r="SNG87" s="222"/>
      <c r="SNH87" s="226"/>
      <c r="SNI87" s="223"/>
      <c r="SNJ87" s="250"/>
      <c r="SNK87" s="231"/>
      <c r="SNL87" s="231"/>
      <c r="SNM87" s="231"/>
      <c r="SNN87" s="231"/>
      <c r="SNO87" s="227"/>
      <c r="SNP87" s="227"/>
      <c r="SNQ87" s="228"/>
      <c r="SNR87" s="231"/>
      <c r="SNS87" s="227"/>
      <c r="SNT87" s="227"/>
      <c r="SNU87" s="227"/>
      <c r="SNV87" s="227"/>
      <c r="SNW87" s="247"/>
      <c r="SNX87" s="250"/>
      <c r="SNY87" s="231"/>
      <c r="SNZ87" s="231"/>
      <c r="SOA87" s="231"/>
      <c r="SOB87" s="99"/>
      <c r="SOC87" s="231"/>
      <c r="SOD87" s="231"/>
      <c r="SOE87" s="231"/>
      <c r="SOF87" s="222"/>
      <c r="SOG87" s="226"/>
      <c r="SOH87" s="223"/>
      <c r="SOI87" s="250"/>
      <c r="SOJ87" s="231"/>
      <c r="SOK87" s="231"/>
      <c r="SOL87" s="231"/>
      <c r="SOM87" s="231"/>
      <c r="SON87" s="227"/>
      <c r="SOO87" s="227"/>
      <c r="SOP87" s="228"/>
      <c r="SOQ87" s="231"/>
      <c r="SOR87" s="227"/>
      <c r="SOS87" s="227"/>
      <c r="SOT87" s="227"/>
      <c r="SOU87" s="227"/>
      <c r="SOV87" s="247"/>
      <c r="SOW87" s="250"/>
      <c r="SOX87" s="231"/>
      <c r="SOY87" s="231"/>
      <c r="SOZ87" s="231"/>
      <c r="SPA87" s="99"/>
      <c r="SPB87" s="231"/>
      <c r="SPC87" s="231"/>
      <c r="SPD87" s="231"/>
      <c r="SPE87" s="222"/>
      <c r="SPF87" s="226"/>
      <c r="SPG87" s="223"/>
      <c r="SPH87" s="250"/>
      <c r="SPI87" s="231"/>
      <c r="SPJ87" s="231"/>
      <c r="SPK87" s="231"/>
      <c r="SPL87" s="231"/>
      <c r="SPM87" s="227"/>
      <c r="SPN87" s="227"/>
      <c r="SPO87" s="228"/>
      <c r="SPP87" s="231"/>
      <c r="SPQ87" s="227"/>
      <c r="SPR87" s="227"/>
      <c r="SPS87" s="227"/>
      <c r="SPT87" s="227"/>
      <c r="SPU87" s="247"/>
      <c r="SPV87" s="250"/>
      <c r="SPW87" s="231"/>
      <c r="SPX87" s="231"/>
      <c r="SPY87" s="231"/>
      <c r="SPZ87" s="99"/>
      <c r="SQA87" s="231"/>
      <c r="SQB87" s="231"/>
      <c r="SQC87" s="231"/>
      <c r="SQD87" s="222"/>
      <c r="SQE87" s="226"/>
      <c r="SQF87" s="223"/>
      <c r="SQG87" s="250"/>
      <c r="SQH87" s="231"/>
      <c r="SQI87" s="231"/>
      <c r="SQJ87" s="231"/>
      <c r="SQK87" s="231"/>
      <c r="SQL87" s="227"/>
      <c r="SQM87" s="227"/>
      <c r="SQN87" s="228"/>
      <c r="SQO87" s="231"/>
      <c r="SQP87" s="227"/>
      <c r="SQQ87" s="227"/>
      <c r="SQR87" s="227"/>
      <c r="SQS87" s="227"/>
      <c r="SQT87" s="247"/>
      <c r="SQU87" s="250"/>
      <c r="SQV87" s="231"/>
      <c r="SQW87" s="231"/>
      <c r="SQX87" s="231"/>
      <c r="SQY87" s="99"/>
      <c r="SQZ87" s="231"/>
      <c r="SRA87" s="231"/>
      <c r="SRB87" s="231"/>
      <c r="SRC87" s="222"/>
      <c r="SRD87" s="226"/>
      <c r="SRE87" s="223"/>
      <c r="SRF87" s="250"/>
      <c r="SRG87" s="231"/>
      <c r="SRH87" s="231"/>
      <c r="SRI87" s="231"/>
      <c r="SRJ87" s="231"/>
      <c r="SRK87" s="227"/>
      <c r="SRL87" s="227"/>
      <c r="SRM87" s="228"/>
      <c r="SRN87" s="231"/>
      <c r="SRO87" s="227"/>
      <c r="SRP87" s="227"/>
      <c r="SRQ87" s="227"/>
      <c r="SRR87" s="227"/>
      <c r="SRS87" s="247"/>
      <c r="SRT87" s="250"/>
      <c r="SRU87" s="231"/>
      <c r="SRV87" s="231"/>
      <c r="SRW87" s="231"/>
      <c r="SRX87" s="99"/>
      <c r="SRY87" s="231"/>
      <c r="SRZ87" s="231"/>
      <c r="SSA87" s="231"/>
      <c r="SSB87" s="222"/>
      <c r="SSC87" s="226"/>
      <c r="SSD87" s="223"/>
      <c r="SSE87" s="250"/>
      <c r="SSF87" s="231"/>
      <c r="SSG87" s="231"/>
      <c r="SSH87" s="231"/>
      <c r="SSI87" s="231"/>
      <c r="SSJ87" s="227"/>
      <c r="SSK87" s="227"/>
      <c r="SSL87" s="228"/>
      <c r="SSM87" s="231"/>
      <c r="SSN87" s="227"/>
      <c r="SSO87" s="227"/>
      <c r="SSP87" s="227"/>
      <c r="SSQ87" s="227"/>
      <c r="SSR87" s="247"/>
      <c r="SSS87" s="250"/>
      <c r="SST87" s="231"/>
      <c r="SSU87" s="231"/>
      <c r="SSV87" s="231"/>
      <c r="SSW87" s="99"/>
      <c r="SSX87" s="231"/>
      <c r="SSY87" s="231"/>
      <c r="SSZ87" s="231"/>
      <c r="STA87" s="222"/>
      <c r="STB87" s="226"/>
      <c r="STC87" s="223"/>
      <c r="STD87" s="250"/>
      <c r="STE87" s="231"/>
      <c r="STF87" s="231"/>
      <c r="STG87" s="231"/>
      <c r="STH87" s="231"/>
      <c r="STI87" s="227"/>
      <c r="STJ87" s="227"/>
      <c r="STK87" s="228"/>
      <c r="STL87" s="231"/>
      <c r="STM87" s="227"/>
      <c r="STN87" s="227"/>
      <c r="STO87" s="227"/>
      <c r="STP87" s="227"/>
      <c r="STQ87" s="247"/>
      <c r="STR87" s="250"/>
      <c r="STS87" s="231"/>
      <c r="STT87" s="231"/>
      <c r="STU87" s="231"/>
      <c r="STV87" s="99"/>
      <c r="STW87" s="231"/>
      <c r="STX87" s="231"/>
      <c r="STY87" s="231"/>
      <c r="STZ87" s="222"/>
      <c r="SUA87" s="226"/>
      <c r="SUB87" s="223"/>
      <c r="SUC87" s="250"/>
      <c r="SUD87" s="231"/>
      <c r="SUE87" s="231"/>
      <c r="SUF87" s="231"/>
      <c r="SUG87" s="231"/>
      <c r="SUH87" s="227"/>
      <c r="SUI87" s="227"/>
      <c r="SUJ87" s="228"/>
      <c r="SUK87" s="231"/>
      <c r="SUL87" s="227"/>
      <c r="SUM87" s="227"/>
      <c r="SUN87" s="227"/>
      <c r="SUO87" s="227"/>
      <c r="SUP87" s="247"/>
      <c r="SUQ87" s="250"/>
      <c r="SUR87" s="231"/>
      <c r="SUS87" s="231"/>
      <c r="SUT87" s="231"/>
      <c r="SUU87" s="99"/>
      <c r="SUV87" s="231"/>
      <c r="SUW87" s="231"/>
      <c r="SUX87" s="231"/>
      <c r="SUY87" s="222"/>
      <c r="SUZ87" s="226"/>
      <c r="SVA87" s="223"/>
      <c r="SVB87" s="250"/>
      <c r="SVC87" s="231"/>
      <c r="SVD87" s="231"/>
      <c r="SVE87" s="231"/>
      <c r="SVF87" s="231"/>
      <c r="SVG87" s="227"/>
      <c r="SVH87" s="227"/>
      <c r="SVI87" s="228"/>
      <c r="SVJ87" s="231"/>
      <c r="SVK87" s="227"/>
      <c r="SVL87" s="227"/>
      <c r="SVM87" s="227"/>
      <c r="SVN87" s="227"/>
      <c r="SVO87" s="247"/>
      <c r="SVP87" s="250"/>
      <c r="SVQ87" s="231"/>
      <c r="SVR87" s="231"/>
      <c r="SVS87" s="231"/>
      <c r="SVT87" s="99"/>
      <c r="SVU87" s="231"/>
      <c r="SVV87" s="231"/>
      <c r="SVW87" s="231"/>
      <c r="SVX87" s="222"/>
      <c r="SVY87" s="226"/>
      <c r="SVZ87" s="223"/>
      <c r="SWA87" s="250"/>
      <c r="SWB87" s="231"/>
      <c r="SWC87" s="231"/>
      <c r="SWD87" s="231"/>
      <c r="SWE87" s="231"/>
      <c r="SWF87" s="227"/>
      <c r="SWG87" s="227"/>
      <c r="SWH87" s="228"/>
      <c r="SWI87" s="231"/>
      <c r="SWJ87" s="227"/>
      <c r="SWK87" s="227"/>
      <c r="SWL87" s="227"/>
      <c r="SWM87" s="227"/>
      <c r="SWN87" s="247"/>
      <c r="SWO87" s="250"/>
      <c r="SWP87" s="231"/>
      <c r="SWQ87" s="231"/>
      <c r="SWR87" s="231"/>
      <c r="SWS87" s="99"/>
      <c r="SWT87" s="231"/>
      <c r="SWU87" s="231"/>
      <c r="SWV87" s="231"/>
      <c r="SWW87" s="222"/>
      <c r="SWX87" s="226"/>
      <c r="SWY87" s="223"/>
      <c r="SWZ87" s="250"/>
      <c r="SXA87" s="231"/>
      <c r="SXB87" s="231"/>
      <c r="SXC87" s="231"/>
      <c r="SXD87" s="231"/>
      <c r="SXE87" s="227"/>
      <c r="SXF87" s="227"/>
      <c r="SXG87" s="228"/>
      <c r="SXH87" s="231"/>
      <c r="SXI87" s="227"/>
      <c r="SXJ87" s="227"/>
      <c r="SXK87" s="227"/>
      <c r="SXL87" s="227"/>
      <c r="SXM87" s="247"/>
      <c r="SXN87" s="250"/>
      <c r="SXO87" s="231"/>
      <c r="SXP87" s="231"/>
      <c r="SXQ87" s="231"/>
      <c r="SXR87" s="99"/>
      <c r="SXS87" s="231"/>
      <c r="SXT87" s="231"/>
      <c r="SXU87" s="231"/>
      <c r="SXV87" s="222"/>
      <c r="SXW87" s="226"/>
      <c r="SXX87" s="223"/>
      <c r="SXY87" s="250"/>
      <c r="SXZ87" s="231"/>
      <c r="SYA87" s="231"/>
      <c r="SYB87" s="231"/>
      <c r="SYC87" s="231"/>
      <c r="SYD87" s="227"/>
      <c r="SYE87" s="227"/>
      <c r="SYF87" s="228"/>
      <c r="SYG87" s="231"/>
      <c r="SYH87" s="227"/>
      <c r="SYI87" s="227"/>
      <c r="SYJ87" s="227"/>
      <c r="SYK87" s="227"/>
      <c r="SYL87" s="247"/>
      <c r="SYM87" s="250"/>
      <c r="SYN87" s="231"/>
      <c r="SYO87" s="231"/>
      <c r="SYP87" s="231"/>
      <c r="SYQ87" s="99"/>
      <c r="SYR87" s="231"/>
      <c r="SYS87" s="231"/>
      <c r="SYT87" s="231"/>
      <c r="SYU87" s="222"/>
      <c r="SYV87" s="226"/>
      <c r="SYW87" s="223"/>
      <c r="SYX87" s="250"/>
      <c r="SYY87" s="231"/>
      <c r="SYZ87" s="231"/>
      <c r="SZA87" s="231"/>
      <c r="SZB87" s="231"/>
      <c r="SZC87" s="227"/>
      <c r="SZD87" s="227"/>
      <c r="SZE87" s="228"/>
      <c r="SZF87" s="231"/>
      <c r="SZG87" s="227"/>
      <c r="SZH87" s="227"/>
      <c r="SZI87" s="227"/>
      <c r="SZJ87" s="227"/>
      <c r="SZK87" s="247"/>
      <c r="SZL87" s="250"/>
      <c r="SZM87" s="231"/>
      <c r="SZN87" s="231"/>
      <c r="SZO87" s="231"/>
      <c r="SZP87" s="99"/>
      <c r="SZQ87" s="231"/>
      <c r="SZR87" s="231"/>
      <c r="SZS87" s="231"/>
      <c r="SZT87" s="222"/>
      <c r="SZU87" s="226"/>
      <c r="SZV87" s="223"/>
      <c r="SZW87" s="250"/>
      <c r="SZX87" s="231"/>
      <c r="SZY87" s="231"/>
      <c r="SZZ87" s="231"/>
      <c r="TAA87" s="231"/>
      <c r="TAB87" s="227"/>
      <c r="TAC87" s="227"/>
      <c r="TAD87" s="228"/>
      <c r="TAE87" s="231"/>
      <c r="TAF87" s="227"/>
      <c r="TAG87" s="227"/>
      <c r="TAH87" s="227"/>
      <c r="TAI87" s="227"/>
      <c r="TAJ87" s="247"/>
      <c r="TAK87" s="250"/>
      <c r="TAL87" s="231"/>
      <c r="TAM87" s="231"/>
      <c r="TAN87" s="231"/>
      <c r="TAO87" s="99"/>
      <c r="TAP87" s="231"/>
      <c r="TAQ87" s="231"/>
      <c r="TAR87" s="231"/>
      <c r="TAS87" s="222"/>
      <c r="TAT87" s="226"/>
      <c r="TAU87" s="223"/>
      <c r="TAV87" s="250"/>
      <c r="TAW87" s="231"/>
      <c r="TAX87" s="231"/>
      <c r="TAY87" s="231"/>
      <c r="TAZ87" s="231"/>
      <c r="TBA87" s="227"/>
      <c r="TBB87" s="227"/>
      <c r="TBC87" s="228"/>
      <c r="TBD87" s="231"/>
      <c r="TBE87" s="227"/>
      <c r="TBF87" s="227"/>
      <c r="TBG87" s="227"/>
      <c r="TBH87" s="227"/>
      <c r="TBI87" s="247"/>
      <c r="TBJ87" s="250"/>
      <c r="TBK87" s="231"/>
      <c r="TBL87" s="231"/>
      <c r="TBM87" s="231"/>
      <c r="TBN87" s="99"/>
      <c r="TBO87" s="231"/>
      <c r="TBP87" s="231"/>
      <c r="TBQ87" s="231"/>
      <c r="TBR87" s="222"/>
      <c r="TBS87" s="226"/>
      <c r="TBT87" s="223"/>
      <c r="TBU87" s="250"/>
      <c r="TBV87" s="231"/>
      <c r="TBW87" s="231"/>
      <c r="TBX87" s="231"/>
      <c r="TBY87" s="231"/>
      <c r="TBZ87" s="227"/>
      <c r="TCA87" s="227"/>
      <c r="TCB87" s="228"/>
      <c r="TCC87" s="231"/>
      <c r="TCD87" s="227"/>
      <c r="TCE87" s="227"/>
      <c r="TCF87" s="227"/>
      <c r="TCG87" s="227"/>
      <c r="TCH87" s="247"/>
      <c r="TCI87" s="250"/>
      <c r="TCJ87" s="231"/>
      <c r="TCK87" s="231"/>
      <c r="TCL87" s="231"/>
      <c r="TCM87" s="99"/>
      <c r="TCN87" s="231"/>
      <c r="TCO87" s="231"/>
      <c r="TCP87" s="231"/>
      <c r="TCQ87" s="222"/>
      <c r="TCR87" s="226"/>
      <c r="TCS87" s="223"/>
      <c r="TCT87" s="250"/>
      <c r="TCU87" s="231"/>
      <c r="TCV87" s="231"/>
      <c r="TCW87" s="231"/>
      <c r="TCX87" s="231"/>
      <c r="TCY87" s="227"/>
      <c r="TCZ87" s="227"/>
      <c r="TDA87" s="228"/>
      <c r="TDB87" s="231"/>
      <c r="TDC87" s="227"/>
      <c r="TDD87" s="227"/>
      <c r="TDE87" s="227"/>
      <c r="TDF87" s="227"/>
      <c r="TDG87" s="247"/>
      <c r="TDH87" s="250"/>
      <c r="TDI87" s="231"/>
      <c r="TDJ87" s="231"/>
      <c r="TDK87" s="231"/>
      <c r="TDL87" s="99"/>
      <c r="TDM87" s="231"/>
      <c r="TDN87" s="231"/>
      <c r="TDO87" s="231"/>
      <c r="TDP87" s="222"/>
      <c r="TDQ87" s="226"/>
      <c r="TDR87" s="223"/>
      <c r="TDS87" s="250"/>
      <c r="TDT87" s="231"/>
      <c r="TDU87" s="231"/>
      <c r="TDV87" s="231"/>
      <c r="TDW87" s="231"/>
      <c r="TDX87" s="227"/>
      <c r="TDY87" s="227"/>
      <c r="TDZ87" s="228"/>
      <c r="TEA87" s="231"/>
      <c r="TEB87" s="227"/>
      <c r="TEC87" s="227"/>
      <c r="TED87" s="227"/>
      <c r="TEE87" s="227"/>
      <c r="TEF87" s="247"/>
      <c r="TEG87" s="250"/>
      <c r="TEH87" s="231"/>
      <c r="TEI87" s="231"/>
      <c r="TEJ87" s="231"/>
      <c r="TEK87" s="99"/>
      <c r="TEL87" s="231"/>
      <c r="TEM87" s="231"/>
      <c r="TEN87" s="231"/>
      <c r="TEO87" s="222"/>
      <c r="TEP87" s="226"/>
      <c r="TEQ87" s="223"/>
      <c r="TER87" s="250"/>
      <c r="TES87" s="231"/>
      <c r="TET87" s="231"/>
      <c r="TEU87" s="231"/>
      <c r="TEV87" s="231"/>
      <c r="TEW87" s="227"/>
      <c r="TEX87" s="227"/>
      <c r="TEY87" s="228"/>
      <c r="TEZ87" s="231"/>
      <c r="TFA87" s="227"/>
      <c r="TFB87" s="227"/>
      <c r="TFC87" s="227"/>
      <c r="TFD87" s="227"/>
      <c r="TFE87" s="247"/>
      <c r="TFF87" s="250"/>
      <c r="TFG87" s="231"/>
      <c r="TFH87" s="231"/>
      <c r="TFI87" s="231"/>
      <c r="TFJ87" s="99"/>
      <c r="TFK87" s="231"/>
      <c r="TFL87" s="231"/>
      <c r="TFM87" s="231"/>
      <c r="TFN87" s="222"/>
      <c r="TFO87" s="226"/>
      <c r="TFP87" s="223"/>
      <c r="TFQ87" s="250"/>
      <c r="TFR87" s="231"/>
      <c r="TFS87" s="231"/>
      <c r="TFT87" s="231"/>
      <c r="TFU87" s="231"/>
      <c r="TFV87" s="227"/>
      <c r="TFW87" s="227"/>
      <c r="TFX87" s="228"/>
      <c r="TFY87" s="231"/>
      <c r="TFZ87" s="227"/>
      <c r="TGA87" s="227"/>
      <c r="TGB87" s="227"/>
      <c r="TGC87" s="227"/>
      <c r="TGD87" s="247"/>
      <c r="TGE87" s="250"/>
      <c r="TGF87" s="231"/>
      <c r="TGG87" s="231"/>
      <c r="TGH87" s="231"/>
      <c r="TGI87" s="99"/>
      <c r="TGJ87" s="231"/>
      <c r="TGK87" s="231"/>
      <c r="TGL87" s="231"/>
      <c r="TGM87" s="222"/>
      <c r="TGN87" s="226"/>
      <c r="TGO87" s="223"/>
      <c r="TGP87" s="250"/>
      <c r="TGQ87" s="231"/>
      <c r="TGR87" s="231"/>
      <c r="TGS87" s="231"/>
      <c r="TGT87" s="231"/>
      <c r="TGU87" s="227"/>
      <c r="TGV87" s="227"/>
      <c r="TGW87" s="228"/>
      <c r="TGX87" s="231"/>
      <c r="TGY87" s="227"/>
      <c r="TGZ87" s="227"/>
      <c r="THA87" s="227"/>
      <c r="THB87" s="227"/>
      <c r="THC87" s="247"/>
      <c r="THD87" s="250"/>
      <c r="THE87" s="231"/>
      <c r="THF87" s="231"/>
      <c r="THG87" s="231"/>
      <c r="THH87" s="99"/>
      <c r="THI87" s="231"/>
      <c r="THJ87" s="231"/>
      <c r="THK87" s="231"/>
      <c r="THL87" s="222"/>
      <c r="THM87" s="226"/>
      <c r="THN87" s="223"/>
      <c r="THO87" s="250"/>
      <c r="THP87" s="231"/>
      <c r="THQ87" s="231"/>
      <c r="THR87" s="231"/>
      <c r="THS87" s="231"/>
      <c r="THT87" s="227"/>
      <c r="THU87" s="227"/>
      <c r="THV87" s="228"/>
      <c r="THW87" s="231"/>
      <c r="THX87" s="227"/>
      <c r="THY87" s="227"/>
      <c r="THZ87" s="227"/>
      <c r="TIA87" s="227"/>
      <c r="TIB87" s="247"/>
      <c r="TIC87" s="250"/>
      <c r="TID87" s="231"/>
      <c r="TIE87" s="231"/>
      <c r="TIF87" s="231"/>
      <c r="TIG87" s="99"/>
      <c r="TIH87" s="231"/>
      <c r="TII87" s="231"/>
      <c r="TIJ87" s="231"/>
      <c r="TIK87" s="222"/>
      <c r="TIL87" s="226"/>
      <c r="TIM87" s="223"/>
      <c r="TIN87" s="250"/>
      <c r="TIO87" s="231"/>
      <c r="TIP87" s="231"/>
      <c r="TIQ87" s="231"/>
      <c r="TIR87" s="231"/>
      <c r="TIS87" s="227"/>
      <c r="TIT87" s="227"/>
      <c r="TIU87" s="228"/>
      <c r="TIV87" s="231"/>
      <c r="TIW87" s="227"/>
      <c r="TIX87" s="227"/>
      <c r="TIY87" s="227"/>
      <c r="TIZ87" s="227"/>
      <c r="TJA87" s="247"/>
      <c r="TJB87" s="250"/>
      <c r="TJC87" s="231"/>
      <c r="TJD87" s="231"/>
      <c r="TJE87" s="231"/>
      <c r="TJF87" s="99"/>
      <c r="TJG87" s="231"/>
      <c r="TJH87" s="231"/>
      <c r="TJI87" s="231"/>
      <c r="TJJ87" s="222"/>
      <c r="TJK87" s="226"/>
      <c r="TJL87" s="223"/>
      <c r="TJM87" s="250"/>
      <c r="TJN87" s="231"/>
      <c r="TJO87" s="231"/>
      <c r="TJP87" s="231"/>
      <c r="TJQ87" s="231"/>
      <c r="TJR87" s="227"/>
      <c r="TJS87" s="227"/>
      <c r="TJT87" s="228"/>
      <c r="TJU87" s="231"/>
      <c r="TJV87" s="227"/>
      <c r="TJW87" s="227"/>
      <c r="TJX87" s="227"/>
      <c r="TJY87" s="227"/>
      <c r="TJZ87" s="247"/>
      <c r="TKA87" s="250"/>
      <c r="TKB87" s="231"/>
      <c r="TKC87" s="231"/>
      <c r="TKD87" s="231"/>
      <c r="TKE87" s="99"/>
      <c r="TKF87" s="231"/>
      <c r="TKG87" s="231"/>
      <c r="TKH87" s="231"/>
      <c r="TKI87" s="222"/>
      <c r="TKJ87" s="226"/>
      <c r="TKK87" s="223"/>
      <c r="TKL87" s="250"/>
      <c r="TKM87" s="231"/>
      <c r="TKN87" s="231"/>
      <c r="TKO87" s="231"/>
      <c r="TKP87" s="231"/>
      <c r="TKQ87" s="227"/>
      <c r="TKR87" s="227"/>
      <c r="TKS87" s="228"/>
      <c r="TKT87" s="231"/>
      <c r="TKU87" s="227"/>
      <c r="TKV87" s="227"/>
      <c r="TKW87" s="227"/>
      <c r="TKX87" s="227"/>
      <c r="TKY87" s="247"/>
      <c r="TKZ87" s="250"/>
      <c r="TLA87" s="231"/>
      <c r="TLB87" s="231"/>
      <c r="TLC87" s="231"/>
      <c r="TLD87" s="99"/>
      <c r="TLE87" s="231"/>
      <c r="TLF87" s="231"/>
      <c r="TLG87" s="231"/>
      <c r="TLH87" s="222"/>
      <c r="TLI87" s="226"/>
      <c r="TLJ87" s="223"/>
      <c r="TLK87" s="250"/>
      <c r="TLL87" s="231"/>
      <c r="TLM87" s="231"/>
      <c r="TLN87" s="231"/>
      <c r="TLO87" s="231"/>
      <c r="TLP87" s="227"/>
      <c r="TLQ87" s="227"/>
      <c r="TLR87" s="228"/>
      <c r="TLS87" s="231"/>
      <c r="TLT87" s="227"/>
      <c r="TLU87" s="227"/>
      <c r="TLV87" s="227"/>
      <c r="TLW87" s="227"/>
      <c r="TLX87" s="247"/>
      <c r="TLY87" s="250"/>
      <c r="TLZ87" s="231"/>
      <c r="TMA87" s="231"/>
      <c r="TMB87" s="231"/>
      <c r="TMC87" s="99"/>
      <c r="TMD87" s="231"/>
      <c r="TME87" s="231"/>
      <c r="TMF87" s="231"/>
      <c r="TMG87" s="222"/>
      <c r="TMH87" s="226"/>
      <c r="TMI87" s="223"/>
      <c r="TMJ87" s="250"/>
      <c r="TMK87" s="231"/>
      <c r="TML87" s="231"/>
      <c r="TMM87" s="231"/>
      <c r="TMN87" s="231"/>
      <c r="TMO87" s="227"/>
      <c r="TMP87" s="227"/>
      <c r="TMQ87" s="228"/>
      <c r="TMR87" s="231"/>
      <c r="TMS87" s="227"/>
      <c r="TMT87" s="227"/>
      <c r="TMU87" s="227"/>
      <c r="TMV87" s="227"/>
      <c r="TMW87" s="247"/>
      <c r="TMX87" s="250"/>
      <c r="TMY87" s="231"/>
      <c r="TMZ87" s="231"/>
      <c r="TNA87" s="231"/>
      <c r="TNB87" s="99"/>
      <c r="TNC87" s="231"/>
      <c r="TND87" s="231"/>
      <c r="TNE87" s="231"/>
      <c r="TNF87" s="222"/>
      <c r="TNG87" s="226"/>
      <c r="TNH87" s="223"/>
      <c r="TNI87" s="250"/>
      <c r="TNJ87" s="231"/>
      <c r="TNK87" s="231"/>
      <c r="TNL87" s="231"/>
      <c r="TNM87" s="231"/>
      <c r="TNN87" s="227"/>
      <c r="TNO87" s="227"/>
      <c r="TNP87" s="228"/>
      <c r="TNQ87" s="231"/>
      <c r="TNR87" s="227"/>
      <c r="TNS87" s="227"/>
      <c r="TNT87" s="227"/>
      <c r="TNU87" s="227"/>
      <c r="TNV87" s="247"/>
      <c r="TNW87" s="250"/>
      <c r="TNX87" s="231"/>
      <c r="TNY87" s="231"/>
      <c r="TNZ87" s="231"/>
      <c r="TOA87" s="99"/>
      <c r="TOB87" s="231"/>
      <c r="TOC87" s="231"/>
      <c r="TOD87" s="231"/>
      <c r="TOE87" s="222"/>
      <c r="TOF87" s="226"/>
      <c r="TOG87" s="223"/>
      <c r="TOH87" s="250"/>
      <c r="TOI87" s="231"/>
      <c r="TOJ87" s="231"/>
      <c r="TOK87" s="231"/>
      <c r="TOL87" s="231"/>
      <c r="TOM87" s="227"/>
      <c r="TON87" s="227"/>
      <c r="TOO87" s="228"/>
      <c r="TOP87" s="231"/>
      <c r="TOQ87" s="227"/>
      <c r="TOR87" s="227"/>
      <c r="TOS87" s="227"/>
      <c r="TOT87" s="227"/>
      <c r="TOU87" s="247"/>
      <c r="TOV87" s="250"/>
      <c r="TOW87" s="231"/>
      <c r="TOX87" s="231"/>
      <c r="TOY87" s="231"/>
      <c r="TOZ87" s="99"/>
      <c r="TPA87" s="231"/>
      <c r="TPB87" s="231"/>
      <c r="TPC87" s="231"/>
      <c r="TPD87" s="222"/>
      <c r="TPE87" s="226"/>
      <c r="TPF87" s="223"/>
      <c r="TPG87" s="250"/>
      <c r="TPH87" s="231"/>
      <c r="TPI87" s="231"/>
      <c r="TPJ87" s="231"/>
      <c r="TPK87" s="231"/>
      <c r="TPL87" s="227"/>
      <c r="TPM87" s="227"/>
      <c r="TPN87" s="228"/>
      <c r="TPO87" s="231"/>
      <c r="TPP87" s="227"/>
      <c r="TPQ87" s="227"/>
      <c r="TPR87" s="227"/>
      <c r="TPS87" s="227"/>
      <c r="TPT87" s="247"/>
      <c r="TPU87" s="250"/>
      <c r="TPV87" s="231"/>
      <c r="TPW87" s="231"/>
      <c r="TPX87" s="231"/>
      <c r="TPY87" s="99"/>
      <c r="TPZ87" s="231"/>
      <c r="TQA87" s="231"/>
      <c r="TQB87" s="231"/>
      <c r="TQC87" s="222"/>
      <c r="TQD87" s="226"/>
      <c r="TQE87" s="223"/>
      <c r="TQF87" s="250"/>
      <c r="TQG87" s="231"/>
      <c r="TQH87" s="231"/>
      <c r="TQI87" s="231"/>
      <c r="TQJ87" s="231"/>
      <c r="TQK87" s="227"/>
      <c r="TQL87" s="227"/>
      <c r="TQM87" s="228"/>
      <c r="TQN87" s="231"/>
      <c r="TQO87" s="227"/>
      <c r="TQP87" s="227"/>
      <c r="TQQ87" s="227"/>
      <c r="TQR87" s="227"/>
      <c r="TQS87" s="247"/>
      <c r="TQT87" s="250"/>
      <c r="TQU87" s="231"/>
      <c r="TQV87" s="231"/>
      <c r="TQW87" s="231"/>
      <c r="TQX87" s="99"/>
      <c r="TQY87" s="231"/>
      <c r="TQZ87" s="231"/>
      <c r="TRA87" s="231"/>
      <c r="TRB87" s="222"/>
      <c r="TRC87" s="226"/>
      <c r="TRD87" s="223"/>
      <c r="TRE87" s="250"/>
      <c r="TRF87" s="231"/>
      <c r="TRG87" s="231"/>
      <c r="TRH87" s="231"/>
      <c r="TRI87" s="231"/>
      <c r="TRJ87" s="227"/>
      <c r="TRK87" s="227"/>
      <c r="TRL87" s="228"/>
      <c r="TRM87" s="231"/>
      <c r="TRN87" s="227"/>
      <c r="TRO87" s="227"/>
      <c r="TRP87" s="227"/>
      <c r="TRQ87" s="227"/>
      <c r="TRR87" s="247"/>
      <c r="TRS87" s="250"/>
      <c r="TRT87" s="231"/>
      <c r="TRU87" s="231"/>
      <c r="TRV87" s="231"/>
      <c r="TRW87" s="99"/>
      <c r="TRX87" s="231"/>
      <c r="TRY87" s="231"/>
      <c r="TRZ87" s="231"/>
      <c r="TSA87" s="222"/>
      <c r="TSB87" s="226"/>
      <c r="TSC87" s="223"/>
      <c r="TSD87" s="250"/>
      <c r="TSE87" s="231"/>
      <c r="TSF87" s="231"/>
      <c r="TSG87" s="231"/>
      <c r="TSH87" s="231"/>
      <c r="TSI87" s="227"/>
      <c r="TSJ87" s="227"/>
      <c r="TSK87" s="228"/>
      <c r="TSL87" s="231"/>
      <c r="TSM87" s="227"/>
      <c r="TSN87" s="227"/>
      <c r="TSO87" s="227"/>
      <c r="TSP87" s="227"/>
      <c r="TSQ87" s="247"/>
      <c r="TSR87" s="250"/>
      <c r="TSS87" s="231"/>
      <c r="TST87" s="231"/>
      <c r="TSU87" s="231"/>
      <c r="TSV87" s="99"/>
      <c r="TSW87" s="231"/>
      <c r="TSX87" s="231"/>
      <c r="TSY87" s="231"/>
      <c r="TSZ87" s="222"/>
      <c r="TTA87" s="226"/>
      <c r="TTB87" s="223"/>
      <c r="TTC87" s="250"/>
      <c r="TTD87" s="231"/>
      <c r="TTE87" s="231"/>
      <c r="TTF87" s="231"/>
      <c r="TTG87" s="231"/>
      <c r="TTH87" s="227"/>
      <c r="TTI87" s="227"/>
      <c r="TTJ87" s="228"/>
      <c r="TTK87" s="231"/>
      <c r="TTL87" s="227"/>
      <c r="TTM87" s="227"/>
      <c r="TTN87" s="227"/>
      <c r="TTO87" s="227"/>
      <c r="TTP87" s="247"/>
      <c r="TTQ87" s="250"/>
      <c r="TTR87" s="231"/>
      <c r="TTS87" s="231"/>
      <c r="TTT87" s="231"/>
      <c r="TTU87" s="99"/>
      <c r="TTV87" s="231"/>
      <c r="TTW87" s="231"/>
      <c r="TTX87" s="231"/>
      <c r="TTY87" s="222"/>
      <c r="TTZ87" s="226"/>
      <c r="TUA87" s="223"/>
      <c r="TUB87" s="250"/>
      <c r="TUC87" s="231"/>
      <c r="TUD87" s="231"/>
      <c r="TUE87" s="231"/>
      <c r="TUF87" s="231"/>
      <c r="TUG87" s="227"/>
      <c r="TUH87" s="227"/>
      <c r="TUI87" s="228"/>
      <c r="TUJ87" s="231"/>
      <c r="TUK87" s="227"/>
      <c r="TUL87" s="227"/>
      <c r="TUM87" s="227"/>
      <c r="TUN87" s="227"/>
      <c r="TUO87" s="247"/>
      <c r="TUP87" s="250"/>
      <c r="TUQ87" s="231"/>
      <c r="TUR87" s="231"/>
      <c r="TUS87" s="231"/>
      <c r="TUT87" s="99"/>
      <c r="TUU87" s="231"/>
      <c r="TUV87" s="231"/>
      <c r="TUW87" s="231"/>
      <c r="TUX87" s="222"/>
      <c r="TUY87" s="226"/>
      <c r="TUZ87" s="223"/>
      <c r="TVA87" s="250"/>
      <c r="TVB87" s="231"/>
      <c r="TVC87" s="231"/>
      <c r="TVD87" s="231"/>
      <c r="TVE87" s="231"/>
      <c r="TVF87" s="227"/>
      <c r="TVG87" s="227"/>
      <c r="TVH87" s="228"/>
      <c r="TVI87" s="231"/>
      <c r="TVJ87" s="227"/>
      <c r="TVK87" s="227"/>
      <c r="TVL87" s="227"/>
      <c r="TVM87" s="227"/>
      <c r="TVN87" s="247"/>
      <c r="TVO87" s="250"/>
      <c r="TVP87" s="231"/>
      <c r="TVQ87" s="231"/>
      <c r="TVR87" s="231"/>
      <c r="TVS87" s="99"/>
      <c r="TVT87" s="231"/>
      <c r="TVU87" s="231"/>
      <c r="TVV87" s="231"/>
      <c r="TVW87" s="222"/>
      <c r="TVX87" s="226"/>
      <c r="TVY87" s="223"/>
      <c r="TVZ87" s="250"/>
      <c r="TWA87" s="231"/>
      <c r="TWB87" s="231"/>
      <c r="TWC87" s="231"/>
      <c r="TWD87" s="231"/>
      <c r="TWE87" s="227"/>
      <c r="TWF87" s="227"/>
      <c r="TWG87" s="228"/>
      <c r="TWH87" s="231"/>
      <c r="TWI87" s="227"/>
      <c r="TWJ87" s="227"/>
      <c r="TWK87" s="227"/>
      <c r="TWL87" s="227"/>
      <c r="TWM87" s="247"/>
      <c r="TWN87" s="250"/>
      <c r="TWO87" s="231"/>
      <c r="TWP87" s="231"/>
      <c r="TWQ87" s="231"/>
      <c r="TWR87" s="99"/>
      <c r="TWS87" s="231"/>
      <c r="TWT87" s="231"/>
      <c r="TWU87" s="231"/>
      <c r="TWV87" s="222"/>
      <c r="TWW87" s="226"/>
      <c r="TWX87" s="223"/>
      <c r="TWY87" s="250"/>
      <c r="TWZ87" s="231"/>
      <c r="TXA87" s="231"/>
      <c r="TXB87" s="231"/>
      <c r="TXC87" s="231"/>
      <c r="TXD87" s="227"/>
      <c r="TXE87" s="227"/>
      <c r="TXF87" s="228"/>
      <c r="TXG87" s="231"/>
      <c r="TXH87" s="227"/>
      <c r="TXI87" s="227"/>
      <c r="TXJ87" s="227"/>
      <c r="TXK87" s="227"/>
      <c r="TXL87" s="247"/>
      <c r="TXM87" s="250"/>
      <c r="TXN87" s="231"/>
      <c r="TXO87" s="231"/>
      <c r="TXP87" s="231"/>
      <c r="TXQ87" s="99"/>
      <c r="TXR87" s="231"/>
      <c r="TXS87" s="231"/>
      <c r="TXT87" s="231"/>
      <c r="TXU87" s="222"/>
      <c r="TXV87" s="226"/>
      <c r="TXW87" s="223"/>
      <c r="TXX87" s="250"/>
      <c r="TXY87" s="231"/>
      <c r="TXZ87" s="231"/>
      <c r="TYA87" s="231"/>
      <c r="TYB87" s="231"/>
      <c r="TYC87" s="227"/>
      <c r="TYD87" s="227"/>
      <c r="TYE87" s="228"/>
      <c r="TYF87" s="231"/>
      <c r="TYG87" s="227"/>
      <c r="TYH87" s="227"/>
      <c r="TYI87" s="227"/>
      <c r="TYJ87" s="227"/>
      <c r="TYK87" s="247"/>
      <c r="TYL87" s="250"/>
      <c r="TYM87" s="231"/>
      <c r="TYN87" s="231"/>
      <c r="TYO87" s="231"/>
      <c r="TYP87" s="99"/>
      <c r="TYQ87" s="231"/>
      <c r="TYR87" s="231"/>
      <c r="TYS87" s="231"/>
      <c r="TYT87" s="222"/>
      <c r="TYU87" s="226"/>
      <c r="TYV87" s="223"/>
      <c r="TYW87" s="250"/>
      <c r="TYX87" s="231"/>
      <c r="TYY87" s="231"/>
      <c r="TYZ87" s="231"/>
      <c r="TZA87" s="231"/>
      <c r="TZB87" s="227"/>
      <c r="TZC87" s="227"/>
      <c r="TZD87" s="228"/>
      <c r="TZE87" s="231"/>
      <c r="TZF87" s="227"/>
      <c r="TZG87" s="227"/>
      <c r="TZH87" s="227"/>
      <c r="TZI87" s="227"/>
      <c r="TZJ87" s="247"/>
      <c r="TZK87" s="250"/>
      <c r="TZL87" s="231"/>
      <c r="TZM87" s="231"/>
      <c r="TZN87" s="231"/>
      <c r="TZO87" s="99"/>
      <c r="TZP87" s="231"/>
      <c r="TZQ87" s="231"/>
      <c r="TZR87" s="231"/>
      <c r="TZS87" s="222"/>
      <c r="TZT87" s="226"/>
      <c r="TZU87" s="223"/>
      <c r="TZV87" s="250"/>
      <c r="TZW87" s="231"/>
      <c r="TZX87" s="231"/>
      <c r="TZY87" s="231"/>
      <c r="TZZ87" s="231"/>
      <c r="UAA87" s="227"/>
      <c r="UAB87" s="227"/>
      <c r="UAC87" s="228"/>
      <c r="UAD87" s="231"/>
      <c r="UAE87" s="227"/>
      <c r="UAF87" s="227"/>
      <c r="UAG87" s="227"/>
      <c r="UAH87" s="227"/>
      <c r="UAI87" s="247"/>
      <c r="UAJ87" s="250"/>
      <c r="UAK87" s="231"/>
      <c r="UAL87" s="231"/>
      <c r="UAM87" s="231"/>
      <c r="UAN87" s="99"/>
      <c r="UAO87" s="231"/>
      <c r="UAP87" s="231"/>
      <c r="UAQ87" s="231"/>
      <c r="UAR87" s="222"/>
      <c r="UAS87" s="226"/>
      <c r="UAT87" s="223"/>
      <c r="UAU87" s="250"/>
      <c r="UAV87" s="231"/>
      <c r="UAW87" s="231"/>
      <c r="UAX87" s="231"/>
      <c r="UAY87" s="231"/>
      <c r="UAZ87" s="227"/>
      <c r="UBA87" s="227"/>
      <c r="UBB87" s="228"/>
      <c r="UBC87" s="231"/>
      <c r="UBD87" s="227"/>
      <c r="UBE87" s="227"/>
      <c r="UBF87" s="227"/>
      <c r="UBG87" s="227"/>
      <c r="UBH87" s="247"/>
      <c r="UBI87" s="250"/>
      <c r="UBJ87" s="231"/>
      <c r="UBK87" s="231"/>
      <c r="UBL87" s="231"/>
      <c r="UBM87" s="99"/>
      <c r="UBN87" s="231"/>
      <c r="UBO87" s="231"/>
      <c r="UBP87" s="231"/>
      <c r="UBQ87" s="222"/>
      <c r="UBR87" s="226"/>
      <c r="UBS87" s="223"/>
      <c r="UBT87" s="250"/>
      <c r="UBU87" s="231"/>
      <c r="UBV87" s="231"/>
      <c r="UBW87" s="231"/>
      <c r="UBX87" s="231"/>
      <c r="UBY87" s="227"/>
      <c r="UBZ87" s="227"/>
      <c r="UCA87" s="228"/>
      <c r="UCB87" s="231"/>
      <c r="UCC87" s="227"/>
      <c r="UCD87" s="227"/>
      <c r="UCE87" s="227"/>
      <c r="UCF87" s="227"/>
      <c r="UCG87" s="247"/>
      <c r="UCH87" s="250"/>
      <c r="UCI87" s="231"/>
      <c r="UCJ87" s="231"/>
      <c r="UCK87" s="231"/>
      <c r="UCL87" s="99"/>
      <c r="UCM87" s="231"/>
      <c r="UCN87" s="231"/>
      <c r="UCO87" s="231"/>
      <c r="UCP87" s="222"/>
      <c r="UCQ87" s="226"/>
      <c r="UCR87" s="223"/>
      <c r="UCS87" s="250"/>
      <c r="UCT87" s="231"/>
      <c r="UCU87" s="231"/>
      <c r="UCV87" s="231"/>
      <c r="UCW87" s="231"/>
      <c r="UCX87" s="227"/>
      <c r="UCY87" s="227"/>
      <c r="UCZ87" s="228"/>
      <c r="UDA87" s="231"/>
      <c r="UDB87" s="227"/>
      <c r="UDC87" s="227"/>
      <c r="UDD87" s="227"/>
      <c r="UDE87" s="227"/>
      <c r="UDF87" s="247"/>
      <c r="UDG87" s="250"/>
      <c r="UDH87" s="231"/>
      <c r="UDI87" s="231"/>
      <c r="UDJ87" s="231"/>
      <c r="UDK87" s="99"/>
      <c r="UDL87" s="231"/>
      <c r="UDM87" s="231"/>
      <c r="UDN87" s="231"/>
      <c r="UDO87" s="222"/>
      <c r="UDP87" s="226"/>
      <c r="UDQ87" s="223"/>
      <c r="UDR87" s="250"/>
      <c r="UDS87" s="231"/>
      <c r="UDT87" s="231"/>
      <c r="UDU87" s="231"/>
      <c r="UDV87" s="231"/>
      <c r="UDW87" s="227"/>
      <c r="UDX87" s="227"/>
      <c r="UDY87" s="228"/>
      <c r="UDZ87" s="231"/>
      <c r="UEA87" s="227"/>
      <c r="UEB87" s="227"/>
      <c r="UEC87" s="227"/>
      <c r="UED87" s="227"/>
      <c r="UEE87" s="247"/>
      <c r="UEF87" s="250"/>
      <c r="UEG87" s="231"/>
      <c r="UEH87" s="231"/>
      <c r="UEI87" s="231"/>
      <c r="UEJ87" s="99"/>
      <c r="UEK87" s="231"/>
      <c r="UEL87" s="231"/>
      <c r="UEM87" s="231"/>
      <c r="UEN87" s="222"/>
      <c r="UEO87" s="226"/>
      <c r="UEP87" s="223"/>
      <c r="UEQ87" s="250"/>
      <c r="UER87" s="231"/>
      <c r="UES87" s="231"/>
      <c r="UET87" s="231"/>
      <c r="UEU87" s="231"/>
      <c r="UEV87" s="227"/>
      <c r="UEW87" s="227"/>
      <c r="UEX87" s="228"/>
      <c r="UEY87" s="231"/>
      <c r="UEZ87" s="227"/>
      <c r="UFA87" s="227"/>
      <c r="UFB87" s="227"/>
      <c r="UFC87" s="227"/>
      <c r="UFD87" s="247"/>
      <c r="UFE87" s="250"/>
      <c r="UFF87" s="231"/>
      <c r="UFG87" s="231"/>
      <c r="UFH87" s="231"/>
      <c r="UFI87" s="99"/>
      <c r="UFJ87" s="231"/>
      <c r="UFK87" s="231"/>
      <c r="UFL87" s="231"/>
      <c r="UFM87" s="222"/>
      <c r="UFN87" s="226"/>
      <c r="UFO87" s="223"/>
      <c r="UFP87" s="250"/>
      <c r="UFQ87" s="231"/>
      <c r="UFR87" s="231"/>
      <c r="UFS87" s="231"/>
      <c r="UFT87" s="231"/>
      <c r="UFU87" s="227"/>
      <c r="UFV87" s="227"/>
      <c r="UFW87" s="228"/>
      <c r="UFX87" s="231"/>
      <c r="UFY87" s="227"/>
      <c r="UFZ87" s="227"/>
      <c r="UGA87" s="227"/>
      <c r="UGB87" s="227"/>
      <c r="UGC87" s="247"/>
      <c r="UGD87" s="250"/>
      <c r="UGE87" s="231"/>
      <c r="UGF87" s="231"/>
      <c r="UGG87" s="231"/>
      <c r="UGH87" s="99"/>
      <c r="UGI87" s="231"/>
      <c r="UGJ87" s="231"/>
      <c r="UGK87" s="231"/>
      <c r="UGL87" s="222"/>
      <c r="UGM87" s="226"/>
      <c r="UGN87" s="223"/>
      <c r="UGO87" s="250"/>
      <c r="UGP87" s="231"/>
      <c r="UGQ87" s="231"/>
      <c r="UGR87" s="231"/>
      <c r="UGS87" s="231"/>
      <c r="UGT87" s="227"/>
      <c r="UGU87" s="227"/>
      <c r="UGV87" s="228"/>
      <c r="UGW87" s="231"/>
      <c r="UGX87" s="227"/>
      <c r="UGY87" s="227"/>
      <c r="UGZ87" s="227"/>
      <c r="UHA87" s="227"/>
      <c r="UHB87" s="247"/>
      <c r="UHC87" s="250"/>
      <c r="UHD87" s="231"/>
      <c r="UHE87" s="231"/>
      <c r="UHF87" s="231"/>
      <c r="UHG87" s="99"/>
      <c r="UHH87" s="231"/>
      <c r="UHI87" s="231"/>
      <c r="UHJ87" s="231"/>
      <c r="UHK87" s="222"/>
      <c r="UHL87" s="226"/>
      <c r="UHM87" s="223"/>
      <c r="UHN87" s="250"/>
      <c r="UHO87" s="231"/>
      <c r="UHP87" s="231"/>
      <c r="UHQ87" s="231"/>
      <c r="UHR87" s="231"/>
      <c r="UHS87" s="227"/>
      <c r="UHT87" s="227"/>
      <c r="UHU87" s="228"/>
      <c r="UHV87" s="231"/>
      <c r="UHW87" s="227"/>
      <c r="UHX87" s="227"/>
      <c r="UHY87" s="227"/>
      <c r="UHZ87" s="227"/>
      <c r="UIA87" s="247"/>
      <c r="UIB87" s="250"/>
      <c r="UIC87" s="231"/>
      <c r="UID87" s="231"/>
      <c r="UIE87" s="231"/>
      <c r="UIF87" s="99"/>
      <c r="UIG87" s="231"/>
      <c r="UIH87" s="231"/>
      <c r="UII87" s="231"/>
      <c r="UIJ87" s="222"/>
      <c r="UIK87" s="226"/>
      <c r="UIL87" s="223"/>
      <c r="UIM87" s="250"/>
      <c r="UIN87" s="231"/>
      <c r="UIO87" s="231"/>
      <c r="UIP87" s="231"/>
      <c r="UIQ87" s="231"/>
      <c r="UIR87" s="227"/>
      <c r="UIS87" s="227"/>
      <c r="UIT87" s="228"/>
      <c r="UIU87" s="231"/>
      <c r="UIV87" s="227"/>
      <c r="UIW87" s="227"/>
      <c r="UIX87" s="227"/>
      <c r="UIY87" s="227"/>
      <c r="UIZ87" s="247"/>
      <c r="UJA87" s="250"/>
      <c r="UJB87" s="231"/>
      <c r="UJC87" s="231"/>
      <c r="UJD87" s="231"/>
      <c r="UJE87" s="99"/>
      <c r="UJF87" s="231"/>
      <c r="UJG87" s="231"/>
      <c r="UJH87" s="231"/>
      <c r="UJI87" s="222"/>
      <c r="UJJ87" s="226"/>
      <c r="UJK87" s="223"/>
      <c r="UJL87" s="250"/>
      <c r="UJM87" s="231"/>
      <c r="UJN87" s="231"/>
      <c r="UJO87" s="231"/>
      <c r="UJP87" s="231"/>
      <c r="UJQ87" s="227"/>
      <c r="UJR87" s="227"/>
      <c r="UJS87" s="228"/>
      <c r="UJT87" s="231"/>
      <c r="UJU87" s="227"/>
      <c r="UJV87" s="227"/>
      <c r="UJW87" s="227"/>
      <c r="UJX87" s="227"/>
      <c r="UJY87" s="247"/>
      <c r="UJZ87" s="250"/>
      <c r="UKA87" s="231"/>
      <c r="UKB87" s="231"/>
      <c r="UKC87" s="231"/>
      <c r="UKD87" s="99"/>
      <c r="UKE87" s="231"/>
      <c r="UKF87" s="231"/>
      <c r="UKG87" s="231"/>
      <c r="UKH87" s="222"/>
      <c r="UKI87" s="226"/>
      <c r="UKJ87" s="223"/>
      <c r="UKK87" s="250"/>
      <c r="UKL87" s="231"/>
      <c r="UKM87" s="231"/>
      <c r="UKN87" s="231"/>
      <c r="UKO87" s="231"/>
      <c r="UKP87" s="227"/>
      <c r="UKQ87" s="227"/>
      <c r="UKR87" s="228"/>
      <c r="UKS87" s="231"/>
      <c r="UKT87" s="227"/>
      <c r="UKU87" s="227"/>
      <c r="UKV87" s="227"/>
      <c r="UKW87" s="227"/>
      <c r="UKX87" s="247"/>
      <c r="UKY87" s="250"/>
      <c r="UKZ87" s="231"/>
      <c r="ULA87" s="231"/>
      <c r="ULB87" s="231"/>
      <c r="ULC87" s="99"/>
      <c r="ULD87" s="231"/>
      <c r="ULE87" s="231"/>
      <c r="ULF87" s="231"/>
      <c r="ULG87" s="222"/>
      <c r="ULH87" s="226"/>
      <c r="ULI87" s="223"/>
      <c r="ULJ87" s="250"/>
      <c r="ULK87" s="231"/>
      <c r="ULL87" s="231"/>
      <c r="ULM87" s="231"/>
      <c r="ULN87" s="231"/>
      <c r="ULO87" s="227"/>
      <c r="ULP87" s="227"/>
      <c r="ULQ87" s="228"/>
      <c r="ULR87" s="231"/>
      <c r="ULS87" s="227"/>
      <c r="ULT87" s="227"/>
      <c r="ULU87" s="227"/>
      <c r="ULV87" s="227"/>
      <c r="ULW87" s="247"/>
      <c r="ULX87" s="250"/>
      <c r="ULY87" s="231"/>
      <c r="ULZ87" s="231"/>
      <c r="UMA87" s="231"/>
      <c r="UMB87" s="99"/>
      <c r="UMC87" s="231"/>
      <c r="UMD87" s="231"/>
      <c r="UME87" s="231"/>
      <c r="UMF87" s="222"/>
      <c r="UMG87" s="226"/>
      <c r="UMH87" s="223"/>
      <c r="UMI87" s="250"/>
      <c r="UMJ87" s="231"/>
      <c r="UMK87" s="231"/>
      <c r="UML87" s="231"/>
      <c r="UMM87" s="231"/>
      <c r="UMN87" s="227"/>
      <c r="UMO87" s="227"/>
      <c r="UMP87" s="228"/>
      <c r="UMQ87" s="231"/>
      <c r="UMR87" s="227"/>
      <c r="UMS87" s="227"/>
      <c r="UMT87" s="227"/>
      <c r="UMU87" s="227"/>
      <c r="UMV87" s="247"/>
      <c r="UMW87" s="250"/>
      <c r="UMX87" s="231"/>
      <c r="UMY87" s="231"/>
      <c r="UMZ87" s="231"/>
      <c r="UNA87" s="99"/>
      <c r="UNB87" s="231"/>
      <c r="UNC87" s="231"/>
      <c r="UND87" s="231"/>
      <c r="UNE87" s="222"/>
      <c r="UNF87" s="226"/>
      <c r="UNG87" s="223"/>
      <c r="UNH87" s="250"/>
      <c r="UNI87" s="231"/>
      <c r="UNJ87" s="231"/>
      <c r="UNK87" s="231"/>
      <c r="UNL87" s="231"/>
      <c r="UNM87" s="227"/>
      <c r="UNN87" s="227"/>
      <c r="UNO87" s="228"/>
      <c r="UNP87" s="231"/>
      <c r="UNQ87" s="227"/>
      <c r="UNR87" s="227"/>
      <c r="UNS87" s="227"/>
      <c r="UNT87" s="227"/>
      <c r="UNU87" s="247"/>
      <c r="UNV87" s="250"/>
      <c r="UNW87" s="231"/>
      <c r="UNX87" s="231"/>
      <c r="UNY87" s="231"/>
      <c r="UNZ87" s="99"/>
      <c r="UOA87" s="231"/>
      <c r="UOB87" s="231"/>
      <c r="UOC87" s="231"/>
      <c r="UOD87" s="222"/>
      <c r="UOE87" s="226"/>
      <c r="UOF87" s="223"/>
      <c r="UOG87" s="250"/>
      <c r="UOH87" s="231"/>
      <c r="UOI87" s="231"/>
      <c r="UOJ87" s="231"/>
      <c r="UOK87" s="231"/>
      <c r="UOL87" s="227"/>
      <c r="UOM87" s="227"/>
      <c r="UON87" s="228"/>
      <c r="UOO87" s="231"/>
      <c r="UOP87" s="227"/>
      <c r="UOQ87" s="227"/>
      <c r="UOR87" s="227"/>
      <c r="UOS87" s="227"/>
      <c r="UOT87" s="247"/>
      <c r="UOU87" s="250"/>
      <c r="UOV87" s="231"/>
      <c r="UOW87" s="231"/>
      <c r="UOX87" s="231"/>
      <c r="UOY87" s="99"/>
      <c r="UOZ87" s="231"/>
      <c r="UPA87" s="231"/>
      <c r="UPB87" s="231"/>
      <c r="UPC87" s="222"/>
      <c r="UPD87" s="226"/>
      <c r="UPE87" s="223"/>
      <c r="UPF87" s="250"/>
      <c r="UPG87" s="231"/>
      <c r="UPH87" s="231"/>
      <c r="UPI87" s="231"/>
      <c r="UPJ87" s="231"/>
      <c r="UPK87" s="227"/>
      <c r="UPL87" s="227"/>
      <c r="UPM87" s="228"/>
      <c r="UPN87" s="231"/>
      <c r="UPO87" s="227"/>
      <c r="UPP87" s="227"/>
      <c r="UPQ87" s="227"/>
      <c r="UPR87" s="227"/>
      <c r="UPS87" s="247"/>
      <c r="UPT87" s="250"/>
      <c r="UPU87" s="231"/>
      <c r="UPV87" s="231"/>
      <c r="UPW87" s="231"/>
      <c r="UPX87" s="99"/>
      <c r="UPY87" s="231"/>
      <c r="UPZ87" s="231"/>
      <c r="UQA87" s="231"/>
      <c r="UQB87" s="222"/>
      <c r="UQC87" s="226"/>
      <c r="UQD87" s="223"/>
      <c r="UQE87" s="250"/>
      <c r="UQF87" s="231"/>
      <c r="UQG87" s="231"/>
      <c r="UQH87" s="231"/>
      <c r="UQI87" s="231"/>
      <c r="UQJ87" s="227"/>
      <c r="UQK87" s="227"/>
      <c r="UQL87" s="228"/>
      <c r="UQM87" s="231"/>
      <c r="UQN87" s="227"/>
      <c r="UQO87" s="227"/>
      <c r="UQP87" s="227"/>
      <c r="UQQ87" s="227"/>
      <c r="UQR87" s="247"/>
      <c r="UQS87" s="250"/>
      <c r="UQT87" s="231"/>
      <c r="UQU87" s="231"/>
      <c r="UQV87" s="231"/>
      <c r="UQW87" s="99"/>
      <c r="UQX87" s="231"/>
      <c r="UQY87" s="231"/>
      <c r="UQZ87" s="231"/>
      <c r="URA87" s="222"/>
      <c r="URB87" s="226"/>
      <c r="URC87" s="223"/>
      <c r="URD87" s="250"/>
      <c r="URE87" s="231"/>
      <c r="URF87" s="231"/>
      <c r="URG87" s="231"/>
      <c r="URH87" s="231"/>
      <c r="URI87" s="227"/>
      <c r="URJ87" s="227"/>
      <c r="URK87" s="228"/>
      <c r="URL87" s="231"/>
      <c r="URM87" s="227"/>
      <c r="URN87" s="227"/>
      <c r="URO87" s="227"/>
      <c r="URP87" s="227"/>
      <c r="URQ87" s="247"/>
      <c r="URR87" s="250"/>
      <c r="URS87" s="231"/>
      <c r="URT87" s="231"/>
      <c r="URU87" s="231"/>
      <c r="URV87" s="99"/>
      <c r="URW87" s="231"/>
      <c r="URX87" s="231"/>
      <c r="URY87" s="231"/>
      <c r="URZ87" s="222"/>
      <c r="USA87" s="226"/>
      <c r="USB87" s="223"/>
      <c r="USC87" s="250"/>
      <c r="USD87" s="231"/>
      <c r="USE87" s="231"/>
      <c r="USF87" s="231"/>
      <c r="USG87" s="231"/>
      <c r="USH87" s="227"/>
      <c r="USI87" s="227"/>
      <c r="USJ87" s="228"/>
      <c r="USK87" s="231"/>
      <c r="USL87" s="227"/>
      <c r="USM87" s="227"/>
      <c r="USN87" s="227"/>
      <c r="USO87" s="227"/>
      <c r="USP87" s="247"/>
      <c r="USQ87" s="250"/>
      <c r="USR87" s="231"/>
      <c r="USS87" s="231"/>
      <c r="UST87" s="231"/>
      <c r="USU87" s="99"/>
      <c r="USV87" s="231"/>
      <c r="USW87" s="231"/>
      <c r="USX87" s="231"/>
      <c r="USY87" s="222"/>
      <c r="USZ87" s="226"/>
      <c r="UTA87" s="223"/>
      <c r="UTB87" s="250"/>
      <c r="UTC87" s="231"/>
      <c r="UTD87" s="231"/>
      <c r="UTE87" s="231"/>
      <c r="UTF87" s="231"/>
      <c r="UTG87" s="227"/>
      <c r="UTH87" s="227"/>
      <c r="UTI87" s="228"/>
      <c r="UTJ87" s="231"/>
      <c r="UTK87" s="227"/>
      <c r="UTL87" s="227"/>
      <c r="UTM87" s="227"/>
      <c r="UTN87" s="227"/>
      <c r="UTO87" s="247"/>
      <c r="UTP87" s="250"/>
      <c r="UTQ87" s="231"/>
      <c r="UTR87" s="231"/>
      <c r="UTS87" s="231"/>
      <c r="UTT87" s="99"/>
      <c r="UTU87" s="231"/>
      <c r="UTV87" s="231"/>
      <c r="UTW87" s="231"/>
      <c r="UTX87" s="222"/>
      <c r="UTY87" s="226"/>
      <c r="UTZ87" s="223"/>
      <c r="UUA87" s="250"/>
      <c r="UUB87" s="231"/>
      <c r="UUC87" s="231"/>
      <c r="UUD87" s="231"/>
      <c r="UUE87" s="231"/>
      <c r="UUF87" s="227"/>
      <c r="UUG87" s="227"/>
      <c r="UUH87" s="228"/>
      <c r="UUI87" s="231"/>
      <c r="UUJ87" s="227"/>
      <c r="UUK87" s="227"/>
      <c r="UUL87" s="227"/>
      <c r="UUM87" s="227"/>
      <c r="UUN87" s="247"/>
      <c r="UUO87" s="250"/>
      <c r="UUP87" s="231"/>
      <c r="UUQ87" s="231"/>
      <c r="UUR87" s="231"/>
      <c r="UUS87" s="99"/>
      <c r="UUT87" s="231"/>
      <c r="UUU87" s="231"/>
      <c r="UUV87" s="231"/>
      <c r="UUW87" s="222"/>
      <c r="UUX87" s="226"/>
      <c r="UUY87" s="223"/>
      <c r="UUZ87" s="250"/>
      <c r="UVA87" s="231"/>
      <c r="UVB87" s="231"/>
      <c r="UVC87" s="231"/>
      <c r="UVD87" s="231"/>
      <c r="UVE87" s="227"/>
      <c r="UVF87" s="227"/>
      <c r="UVG87" s="228"/>
      <c r="UVH87" s="231"/>
      <c r="UVI87" s="227"/>
      <c r="UVJ87" s="227"/>
      <c r="UVK87" s="227"/>
      <c r="UVL87" s="227"/>
      <c r="UVM87" s="247"/>
      <c r="UVN87" s="250"/>
      <c r="UVO87" s="231"/>
      <c r="UVP87" s="231"/>
      <c r="UVQ87" s="231"/>
      <c r="UVR87" s="99"/>
      <c r="UVS87" s="231"/>
      <c r="UVT87" s="231"/>
      <c r="UVU87" s="231"/>
      <c r="UVV87" s="222"/>
      <c r="UVW87" s="226"/>
      <c r="UVX87" s="223"/>
      <c r="UVY87" s="250"/>
      <c r="UVZ87" s="231"/>
      <c r="UWA87" s="231"/>
      <c r="UWB87" s="231"/>
      <c r="UWC87" s="231"/>
      <c r="UWD87" s="227"/>
      <c r="UWE87" s="227"/>
      <c r="UWF87" s="228"/>
      <c r="UWG87" s="231"/>
      <c r="UWH87" s="227"/>
      <c r="UWI87" s="227"/>
      <c r="UWJ87" s="227"/>
      <c r="UWK87" s="227"/>
      <c r="UWL87" s="247"/>
      <c r="UWM87" s="250"/>
      <c r="UWN87" s="231"/>
      <c r="UWO87" s="231"/>
      <c r="UWP87" s="231"/>
      <c r="UWQ87" s="99"/>
      <c r="UWR87" s="231"/>
      <c r="UWS87" s="231"/>
      <c r="UWT87" s="231"/>
      <c r="UWU87" s="222"/>
      <c r="UWV87" s="226"/>
      <c r="UWW87" s="223"/>
      <c r="UWX87" s="250"/>
      <c r="UWY87" s="231"/>
      <c r="UWZ87" s="231"/>
      <c r="UXA87" s="231"/>
      <c r="UXB87" s="231"/>
      <c r="UXC87" s="227"/>
      <c r="UXD87" s="227"/>
      <c r="UXE87" s="228"/>
      <c r="UXF87" s="231"/>
      <c r="UXG87" s="227"/>
      <c r="UXH87" s="227"/>
      <c r="UXI87" s="227"/>
      <c r="UXJ87" s="227"/>
      <c r="UXK87" s="247"/>
      <c r="UXL87" s="250"/>
      <c r="UXM87" s="231"/>
      <c r="UXN87" s="231"/>
      <c r="UXO87" s="231"/>
      <c r="UXP87" s="99"/>
      <c r="UXQ87" s="231"/>
      <c r="UXR87" s="231"/>
      <c r="UXS87" s="231"/>
      <c r="UXT87" s="222"/>
      <c r="UXU87" s="226"/>
      <c r="UXV87" s="223"/>
      <c r="UXW87" s="250"/>
      <c r="UXX87" s="231"/>
      <c r="UXY87" s="231"/>
      <c r="UXZ87" s="231"/>
      <c r="UYA87" s="231"/>
      <c r="UYB87" s="227"/>
      <c r="UYC87" s="227"/>
      <c r="UYD87" s="228"/>
      <c r="UYE87" s="231"/>
      <c r="UYF87" s="227"/>
      <c r="UYG87" s="227"/>
      <c r="UYH87" s="227"/>
      <c r="UYI87" s="227"/>
      <c r="UYJ87" s="247"/>
      <c r="UYK87" s="250"/>
      <c r="UYL87" s="231"/>
      <c r="UYM87" s="231"/>
      <c r="UYN87" s="231"/>
      <c r="UYO87" s="99"/>
      <c r="UYP87" s="231"/>
      <c r="UYQ87" s="231"/>
      <c r="UYR87" s="231"/>
      <c r="UYS87" s="222"/>
      <c r="UYT87" s="226"/>
      <c r="UYU87" s="223"/>
      <c r="UYV87" s="250"/>
      <c r="UYW87" s="231"/>
      <c r="UYX87" s="231"/>
      <c r="UYY87" s="231"/>
      <c r="UYZ87" s="231"/>
      <c r="UZA87" s="227"/>
      <c r="UZB87" s="227"/>
      <c r="UZC87" s="228"/>
      <c r="UZD87" s="231"/>
      <c r="UZE87" s="227"/>
      <c r="UZF87" s="227"/>
      <c r="UZG87" s="227"/>
      <c r="UZH87" s="227"/>
      <c r="UZI87" s="247"/>
      <c r="UZJ87" s="250"/>
      <c r="UZK87" s="231"/>
      <c r="UZL87" s="231"/>
      <c r="UZM87" s="231"/>
      <c r="UZN87" s="99"/>
      <c r="UZO87" s="231"/>
      <c r="UZP87" s="231"/>
      <c r="UZQ87" s="231"/>
      <c r="UZR87" s="222"/>
      <c r="UZS87" s="226"/>
      <c r="UZT87" s="223"/>
      <c r="UZU87" s="250"/>
      <c r="UZV87" s="231"/>
      <c r="UZW87" s="231"/>
      <c r="UZX87" s="231"/>
      <c r="UZY87" s="231"/>
      <c r="UZZ87" s="227"/>
      <c r="VAA87" s="227"/>
      <c r="VAB87" s="228"/>
      <c r="VAC87" s="231"/>
      <c r="VAD87" s="227"/>
      <c r="VAE87" s="227"/>
      <c r="VAF87" s="227"/>
      <c r="VAG87" s="227"/>
      <c r="VAH87" s="247"/>
      <c r="VAI87" s="250"/>
      <c r="VAJ87" s="231"/>
      <c r="VAK87" s="231"/>
      <c r="VAL87" s="231"/>
      <c r="VAM87" s="99"/>
      <c r="VAN87" s="231"/>
      <c r="VAO87" s="231"/>
      <c r="VAP87" s="231"/>
      <c r="VAQ87" s="222"/>
      <c r="VAR87" s="226"/>
      <c r="VAS87" s="223"/>
      <c r="VAT87" s="250"/>
      <c r="VAU87" s="231"/>
      <c r="VAV87" s="231"/>
      <c r="VAW87" s="231"/>
      <c r="VAX87" s="231"/>
      <c r="VAY87" s="227"/>
      <c r="VAZ87" s="227"/>
      <c r="VBA87" s="228"/>
      <c r="VBB87" s="231"/>
      <c r="VBC87" s="227"/>
      <c r="VBD87" s="227"/>
      <c r="VBE87" s="227"/>
      <c r="VBF87" s="227"/>
      <c r="VBG87" s="247"/>
      <c r="VBH87" s="250"/>
      <c r="VBI87" s="231"/>
      <c r="VBJ87" s="231"/>
      <c r="VBK87" s="231"/>
      <c r="VBL87" s="99"/>
      <c r="VBM87" s="231"/>
      <c r="VBN87" s="231"/>
      <c r="VBO87" s="231"/>
      <c r="VBP87" s="222"/>
      <c r="VBQ87" s="226"/>
      <c r="VBR87" s="223"/>
      <c r="VBS87" s="250"/>
      <c r="VBT87" s="231"/>
      <c r="VBU87" s="231"/>
      <c r="VBV87" s="231"/>
      <c r="VBW87" s="231"/>
      <c r="VBX87" s="227"/>
      <c r="VBY87" s="227"/>
      <c r="VBZ87" s="228"/>
      <c r="VCA87" s="231"/>
      <c r="VCB87" s="227"/>
      <c r="VCC87" s="227"/>
      <c r="VCD87" s="227"/>
      <c r="VCE87" s="227"/>
      <c r="VCF87" s="247"/>
      <c r="VCG87" s="250"/>
      <c r="VCH87" s="231"/>
      <c r="VCI87" s="231"/>
      <c r="VCJ87" s="231"/>
      <c r="VCK87" s="99"/>
      <c r="VCL87" s="231"/>
      <c r="VCM87" s="231"/>
      <c r="VCN87" s="231"/>
      <c r="VCO87" s="222"/>
      <c r="VCP87" s="226"/>
      <c r="VCQ87" s="223"/>
      <c r="VCR87" s="250"/>
      <c r="VCS87" s="231"/>
      <c r="VCT87" s="231"/>
      <c r="VCU87" s="231"/>
      <c r="VCV87" s="231"/>
      <c r="VCW87" s="227"/>
      <c r="VCX87" s="227"/>
      <c r="VCY87" s="228"/>
      <c r="VCZ87" s="231"/>
      <c r="VDA87" s="227"/>
      <c r="VDB87" s="227"/>
      <c r="VDC87" s="227"/>
      <c r="VDD87" s="227"/>
      <c r="VDE87" s="247"/>
      <c r="VDF87" s="250"/>
      <c r="VDG87" s="231"/>
      <c r="VDH87" s="231"/>
      <c r="VDI87" s="231"/>
      <c r="VDJ87" s="99"/>
      <c r="VDK87" s="231"/>
      <c r="VDL87" s="231"/>
      <c r="VDM87" s="231"/>
      <c r="VDN87" s="222"/>
      <c r="VDO87" s="226"/>
      <c r="VDP87" s="223"/>
      <c r="VDQ87" s="250"/>
      <c r="VDR87" s="231"/>
      <c r="VDS87" s="231"/>
      <c r="VDT87" s="231"/>
      <c r="VDU87" s="231"/>
      <c r="VDV87" s="227"/>
      <c r="VDW87" s="227"/>
      <c r="VDX87" s="228"/>
      <c r="VDY87" s="231"/>
      <c r="VDZ87" s="227"/>
      <c r="VEA87" s="227"/>
      <c r="VEB87" s="227"/>
      <c r="VEC87" s="227"/>
      <c r="VED87" s="247"/>
      <c r="VEE87" s="250"/>
      <c r="VEF87" s="231"/>
      <c r="VEG87" s="231"/>
      <c r="VEH87" s="231"/>
      <c r="VEI87" s="99"/>
      <c r="VEJ87" s="231"/>
      <c r="VEK87" s="231"/>
      <c r="VEL87" s="231"/>
      <c r="VEM87" s="222"/>
      <c r="VEN87" s="226"/>
      <c r="VEO87" s="223"/>
      <c r="VEP87" s="250"/>
      <c r="VEQ87" s="231"/>
      <c r="VER87" s="231"/>
      <c r="VES87" s="231"/>
      <c r="VET87" s="231"/>
      <c r="VEU87" s="227"/>
      <c r="VEV87" s="227"/>
      <c r="VEW87" s="228"/>
      <c r="VEX87" s="231"/>
      <c r="VEY87" s="227"/>
      <c r="VEZ87" s="227"/>
      <c r="VFA87" s="227"/>
      <c r="VFB87" s="227"/>
      <c r="VFC87" s="247"/>
      <c r="VFD87" s="250"/>
      <c r="VFE87" s="231"/>
      <c r="VFF87" s="231"/>
      <c r="VFG87" s="231"/>
      <c r="VFH87" s="99"/>
      <c r="VFI87" s="231"/>
      <c r="VFJ87" s="231"/>
      <c r="VFK87" s="231"/>
      <c r="VFL87" s="222"/>
      <c r="VFM87" s="226"/>
      <c r="VFN87" s="223"/>
      <c r="VFO87" s="250"/>
      <c r="VFP87" s="231"/>
      <c r="VFQ87" s="231"/>
      <c r="VFR87" s="231"/>
      <c r="VFS87" s="231"/>
      <c r="VFT87" s="227"/>
      <c r="VFU87" s="227"/>
      <c r="VFV87" s="228"/>
      <c r="VFW87" s="231"/>
      <c r="VFX87" s="227"/>
      <c r="VFY87" s="227"/>
      <c r="VFZ87" s="227"/>
      <c r="VGA87" s="227"/>
      <c r="VGB87" s="247"/>
      <c r="VGC87" s="250"/>
      <c r="VGD87" s="231"/>
      <c r="VGE87" s="231"/>
      <c r="VGF87" s="231"/>
      <c r="VGG87" s="99"/>
      <c r="VGH87" s="231"/>
      <c r="VGI87" s="231"/>
      <c r="VGJ87" s="231"/>
      <c r="VGK87" s="222"/>
      <c r="VGL87" s="226"/>
      <c r="VGM87" s="223"/>
      <c r="VGN87" s="250"/>
      <c r="VGO87" s="231"/>
      <c r="VGP87" s="231"/>
      <c r="VGQ87" s="231"/>
      <c r="VGR87" s="231"/>
      <c r="VGS87" s="227"/>
      <c r="VGT87" s="227"/>
      <c r="VGU87" s="228"/>
      <c r="VGV87" s="231"/>
      <c r="VGW87" s="227"/>
      <c r="VGX87" s="227"/>
      <c r="VGY87" s="227"/>
      <c r="VGZ87" s="227"/>
      <c r="VHA87" s="247"/>
      <c r="VHB87" s="250"/>
      <c r="VHC87" s="231"/>
      <c r="VHD87" s="231"/>
      <c r="VHE87" s="231"/>
      <c r="VHF87" s="99"/>
      <c r="VHG87" s="231"/>
      <c r="VHH87" s="231"/>
      <c r="VHI87" s="231"/>
      <c r="VHJ87" s="222"/>
      <c r="VHK87" s="226"/>
      <c r="VHL87" s="223"/>
      <c r="VHM87" s="250"/>
      <c r="VHN87" s="231"/>
      <c r="VHO87" s="231"/>
      <c r="VHP87" s="231"/>
      <c r="VHQ87" s="231"/>
      <c r="VHR87" s="227"/>
      <c r="VHS87" s="227"/>
      <c r="VHT87" s="228"/>
      <c r="VHU87" s="231"/>
      <c r="VHV87" s="227"/>
      <c r="VHW87" s="227"/>
      <c r="VHX87" s="227"/>
      <c r="VHY87" s="227"/>
      <c r="VHZ87" s="247"/>
      <c r="VIA87" s="250"/>
      <c r="VIB87" s="231"/>
      <c r="VIC87" s="231"/>
      <c r="VID87" s="231"/>
      <c r="VIE87" s="99"/>
      <c r="VIF87" s="231"/>
      <c r="VIG87" s="231"/>
      <c r="VIH87" s="231"/>
      <c r="VII87" s="222"/>
      <c r="VIJ87" s="226"/>
      <c r="VIK87" s="223"/>
      <c r="VIL87" s="250"/>
      <c r="VIM87" s="231"/>
      <c r="VIN87" s="231"/>
      <c r="VIO87" s="231"/>
      <c r="VIP87" s="231"/>
      <c r="VIQ87" s="227"/>
      <c r="VIR87" s="227"/>
      <c r="VIS87" s="228"/>
      <c r="VIT87" s="231"/>
      <c r="VIU87" s="227"/>
      <c r="VIV87" s="227"/>
      <c r="VIW87" s="227"/>
      <c r="VIX87" s="227"/>
      <c r="VIY87" s="247"/>
      <c r="VIZ87" s="250"/>
      <c r="VJA87" s="231"/>
      <c r="VJB87" s="231"/>
      <c r="VJC87" s="231"/>
      <c r="VJD87" s="99"/>
      <c r="VJE87" s="231"/>
      <c r="VJF87" s="231"/>
      <c r="VJG87" s="231"/>
      <c r="VJH87" s="222"/>
      <c r="VJI87" s="226"/>
      <c r="VJJ87" s="223"/>
      <c r="VJK87" s="250"/>
      <c r="VJL87" s="231"/>
      <c r="VJM87" s="231"/>
      <c r="VJN87" s="231"/>
      <c r="VJO87" s="231"/>
      <c r="VJP87" s="227"/>
      <c r="VJQ87" s="227"/>
      <c r="VJR87" s="228"/>
      <c r="VJS87" s="231"/>
      <c r="VJT87" s="227"/>
      <c r="VJU87" s="227"/>
      <c r="VJV87" s="227"/>
      <c r="VJW87" s="227"/>
      <c r="VJX87" s="247"/>
      <c r="VJY87" s="250"/>
      <c r="VJZ87" s="231"/>
      <c r="VKA87" s="231"/>
      <c r="VKB87" s="231"/>
      <c r="VKC87" s="99"/>
      <c r="VKD87" s="231"/>
      <c r="VKE87" s="231"/>
      <c r="VKF87" s="231"/>
      <c r="VKG87" s="222"/>
      <c r="VKH87" s="226"/>
      <c r="VKI87" s="223"/>
      <c r="VKJ87" s="250"/>
      <c r="VKK87" s="231"/>
      <c r="VKL87" s="231"/>
      <c r="VKM87" s="231"/>
      <c r="VKN87" s="231"/>
      <c r="VKO87" s="227"/>
      <c r="VKP87" s="227"/>
      <c r="VKQ87" s="228"/>
      <c r="VKR87" s="231"/>
      <c r="VKS87" s="227"/>
      <c r="VKT87" s="227"/>
      <c r="VKU87" s="227"/>
      <c r="VKV87" s="227"/>
      <c r="VKW87" s="247"/>
      <c r="VKX87" s="250"/>
      <c r="VKY87" s="231"/>
      <c r="VKZ87" s="231"/>
      <c r="VLA87" s="231"/>
      <c r="VLB87" s="99"/>
      <c r="VLC87" s="231"/>
      <c r="VLD87" s="231"/>
      <c r="VLE87" s="231"/>
      <c r="VLF87" s="222"/>
      <c r="VLG87" s="226"/>
      <c r="VLH87" s="223"/>
      <c r="VLI87" s="250"/>
      <c r="VLJ87" s="231"/>
      <c r="VLK87" s="231"/>
      <c r="VLL87" s="231"/>
      <c r="VLM87" s="231"/>
      <c r="VLN87" s="227"/>
      <c r="VLO87" s="227"/>
      <c r="VLP87" s="228"/>
      <c r="VLQ87" s="231"/>
      <c r="VLR87" s="227"/>
      <c r="VLS87" s="227"/>
      <c r="VLT87" s="227"/>
      <c r="VLU87" s="227"/>
      <c r="VLV87" s="247"/>
      <c r="VLW87" s="250"/>
      <c r="VLX87" s="231"/>
      <c r="VLY87" s="231"/>
      <c r="VLZ87" s="231"/>
      <c r="VMA87" s="99"/>
      <c r="VMB87" s="231"/>
      <c r="VMC87" s="231"/>
      <c r="VMD87" s="231"/>
      <c r="VME87" s="222"/>
      <c r="VMF87" s="226"/>
      <c r="VMG87" s="223"/>
      <c r="VMH87" s="250"/>
      <c r="VMI87" s="231"/>
      <c r="VMJ87" s="231"/>
      <c r="VMK87" s="231"/>
      <c r="VML87" s="231"/>
      <c r="VMM87" s="227"/>
      <c r="VMN87" s="227"/>
      <c r="VMO87" s="228"/>
      <c r="VMP87" s="231"/>
      <c r="VMQ87" s="227"/>
      <c r="VMR87" s="227"/>
      <c r="VMS87" s="227"/>
      <c r="VMT87" s="227"/>
      <c r="VMU87" s="247"/>
      <c r="VMV87" s="250"/>
      <c r="VMW87" s="231"/>
      <c r="VMX87" s="231"/>
      <c r="VMY87" s="231"/>
      <c r="VMZ87" s="99"/>
      <c r="VNA87" s="231"/>
      <c r="VNB87" s="231"/>
      <c r="VNC87" s="231"/>
      <c r="VND87" s="222"/>
      <c r="VNE87" s="226"/>
      <c r="VNF87" s="223"/>
      <c r="VNG87" s="250"/>
      <c r="VNH87" s="231"/>
      <c r="VNI87" s="231"/>
      <c r="VNJ87" s="231"/>
      <c r="VNK87" s="231"/>
      <c r="VNL87" s="227"/>
      <c r="VNM87" s="227"/>
      <c r="VNN87" s="228"/>
      <c r="VNO87" s="231"/>
      <c r="VNP87" s="227"/>
      <c r="VNQ87" s="227"/>
      <c r="VNR87" s="227"/>
      <c r="VNS87" s="227"/>
      <c r="VNT87" s="247"/>
      <c r="VNU87" s="250"/>
      <c r="VNV87" s="231"/>
      <c r="VNW87" s="231"/>
      <c r="VNX87" s="231"/>
      <c r="VNY87" s="99"/>
      <c r="VNZ87" s="231"/>
      <c r="VOA87" s="231"/>
      <c r="VOB87" s="231"/>
      <c r="VOC87" s="222"/>
      <c r="VOD87" s="226"/>
      <c r="VOE87" s="223"/>
      <c r="VOF87" s="250"/>
      <c r="VOG87" s="231"/>
      <c r="VOH87" s="231"/>
      <c r="VOI87" s="231"/>
      <c r="VOJ87" s="231"/>
      <c r="VOK87" s="227"/>
      <c r="VOL87" s="227"/>
      <c r="VOM87" s="228"/>
      <c r="VON87" s="231"/>
      <c r="VOO87" s="227"/>
      <c r="VOP87" s="227"/>
      <c r="VOQ87" s="227"/>
      <c r="VOR87" s="227"/>
      <c r="VOS87" s="247"/>
      <c r="VOT87" s="250"/>
      <c r="VOU87" s="231"/>
      <c r="VOV87" s="231"/>
      <c r="VOW87" s="231"/>
      <c r="VOX87" s="99"/>
      <c r="VOY87" s="231"/>
      <c r="VOZ87" s="231"/>
      <c r="VPA87" s="231"/>
      <c r="VPB87" s="222"/>
      <c r="VPC87" s="226"/>
      <c r="VPD87" s="223"/>
      <c r="VPE87" s="250"/>
      <c r="VPF87" s="231"/>
      <c r="VPG87" s="231"/>
      <c r="VPH87" s="231"/>
      <c r="VPI87" s="231"/>
      <c r="VPJ87" s="227"/>
      <c r="VPK87" s="227"/>
      <c r="VPL87" s="228"/>
      <c r="VPM87" s="231"/>
      <c r="VPN87" s="227"/>
      <c r="VPO87" s="227"/>
      <c r="VPP87" s="227"/>
      <c r="VPQ87" s="227"/>
      <c r="VPR87" s="247"/>
      <c r="VPS87" s="250"/>
      <c r="VPT87" s="231"/>
      <c r="VPU87" s="231"/>
      <c r="VPV87" s="231"/>
      <c r="VPW87" s="99"/>
      <c r="VPX87" s="231"/>
      <c r="VPY87" s="231"/>
      <c r="VPZ87" s="231"/>
      <c r="VQA87" s="222"/>
      <c r="VQB87" s="226"/>
      <c r="VQC87" s="223"/>
      <c r="VQD87" s="250"/>
      <c r="VQE87" s="231"/>
      <c r="VQF87" s="231"/>
      <c r="VQG87" s="231"/>
      <c r="VQH87" s="231"/>
      <c r="VQI87" s="227"/>
      <c r="VQJ87" s="227"/>
      <c r="VQK87" s="228"/>
      <c r="VQL87" s="231"/>
      <c r="VQM87" s="227"/>
      <c r="VQN87" s="227"/>
      <c r="VQO87" s="227"/>
      <c r="VQP87" s="227"/>
      <c r="VQQ87" s="247"/>
      <c r="VQR87" s="250"/>
      <c r="VQS87" s="231"/>
      <c r="VQT87" s="231"/>
      <c r="VQU87" s="231"/>
      <c r="VQV87" s="99"/>
      <c r="VQW87" s="231"/>
      <c r="VQX87" s="231"/>
      <c r="VQY87" s="231"/>
      <c r="VQZ87" s="222"/>
      <c r="VRA87" s="226"/>
      <c r="VRB87" s="223"/>
      <c r="VRC87" s="250"/>
      <c r="VRD87" s="231"/>
      <c r="VRE87" s="231"/>
      <c r="VRF87" s="231"/>
      <c r="VRG87" s="231"/>
      <c r="VRH87" s="227"/>
      <c r="VRI87" s="227"/>
      <c r="VRJ87" s="228"/>
      <c r="VRK87" s="231"/>
      <c r="VRL87" s="227"/>
      <c r="VRM87" s="227"/>
      <c r="VRN87" s="227"/>
      <c r="VRO87" s="227"/>
      <c r="VRP87" s="247"/>
      <c r="VRQ87" s="250"/>
      <c r="VRR87" s="231"/>
      <c r="VRS87" s="231"/>
      <c r="VRT87" s="231"/>
      <c r="VRU87" s="99"/>
      <c r="VRV87" s="231"/>
      <c r="VRW87" s="231"/>
      <c r="VRX87" s="231"/>
      <c r="VRY87" s="222"/>
      <c r="VRZ87" s="226"/>
      <c r="VSA87" s="223"/>
      <c r="VSB87" s="250"/>
      <c r="VSC87" s="231"/>
      <c r="VSD87" s="231"/>
      <c r="VSE87" s="231"/>
      <c r="VSF87" s="231"/>
      <c r="VSG87" s="227"/>
      <c r="VSH87" s="227"/>
      <c r="VSI87" s="228"/>
      <c r="VSJ87" s="231"/>
      <c r="VSK87" s="227"/>
      <c r="VSL87" s="227"/>
      <c r="VSM87" s="227"/>
      <c r="VSN87" s="227"/>
      <c r="VSO87" s="247"/>
      <c r="VSP87" s="250"/>
      <c r="VSQ87" s="231"/>
      <c r="VSR87" s="231"/>
      <c r="VSS87" s="231"/>
      <c r="VST87" s="99"/>
      <c r="VSU87" s="231"/>
      <c r="VSV87" s="231"/>
      <c r="VSW87" s="231"/>
      <c r="VSX87" s="222"/>
      <c r="VSY87" s="226"/>
      <c r="VSZ87" s="223"/>
      <c r="VTA87" s="250"/>
      <c r="VTB87" s="231"/>
      <c r="VTC87" s="231"/>
      <c r="VTD87" s="231"/>
      <c r="VTE87" s="231"/>
      <c r="VTF87" s="227"/>
      <c r="VTG87" s="227"/>
      <c r="VTH87" s="228"/>
      <c r="VTI87" s="231"/>
      <c r="VTJ87" s="227"/>
      <c r="VTK87" s="227"/>
      <c r="VTL87" s="227"/>
      <c r="VTM87" s="227"/>
      <c r="VTN87" s="247"/>
      <c r="VTO87" s="250"/>
      <c r="VTP87" s="231"/>
      <c r="VTQ87" s="231"/>
      <c r="VTR87" s="231"/>
      <c r="VTS87" s="99"/>
      <c r="VTT87" s="231"/>
      <c r="VTU87" s="231"/>
      <c r="VTV87" s="231"/>
      <c r="VTW87" s="222"/>
      <c r="VTX87" s="226"/>
      <c r="VTY87" s="223"/>
      <c r="VTZ87" s="250"/>
      <c r="VUA87" s="231"/>
      <c r="VUB87" s="231"/>
      <c r="VUC87" s="231"/>
      <c r="VUD87" s="231"/>
      <c r="VUE87" s="227"/>
      <c r="VUF87" s="227"/>
      <c r="VUG87" s="228"/>
      <c r="VUH87" s="231"/>
      <c r="VUI87" s="227"/>
      <c r="VUJ87" s="227"/>
      <c r="VUK87" s="227"/>
      <c r="VUL87" s="227"/>
      <c r="VUM87" s="247"/>
      <c r="VUN87" s="250"/>
      <c r="VUO87" s="231"/>
      <c r="VUP87" s="231"/>
      <c r="VUQ87" s="231"/>
      <c r="VUR87" s="99"/>
      <c r="VUS87" s="231"/>
      <c r="VUT87" s="231"/>
      <c r="VUU87" s="231"/>
      <c r="VUV87" s="222"/>
      <c r="VUW87" s="226"/>
      <c r="VUX87" s="223"/>
      <c r="VUY87" s="250"/>
      <c r="VUZ87" s="231"/>
      <c r="VVA87" s="231"/>
      <c r="VVB87" s="231"/>
      <c r="VVC87" s="231"/>
      <c r="VVD87" s="227"/>
      <c r="VVE87" s="227"/>
      <c r="VVF87" s="228"/>
      <c r="VVG87" s="231"/>
      <c r="VVH87" s="227"/>
      <c r="VVI87" s="227"/>
      <c r="VVJ87" s="227"/>
      <c r="VVK87" s="227"/>
      <c r="VVL87" s="247"/>
      <c r="VVM87" s="250"/>
      <c r="VVN87" s="231"/>
      <c r="VVO87" s="231"/>
      <c r="VVP87" s="231"/>
      <c r="VVQ87" s="99"/>
      <c r="VVR87" s="231"/>
      <c r="VVS87" s="231"/>
      <c r="VVT87" s="231"/>
      <c r="VVU87" s="222"/>
      <c r="VVV87" s="226"/>
      <c r="VVW87" s="223"/>
      <c r="VVX87" s="250"/>
      <c r="VVY87" s="231"/>
      <c r="VVZ87" s="231"/>
      <c r="VWA87" s="231"/>
      <c r="VWB87" s="231"/>
      <c r="VWC87" s="227"/>
      <c r="VWD87" s="227"/>
      <c r="VWE87" s="228"/>
      <c r="VWF87" s="231"/>
      <c r="VWG87" s="227"/>
      <c r="VWH87" s="227"/>
      <c r="VWI87" s="227"/>
      <c r="VWJ87" s="227"/>
      <c r="VWK87" s="247"/>
      <c r="VWL87" s="250"/>
      <c r="VWM87" s="231"/>
      <c r="VWN87" s="231"/>
      <c r="VWO87" s="231"/>
      <c r="VWP87" s="99"/>
      <c r="VWQ87" s="231"/>
      <c r="VWR87" s="231"/>
      <c r="VWS87" s="231"/>
      <c r="VWT87" s="222"/>
      <c r="VWU87" s="226"/>
      <c r="VWV87" s="223"/>
      <c r="VWW87" s="250"/>
      <c r="VWX87" s="231"/>
      <c r="VWY87" s="231"/>
      <c r="VWZ87" s="231"/>
      <c r="VXA87" s="231"/>
      <c r="VXB87" s="227"/>
      <c r="VXC87" s="227"/>
      <c r="VXD87" s="228"/>
      <c r="VXE87" s="231"/>
      <c r="VXF87" s="227"/>
      <c r="VXG87" s="227"/>
      <c r="VXH87" s="227"/>
      <c r="VXI87" s="227"/>
      <c r="VXJ87" s="247"/>
      <c r="VXK87" s="250"/>
      <c r="VXL87" s="231"/>
      <c r="VXM87" s="231"/>
      <c r="VXN87" s="231"/>
      <c r="VXO87" s="99"/>
      <c r="VXP87" s="231"/>
      <c r="VXQ87" s="231"/>
      <c r="VXR87" s="231"/>
      <c r="VXS87" s="222"/>
      <c r="VXT87" s="226"/>
      <c r="VXU87" s="223"/>
      <c r="VXV87" s="250"/>
      <c r="VXW87" s="231"/>
      <c r="VXX87" s="231"/>
      <c r="VXY87" s="231"/>
      <c r="VXZ87" s="231"/>
      <c r="VYA87" s="227"/>
      <c r="VYB87" s="227"/>
      <c r="VYC87" s="228"/>
      <c r="VYD87" s="231"/>
      <c r="VYE87" s="227"/>
      <c r="VYF87" s="227"/>
      <c r="VYG87" s="227"/>
      <c r="VYH87" s="227"/>
      <c r="VYI87" s="247"/>
      <c r="VYJ87" s="250"/>
      <c r="VYK87" s="231"/>
      <c r="VYL87" s="231"/>
      <c r="VYM87" s="231"/>
      <c r="VYN87" s="99"/>
      <c r="VYO87" s="231"/>
      <c r="VYP87" s="231"/>
      <c r="VYQ87" s="231"/>
      <c r="VYR87" s="222"/>
      <c r="VYS87" s="226"/>
      <c r="VYT87" s="223"/>
      <c r="VYU87" s="250"/>
      <c r="VYV87" s="231"/>
      <c r="VYW87" s="231"/>
      <c r="VYX87" s="231"/>
      <c r="VYY87" s="231"/>
      <c r="VYZ87" s="227"/>
      <c r="VZA87" s="227"/>
      <c r="VZB87" s="228"/>
      <c r="VZC87" s="231"/>
      <c r="VZD87" s="227"/>
      <c r="VZE87" s="227"/>
      <c r="VZF87" s="227"/>
      <c r="VZG87" s="227"/>
      <c r="VZH87" s="247"/>
      <c r="VZI87" s="250"/>
      <c r="VZJ87" s="231"/>
      <c r="VZK87" s="231"/>
      <c r="VZL87" s="231"/>
      <c r="VZM87" s="99"/>
      <c r="VZN87" s="231"/>
      <c r="VZO87" s="231"/>
      <c r="VZP87" s="231"/>
      <c r="VZQ87" s="222"/>
      <c r="VZR87" s="226"/>
      <c r="VZS87" s="223"/>
      <c r="VZT87" s="250"/>
      <c r="VZU87" s="231"/>
      <c r="VZV87" s="231"/>
      <c r="VZW87" s="231"/>
      <c r="VZX87" s="231"/>
      <c r="VZY87" s="227"/>
      <c r="VZZ87" s="227"/>
      <c r="WAA87" s="228"/>
      <c r="WAB87" s="231"/>
      <c r="WAC87" s="227"/>
      <c r="WAD87" s="227"/>
      <c r="WAE87" s="227"/>
      <c r="WAF87" s="227"/>
      <c r="WAG87" s="247"/>
      <c r="WAH87" s="250"/>
      <c r="WAI87" s="231"/>
      <c r="WAJ87" s="231"/>
      <c r="WAK87" s="231"/>
      <c r="WAL87" s="99"/>
      <c r="WAM87" s="231"/>
      <c r="WAN87" s="231"/>
      <c r="WAO87" s="231"/>
      <c r="WAP87" s="222"/>
      <c r="WAQ87" s="226"/>
      <c r="WAR87" s="223"/>
      <c r="WAS87" s="250"/>
      <c r="WAT87" s="231"/>
      <c r="WAU87" s="231"/>
      <c r="WAV87" s="231"/>
      <c r="WAW87" s="231"/>
      <c r="WAX87" s="227"/>
      <c r="WAY87" s="227"/>
      <c r="WAZ87" s="228"/>
      <c r="WBA87" s="231"/>
      <c r="WBB87" s="227"/>
      <c r="WBC87" s="227"/>
      <c r="WBD87" s="227"/>
      <c r="WBE87" s="227"/>
      <c r="WBF87" s="247"/>
      <c r="WBG87" s="250"/>
      <c r="WBH87" s="231"/>
      <c r="WBI87" s="231"/>
      <c r="WBJ87" s="231"/>
      <c r="WBK87" s="99"/>
      <c r="WBL87" s="231"/>
      <c r="WBM87" s="231"/>
      <c r="WBN87" s="231"/>
      <c r="WBO87" s="222"/>
      <c r="WBP87" s="226"/>
      <c r="WBQ87" s="223"/>
      <c r="WBR87" s="250"/>
      <c r="WBS87" s="231"/>
      <c r="WBT87" s="231"/>
      <c r="WBU87" s="231"/>
      <c r="WBV87" s="231"/>
      <c r="WBW87" s="227"/>
      <c r="WBX87" s="227"/>
      <c r="WBY87" s="228"/>
      <c r="WBZ87" s="231"/>
      <c r="WCA87" s="227"/>
      <c r="WCB87" s="227"/>
      <c r="WCC87" s="227"/>
      <c r="WCD87" s="227"/>
      <c r="WCE87" s="247"/>
      <c r="WCF87" s="250"/>
      <c r="WCG87" s="231"/>
      <c r="WCH87" s="231"/>
      <c r="WCI87" s="231"/>
      <c r="WCJ87" s="99"/>
      <c r="WCK87" s="231"/>
      <c r="WCL87" s="231"/>
      <c r="WCM87" s="231"/>
      <c r="WCN87" s="222"/>
      <c r="WCO87" s="226"/>
      <c r="WCP87" s="223"/>
      <c r="WCQ87" s="250"/>
      <c r="WCR87" s="231"/>
      <c r="WCS87" s="231"/>
      <c r="WCT87" s="231"/>
      <c r="WCU87" s="231"/>
      <c r="WCV87" s="227"/>
      <c r="WCW87" s="227"/>
      <c r="WCX87" s="228"/>
      <c r="WCY87" s="231"/>
      <c r="WCZ87" s="227"/>
      <c r="WDA87" s="227"/>
      <c r="WDB87" s="227"/>
      <c r="WDC87" s="227"/>
      <c r="WDD87" s="247"/>
      <c r="WDE87" s="250"/>
      <c r="WDF87" s="231"/>
      <c r="WDG87" s="231"/>
      <c r="WDH87" s="231"/>
      <c r="WDI87" s="99"/>
      <c r="WDJ87" s="231"/>
      <c r="WDK87" s="231"/>
      <c r="WDL87" s="231"/>
      <c r="WDM87" s="222"/>
      <c r="WDN87" s="226"/>
      <c r="WDO87" s="223"/>
      <c r="WDP87" s="250"/>
      <c r="WDQ87" s="231"/>
      <c r="WDR87" s="231"/>
      <c r="WDS87" s="231"/>
      <c r="WDT87" s="231"/>
      <c r="WDU87" s="227"/>
      <c r="WDV87" s="227"/>
      <c r="WDW87" s="228"/>
      <c r="WDX87" s="231"/>
      <c r="WDY87" s="227"/>
      <c r="WDZ87" s="227"/>
      <c r="WEA87" s="227"/>
      <c r="WEB87" s="227"/>
      <c r="WEC87" s="247"/>
      <c r="WED87" s="250"/>
      <c r="WEE87" s="231"/>
      <c r="WEF87" s="231"/>
      <c r="WEG87" s="231"/>
      <c r="WEH87" s="99"/>
      <c r="WEI87" s="231"/>
      <c r="WEJ87" s="231"/>
      <c r="WEK87" s="231"/>
      <c r="WEL87" s="222"/>
      <c r="WEM87" s="226"/>
      <c r="WEN87" s="223"/>
      <c r="WEO87" s="250"/>
      <c r="WEP87" s="231"/>
      <c r="WEQ87" s="231"/>
      <c r="WER87" s="231"/>
      <c r="WES87" s="231"/>
      <c r="WET87" s="227"/>
      <c r="WEU87" s="227"/>
      <c r="WEV87" s="228"/>
      <c r="WEW87" s="231"/>
      <c r="WEX87" s="227"/>
      <c r="WEY87" s="227"/>
      <c r="WEZ87" s="227"/>
      <c r="WFA87" s="227"/>
      <c r="WFB87" s="247"/>
      <c r="WFC87" s="250"/>
      <c r="WFD87" s="231"/>
      <c r="WFE87" s="231"/>
      <c r="WFF87" s="231"/>
      <c r="WFG87" s="99"/>
      <c r="WFH87" s="231"/>
      <c r="WFI87" s="231"/>
      <c r="WFJ87" s="231"/>
      <c r="WFK87" s="222"/>
      <c r="WFL87" s="226"/>
      <c r="WFM87" s="223"/>
      <c r="WFN87" s="250"/>
      <c r="WFO87" s="231"/>
      <c r="WFP87" s="231"/>
      <c r="WFQ87" s="231"/>
      <c r="WFR87" s="231"/>
      <c r="WFS87" s="227"/>
      <c r="WFT87" s="227"/>
      <c r="WFU87" s="228"/>
      <c r="WFV87" s="231"/>
      <c r="WFW87" s="227"/>
      <c r="WFX87" s="227"/>
      <c r="WFY87" s="227"/>
      <c r="WFZ87" s="227"/>
      <c r="WGA87" s="247"/>
      <c r="WGB87" s="250"/>
      <c r="WGC87" s="231"/>
      <c r="WGD87" s="231"/>
      <c r="WGE87" s="231"/>
      <c r="WGF87" s="99"/>
      <c r="WGG87" s="231"/>
      <c r="WGH87" s="231"/>
      <c r="WGI87" s="231"/>
      <c r="WGJ87" s="222"/>
      <c r="WGK87" s="226"/>
      <c r="WGL87" s="223"/>
      <c r="WGM87" s="250"/>
      <c r="WGN87" s="231"/>
      <c r="WGO87" s="231"/>
      <c r="WGP87" s="231"/>
      <c r="WGQ87" s="231"/>
      <c r="WGR87" s="227"/>
      <c r="WGS87" s="227"/>
      <c r="WGT87" s="228"/>
      <c r="WGU87" s="231"/>
      <c r="WGV87" s="227"/>
      <c r="WGW87" s="227"/>
      <c r="WGX87" s="227"/>
      <c r="WGY87" s="227"/>
      <c r="WGZ87" s="247"/>
      <c r="WHA87" s="250"/>
      <c r="WHB87" s="231"/>
      <c r="WHC87" s="231"/>
      <c r="WHD87" s="231"/>
      <c r="WHE87" s="99"/>
      <c r="WHF87" s="231"/>
      <c r="WHG87" s="231"/>
      <c r="WHH87" s="231"/>
      <c r="WHI87" s="222"/>
      <c r="WHJ87" s="226"/>
      <c r="WHK87" s="223"/>
      <c r="WHL87" s="250"/>
      <c r="WHM87" s="231"/>
      <c r="WHN87" s="231"/>
      <c r="WHO87" s="231"/>
      <c r="WHP87" s="231"/>
      <c r="WHQ87" s="227"/>
      <c r="WHR87" s="227"/>
      <c r="WHS87" s="228"/>
      <c r="WHT87" s="231"/>
      <c r="WHU87" s="227"/>
      <c r="WHV87" s="227"/>
      <c r="WHW87" s="227"/>
      <c r="WHX87" s="227"/>
      <c r="WHY87" s="247"/>
      <c r="WHZ87" s="250"/>
      <c r="WIA87" s="231"/>
      <c r="WIB87" s="231"/>
      <c r="WIC87" s="231"/>
      <c r="WID87" s="99"/>
      <c r="WIE87" s="231"/>
      <c r="WIF87" s="231"/>
      <c r="WIG87" s="231"/>
      <c r="WIH87" s="222"/>
      <c r="WII87" s="226"/>
      <c r="WIJ87" s="223"/>
      <c r="WIK87" s="250"/>
      <c r="WIL87" s="231"/>
      <c r="WIM87" s="231"/>
      <c r="WIN87" s="231"/>
      <c r="WIO87" s="231"/>
      <c r="WIP87" s="227"/>
      <c r="WIQ87" s="227"/>
      <c r="WIR87" s="228"/>
      <c r="WIS87" s="231"/>
      <c r="WIT87" s="227"/>
      <c r="WIU87" s="227"/>
      <c r="WIV87" s="227"/>
      <c r="WIW87" s="227"/>
      <c r="WIX87" s="247"/>
      <c r="WIY87" s="250"/>
      <c r="WIZ87" s="231"/>
      <c r="WJA87" s="231"/>
      <c r="WJB87" s="231"/>
      <c r="WJC87" s="99"/>
      <c r="WJD87" s="231"/>
      <c r="WJE87" s="231"/>
      <c r="WJF87" s="231"/>
      <c r="WJG87" s="222"/>
      <c r="WJH87" s="226"/>
      <c r="WJI87" s="223"/>
      <c r="WJJ87" s="250"/>
      <c r="WJK87" s="231"/>
      <c r="WJL87" s="231"/>
      <c r="WJM87" s="231"/>
      <c r="WJN87" s="231"/>
      <c r="WJO87" s="227"/>
      <c r="WJP87" s="227"/>
      <c r="WJQ87" s="228"/>
      <c r="WJR87" s="231"/>
      <c r="WJS87" s="227"/>
      <c r="WJT87" s="227"/>
      <c r="WJU87" s="227"/>
      <c r="WJV87" s="227"/>
      <c r="WJW87" s="247"/>
      <c r="WJX87" s="250"/>
      <c r="WJY87" s="231"/>
      <c r="WJZ87" s="231"/>
      <c r="WKA87" s="231"/>
      <c r="WKB87" s="99"/>
      <c r="WKC87" s="231"/>
      <c r="WKD87" s="231"/>
      <c r="WKE87" s="231"/>
      <c r="WKF87" s="222"/>
      <c r="WKG87" s="226"/>
      <c r="WKH87" s="223"/>
      <c r="WKI87" s="250"/>
      <c r="WKJ87" s="231"/>
      <c r="WKK87" s="231"/>
      <c r="WKL87" s="231"/>
      <c r="WKM87" s="231"/>
      <c r="WKN87" s="227"/>
      <c r="WKO87" s="227"/>
      <c r="WKP87" s="228"/>
      <c r="WKQ87" s="231"/>
      <c r="WKR87" s="227"/>
      <c r="WKS87" s="227"/>
      <c r="WKT87" s="227"/>
      <c r="WKU87" s="227"/>
      <c r="WKV87" s="247"/>
      <c r="WKW87" s="250"/>
      <c r="WKX87" s="231"/>
      <c r="WKY87" s="231"/>
      <c r="WKZ87" s="231"/>
      <c r="WLA87" s="99"/>
      <c r="WLB87" s="231"/>
      <c r="WLC87" s="231"/>
      <c r="WLD87" s="231"/>
      <c r="WLE87" s="222"/>
      <c r="WLF87" s="226"/>
      <c r="WLG87" s="223"/>
      <c r="WLH87" s="250"/>
      <c r="WLI87" s="231"/>
      <c r="WLJ87" s="231"/>
      <c r="WLK87" s="231"/>
      <c r="WLL87" s="231"/>
      <c r="WLM87" s="227"/>
      <c r="WLN87" s="227"/>
      <c r="WLO87" s="228"/>
      <c r="WLP87" s="231"/>
      <c r="WLQ87" s="227"/>
      <c r="WLR87" s="227"/>
      <c r="WLS87" s="227"/>
      <c r="WLT87" s="227"/>
      <c r="WLU87" s="247"/>
      <c r="WLV87" s="250"/>
      <c r="WLW87" s="231"/>
      <c r="WLX87" s="231"/>
      <c r="WLY87" s="231"/>
      <c r="WLZ87" s="99"/>
      <c r="WMA87" s="231"/>
      <c r="WMB87" s="231"/>
      <c r="WMC87" s="231"/>
      <c r="WMD87" s="222"/>
      <c r="WME87" s="226"/>
      <c r="WMF87" s="223"/>
      <c r="WMG87" s="250"/>
      <c r="WMH87" s="231"/>
      <c r="WMI87" s="231"/>
      <c r="WMJ87" s="231"/>
      <c r="WMK87" s="231"/>
      <c r="WML87" s="227"/>
      <c r="WMM87" s="227"/>
      <c r="WMN87" s="228"/>
      <c r="WMO87" s="231"/>
      <c r="WMP87" s="227"/>
      <c r="WMQ87" s="227"/>
      <c r="WMR87" s="227"/>
      <c r="WMS87" s="227"/>
      <c r="WMT87" s="247"/>
      <c r="WMU87" s="250"/>
      <c r="WMV87" s="231"/>
      <c r="WMW87" s="231"/>
      <c r="WMX87" s="231"/>
      <c r="WMY87" s="99"/>
      <c r="WMZ87" s="231"/>
      <c r="WNA87" s="231"/>
      <c r="WNB87" s="231"/>
      <c r="WNC87" s="222"/>
      <c r="WND87" s="226"/>
      <c r="WNE87" s="223"/>
      <c r="WNF87" s="250"/>
      <c r="WNG87" s="231"/>
      <c r="WNH87" s="231"/>
      <c r="WNI87" s="231"/>
      <c r="WNJ87" s="231"/>
      <c r="WNK87" s="227"/>
      <c r="WNL87" s="227"/>
      <c r="WNM87" s="228"/>
      <c r="WNN87" s="231"/>
      <c r="WNO87" s="227"/>
      <c r="WNP87" s="227"/>
      <c r="WNQ87" s="227"/>
      <c r="WNR87" s="227"/>
      <c r="WNS87" s="247"/>
      <c r="WNT87" s="250"/>
      <c r="WNU87" s="231"/>
      <c r="WNV87" s="231"/>
      <c r="WNW87" s="231"/>
      <c r="WNX87" s="99"/>
      <c r="WNY87" s="231"/>
      <c r="WNZ87" s="231"/>
      <c r="WOA87" s="231"/>
      <c r="WOB87" s="222"/>
      <c r="WOC87" s="226"/>
      <c r="WOD87" s="223"/>
      <c r="WOE87" s="250"/>
      <c r="WOF87" s="231"/>
      <c r="WOG87" s="231"/>
      <c r="WOH87" s="231"/>
      <c r="WOI87" s="231"/>
      <c r="WOJ87" s="227"/>
      <c r="WOK87" s="227"/>
      <c r="WOL87" s="228"/>
      <c r="WOM87" s="231"/>
      <c r="WON87" s="227"/>
      <c r="WOO87" s="227"/>
      <c r="WOP87" s="227"/>
      <c r="WOQ87" s="227"/>
      <c r="WOR87" s="247"/>
      <c r="WOS87" s="250"/>
      <c r="WOT87" s="231"/>
      <c r="WOU87" s="231"/>
      <c r="WOV87" s="231"/>
      <c r="WOW87" s="99"/>
      <c r="WOX87" s="231"/>
      <c r="WOY87" s="231"/>
      <c r="WOZ87" s="231"/>
      <c r="WPA87" s="222"/>
      <c r="WPB87" s="226"/>
      <c r="WPC87" s="223"/>
      <c r="WPD87" s="250"/>
      <c r="WPE87" s="231"/>
      <c r="WPF87" s="231"/>
      <c r="WPG87" s="231"/>
      <c r="WPH87" s="231"/>
      <c r="WPI87" s="227"/>
      <c r="WPJ87" s="227"/>
      <c r="WPK87" s="228"/>
      <c r="WPL87" s="231"/>
      <c r="WPM87" s="227"/>
      <c r="WPN87" s="227"/>
      <c r="WPO87" s="227"/>
      <c r="WPP87" s="227"/>
      <c r="WPQ87" s="247"/>
      <c r="WPR87" s="250"/>
      <c r="WPS87" s="231"/>
      <c r="WPT87" s="231"/>
      <c r="WPU87" s="231"/>
      <c r="WPV87" s="99"/>
      <c r="WPW87" s="231"/>
      <c r="WPX87" s="231"/>
      <c r="WPY87" s="231"/>
      <c r="WPZ87" s="222"/>
      <c r="WQA87" s="226"/>
      <c r="WQB87" s="223"/>
      <c r="WQC87" s="250"/>
      <c r="WQD87" s="231"/>
      <c r="WQE87" s="231"/>
      <c r="WQF87" s="231"/>
      <c r="WQG87" s="231"/>
      <c r="WQH87" s="227"/>
      <c r="WQI87" s="227"/>
      <c r="WQJ87" s="228"/>
      <c r="WQK87" s="231"/>
      <c r="WQL87" s="227"/>
      <c r="WQM87" s="227"/>
      <c r="WQN87" s="227"/>
      <c r="WQO87" s="227"/>
      <c r="WQP87" s="247"/>
      <c r="WQQ87" s="250"/>
      <c r="WQR87" s="231"/>
      <c r="WQS87" s="231"/>
      <c r="WQT87" s="231"/>
      <c r="WQU87" s="99"/>
      <c r="WQV87" s="231"/>
      <c r="WQW87" s="231"/>
      <c r="WQX87" s="231"/>
      <c r="WQY87" s="222"/>
      <c r="WQZ87" s="226"/>
      <c r="WRA87" s="223"/>
      <c r="WRB87" s="250"/>
      <c r="WRC87" s="231"/>
      <c r="WRD87" s="231"/>
      <c r="WRE87" s="231"/>
      <c r="WRF87" s="231"/>
      <c r="WRG87" s="227"/>
      <c r="WRH87" s="227"/>
      <c r="WRI87" s="228"/>
      <c r="WRJ87" s="231"/>
      <c r="WRK87" s="227"/>
      <c r="WRL87" s="227"/>
      <c r="WRM87" s="227"/>
      <c r="WRN87" s="227"/>
      <c r="WRO87" s="247"/>
      <c r="WRP87" s="250"/>
      <c r="WRQ87" s="231"/>
      <c r="WRR87" s="231"/>
      <c r="WRS87" s="231"/>
      <c r="WRT87" s="99"/>
      <c r="WRU87" s="231"/>
      <c r="WRV87" s="231"/>
      <c r="WRW87" s="231"/>
      <c r="WRX87" s="222"/>
      <c r="WRY87" s="226"/>
      <c r="WRZ87" s="223"/>
      <c r="WSA87" s="250"/>
      <c r="WSB87" s="231"/>
      <c r="WSC87" s="231"/>
      <c r="WSD87" s="231"/>
      <c r="WSE87" s="231"/>
      <c r="WSF87" s="227"/>
      <c r="WSG87" s="227"/>
      <c r="WSH87" s="228"/>
      <c r="WSI87" s="231"/>
      <c r="WSJ87" s="227"/>
      <c r="WSK87" s="227"/>
      <c r="WSL87" s="227"/>
      <c r="WSM87" s="227"/>
      <c r="WSN87" s="247"/>
      <c r="WSO87" s="250"/>
      <c r="WSP87" s="231"/>
      <c r="WSQ87" s="231"/>
      <c r="WSR87" s="231"/>
      <c r="WSS87" s="99"/>
      <c r="WST87" s="231"/>
      <c r="WSU87" s="231"/>
      <c r="WSV87" s="231"/>
      <c r="WSW87" s="222"/>
      <c r="WSX87" s="226"/>
      <c r="WSY87" s="223"/>
      <c r="WSZ87" s="250"/>
      <c r="WTA87" s="231"/>
      <c r="WTB87" s="231"/>
      <c r="WTC87" s="231"/>
      <c r="WTD87" s="231"/>
      <c r="WTE87" s="227"/>
      <c r="WTF87" s="227"/>
      <c r="WTG87" s="228"/>
      <c r="WTH87" s="231"/>
      <c r="WTI87" s="227"/>
      <c r="WTJ87" s="227"/>
      <c r="WTK87" s="227"/>
      <c r="WTL87" s="227"/>
      <c r="WTM87" s="247"/>
      <c r="WTN87" s="250"/>
      <c r="WTO87" s="231"/>
      <c r="WTP87" s="231"/>
      <c r="WTQ87" s="231"/>
      <c r="WTR87" s="99"/>
      <c r="WTS87" s="231"/>
      <c r="WTT87" s="231"/>
      <c r="WTU87" s="231"/>
      <c r="WTV87" s="222"/>
      <c r="WTW87" s="226"/>
      <c r="WTX87" s="223"/>
      <c r="WTY87" s="250"/>
      <c r="WTZ87" s="231"/>
      <c r="WUA87" s="231"/>
      <c r="WUB87" s="231"/>
      <c r="WUC87" s="231"/>
      <c r="WUD87" s="227"/>
      <c r="WUE87" s="227"/>
      <c r="WUF87" s="228"/>
      <c r="WUG87" s="231"/>
      <c r="WUH87" s="227"/>
      <c r="WUI87" s="227"/>
      <c r="WUJ87" s="227"/>
      <c r="WUK87" s="227"/>
      <c r="WUL87" s="247"/>
      <c r="WUM87" s="250"/>
      <c r="WUN87" s="231"/>
      <c r="WUO87" s="231"/>
      <c r="WUP87" s="231"/>
      <c r="WUQ87" s="99"/>
      <c r="WUR87" s="231"/>
      <c r="WUS87" s="231"/>
      <c r="WUT87" s="231"/>
      <c r="WUU87" s="222"/>
      <c r="WUV87" s="226"/>
      <c r="WUW87" s="223"/>
      <c r="WUX87" s="250"/>
      <c r="WUY87" s="231"/>
      <c r="WUZ87" s="231"/>
      <c r="WVA87" s="231"/>
      <c r="WVB87" s="231"/>
      <c r="WVC87" s="227"/>
      <c r="WVD87" s="227"/>
      <c r="WVE87" s="228"/>
      <c r="WVF87" s="231"/>
      <c r="WVG87" s="227"/>
      <c r="WVH87" s="227"/>
      <c r="WVI87" s="227"/>
      <c r="WVJ87" s="227"/>
      <c r="WVK87" s="247"/>
      <c r="WVL87" s="250"/>
      <c r="WVM87" s="231"/>
      <c r="WVN87" s="231"/>
      <c r="WVO87" s="231"/>
      <c r="WVP87" s="99"/>
      <c r="WVQ87" s="231"/>
      <c r="WVR87" s="231"/>
      <c r="WVS87" s="231"/>
      <c r="WVT87" s="222"/>
      <c r="WVU87" s="226"/>
      <c r="WVV87" s="223"/>
      <c r="WVW87" s="250"/>
      <c r="WVX87" s="231"/>
      <c r="WVY87" s="231"/>
      <c r="WVZ87" s="231"/>
      <c r="WWA87" s="231"/>
      <c r="WWB87" s="227"/>
      <c r="WWC87" s="227"/>
      <c r="WWD87" s="228"/>
      <c r="WWE87" s="231"/>
      <c r="WWF87" s="227"/>
      <c r="WWG87" s="227"/>
      <c r="WWH87" s="227"/>
      <c r="WWI87" s="227"/>
      <c r="WWJ87" s="247"/>
      <c r="WWK87" s="250"/>
      <c r="WWL87" s="231"/>
      <c r="WWM87" s="231"/>
      <c r="WWN87" s="231"/>
      <c r="WWO87" s="99"/>
      <c r="WWP87" s="231"/>
      <c r="WWQ87" s="231"/>
      <c r="WWR87" s="231"/>
      <c r="WWS87" s="222"/>
      <c r="WWT87" s="226"/>
      <c r="WWU87" s="223"/>
      <c r="WWV87" s="250"/>
      <c r="WWW87" s="231"/>
      <c r="WWX87" s="231"/>
      <c r="WWY87" s="231"/>
      <c r="WWZ87" s="231"/>
      <c r="WXA87" s="227"/>
      <c r="WXB87" s="227"/>
      <c r="WXC87" s="228"/>
      <c r="WXD87" s="231"/>
      <c r="WXE87" s="227"/>
      <c r="WXF87" s="227"/>
      <c r="WXG87" s="227"/>
      <c r="WXH87" s="227"/>
      <c r="WXI87" s="247"/>
      <c r="WXJ87" s="250"/>
      <c r="WXK87" s="231"/>
      <c r="WXL87" s="231"/>
      <c r="WXM87" s="231"/>
      <c r="WXN87" s="99"/>
      <c r="WXO87" s="231"/>
      <c r="WXP87" s="231"/>
      <c r="WXQ87" s="231"/>
      <c r="WXR87" s="222"/>
      <c r="WXS87" s="226"/>
      <c r="WXT87" s="223"/>
      <c r="WXU87" s="250"/>
      <c r="WXV87" s="231"/>
      <c r="WXW87" s="231"/>
      <c r="WXX87" s="231"/>
      <c r="WXY87" s="231"/>
      <c r="WXZ87" s="227"/>
      <c r="WYA87" s="227"/>
      <c r="WYB87" s="228"/>
      <c r="WYC87" s="231"/>
      <c r="WYD87" s="227"/>
      <c r="WYE87" s="227"/>
      <c r="WYF87" s="227"/>
      <c r="WYG87" s="227"/>
      <c r="WYH87" s="247"/>
      <c r="WYI87" s="250"/>
      <c r="WYJ87" s="231"/>
      <c r="WYK87" s="231"/>
      <c r="WYL87" s="231"/>
      <c r="WYM87" s="99"/>
      <c r="WYN87" s="231"/>
      <c r="WYO87" s="231"/>
      <c r="WYP87" s="231"/>
      <c r="WYQ87" s="222"/>
      <c r="WYR87" s="226"/>
      <c r="WYS87" s="223"/>
      <c r="WYT87" s="250"/>
      <c r="WYU87" s="231"/>
      <c r="WYV87" s="231"/>
      <c r="WYW87" s="231"/>
      <c r="WYX87" s="231"/>
      <c r="WYY87" s="227"/>
      <c r="WYZ87" s="227"/>
      <c r="WZA87" s="228"/>
      <c r="WZB87" s="231"/>
      <c r="WZC87" s="227"/>
      <c r="WZD87" s="227"/>
      <c r="WZE87" s="227"/>
      <c r="WZF87" s="227"/>
      <c r="WZG87" s="247"/>
      <c r="WZH87" s="250"/>
      <c r="WZI87" s="231"/>
      <c r="WZJ87" s="231"/>
      <c r="WZK87" s="231"/>
      <c r="WZL87" s="99"/>
      <c r="WZM87" s="231"/>
      <c r="WZN87" s="231"/>
      <c r="WZO87" s="231"/>
      <c r="WZP87" s="222"/>
      <c r="WZQ87" s="226"/>
      <c r="WZR87" s="223"/>
      <c r="WZS87" s="250"/>
      <c r="WZT87" s="231"/>
      <c r="WZU87" s="231"/>
      <c r="WZV87" s="231"/>
      <c r="WZW87" s="231"/>
      <c r="WZX87" s="227"/>
      <c r="WZY87" s="227"/>
      <c r="WZZ87" s="228"/>
      <c r="XAA87" s="231"/>
      <c r="XAB87" s="227"/>
      <c r="XAC87" s="227"/>
      <c r="XAD87" s="227"/>
      <c r="XAE87" s="227"/>
      <c r="XAF87" s="247"/>
      <c r="XAG87" s="250"/>
      <c r="XAH87" s="231"/>
      <c r="XAI87" s="231"/>
      <c r="XAJ87" s="231"/>
      <c r="XAK87" s="99"/>
      <c r="XAL87" s="231"/>
      <c r="XAM87" s="231"/>
      <c r="XAN87" s="231"/>
      <c r="XAO87" s="222"/>
      <c r="XAP87" s="226"/>
      <c r="XAQ87" s="223"/>
      <c r="XAR87" s="250"/>
      <c r="XAS87" s="231"/>
      <c r="XAT87" s="231"/>
      <c r="XAU87" s="231"/>
      <c r="XAV87" s="231"/>
      <c r="XAW87" s="227"/>
      <c r="XAX87" s="227"/>
      <c r="XAY87" s="228"/>
      <c r="XAZ87" s="231"/>
      <c r="XBA87" s="227"/>
      <c r="XBB87" s="227"/>
      <c r="XBC87" s="227"/>
      <c r="XBD87" s="227"/>
      <c r="XBE87" s="247"/>
      <c r="XBF87" s="250"/>
      <c r="XBG87" s="231"/>
      <c r="XBH87" s="231"/>
      <c r="XBI87" s="231"/>
      <c r="XBJ87" s="99"/>
      <c r="XBK87" s="231"/>
      <c r="XBL87" s="231"/>
      <c r="XBM87" s="231"/>
      <c r="XBN87" s="222"/>
      <c r="XBO87" s="226"/>
      <c r="XBP87" s="223"/>
      <c r="XBQ87" s="250"/>
      <c r="XBR87" s="231"/>
      <c r="XBS87" s="231"/>
      <c r="XBT87" s="231"/>
      <c r="XBU87" s="231"/>
      <c r="XBV87" s="227"/>
      <c r="XBW87" s="227"/>
      <c r="XBX87" s="228"/>
      <c r="XBY87" s="231"/>
      <c r="XBZ87" s="227"/>
      <c r="XCA87" s="227"/>
      <c r="XCB87" s="227"/>
      <c r="XCC87" s="227"/>
      <c r="XCD87" s="247"/>
      <c r="XCE87" s="250"/>
      <c r="XCF87" s="231"/>
      <c r="XCG87" s="231"/>
      <c r="XCH87" s="231"/>
      <c r="XCI87" s="99"/>
      <c r="XCJ87" s="231"/>
      <c r="XCK87" s="231"/>
      <c r="XCL87" s="231"/>
      <c r="XCM87" s="222"/>
      <c r="XCN87" s="226"/>
      <c r="XCO87" s="223"/>
      <c r="XCP87" s="250"/>
      <c r="XCQ87" s="231"/>
      <c r="XCR87" s="231"/>
      <c r="XCS87" s="231"/>
      <c r="XCT87" s="231"/>
      <c r="XCU87" s="227"/>
      <c r="XCV87" s="227"/>
      <c r="XCW87" s="228"/>
      <c r="XCX87" s="231"/>
      <c r="XCY87" s="227"/>
      <c r="XCZ87" s="227"/>
      <c r="XDA87" s="227"/>
      <c r="XDB87" s="227"/>
      <c r="XDC87" s="247"/>
      <c r="XDD87" s="250"/>
      <c r="XDE87" s="231"/>
      <c r="XDF87" s="231"/>
      <c r="XDG87" s="231"/>
      <c r="XDH87" s="99"/>
      <c r="XDI87" s="231"/>
      <c r="XDJ87" s="231"/>
      <c r="XDK87" s="231"/>
      <c r="XDL87" s="222"/>
      <c r="XDM87" s="226"/>
      <c r="XDN87" s="223"/>
      <c r="XDO87" s="250"/>
      <c r="XDP87" s="231"/>
      <c r="XDQ87" s="231"/>
      <c r="XDR87" s="231"/>
      <c r="XDS87" s="231"/>
      <c r="XDT87" s="227"/>
      <c r="XDU87" s="227"/>
      <c r="XDV87" s="228"/>
      <c r="XDW87" s="231"/>
      <c r="XDX87" s="227"/>
      <c r="XDY87" s="227"/>
      <c r="XDZ87" s="227"/>
      <c r="XEA87" s="227"/>
      <c r="XEB87" s="247"/>
      <c r="XEC87" s="250"/>
      <c r="XED87" s="231"/>
      <c r="XEE87" s="231"/>
      <c r="XEF87" s="231"/>
      <c r="XEG87" s="99"/>
      <c r="XEH87" s="231"/>
      <c r="XEI87" s="231"/>
      <c r="XEJ87" s="231"/>
      <c r="XEK87" s="222"/>
      <c r="XEL87" s="226"/>
      <c r="XEM87" s="223"/>
      <c r="XEN87" s="250"/>
      <c r="XEO87" s="231"/>
      <c r="XEP87" s="231"/>
      <c r="XEQ87" s="231"/>
      <c r="XER87" s="231"/>
      <c r="XES87" s="227"/>
      <c r="XET87" s="227"/>
      <c r="XEU87" s="228"/>
      <c r="XEV87" s="231"/>
      <c r="XEW87" s="227"/>
      <c r="XEX87" s="227"/>
      <c r="XEY87" s="227"/>
      <c r="XEZ87" s="227"/>
      <c r="XFA87" s="247"/>
      <c r="XFB87" s="250"/>
    </row>
    <row r="88" spans="1:16382" ht="38.25" x14ac:dyDescent="0.2">
      <c r="A88" s="96">
        <v>45940</v>
      </c>
      <c r="B88" s="188" t="s">
        <v>2266</v>
      </c>
      <c r="C88" s="188" t="s">
        <v>2293</v>
      </c>
      <c r="D88" s="188" t="s">
        <v>140</v>
      </c>
      <c r="E88" s="79" t="s">
        <v>419</v>
      </c>
      <c r="F88" s="190"/>
      <c r="G88" s="192">
        <v>2027</v>
      </c>
      <c r="H88" s="191" t="s">
        <v>402</v>
      </c>
      <c r="I88" s="97" t="str">
        <f t="shared" ref="I88:I98" si="14">LEFT($H88,2)</f>
        <v>PA</v>
      </c>
      <c r="J88" s="97" t="str">
        <f t="shared" ref="J88:J98" si="15">RIGHT($H88,2)</f>
        <v>NY</v>
      </c>
      <c r="K88" s="104" t="str">
        <f t="shared" si="7"/>
        <v>Northeast</v>
      </c>
      <c r="L88" s="97" t="str">
        <f>INDEX('State '!$A$1:$C$62,MATCH($I88,'State '!$B:$B,0),3)</f>
        <v>Northeast</v>
      </c>
      <c r="M88" s="97" t="str">
        <f>INDEX('State '!$A$1:$C$62,MATCH($J88,'State '!$B:$B,0),3)</f>
        <v>Northeast</v>
      </c>
      <c r="N88" s="97"/>
      <c r="O88" s="144">
        <v>926.5</v>
      </c>
      <c r="P88" s="164">
        <v>37.1</v>
      </c>
      <c r="Q88" s="194">
        <v>400</v>
      </c>
      <c r="R88" s="192">
        <v>42</v>
      </c>
      <c r="S88" s="191" t="s">
        <v>135</v>
      </c>
      <c r="T88" s="191" t="s">
        <v>381</v>
      </c>
      <c r="U88" s="191" t="s">
        <v>3322</v>
      </c>
      <c r="V88" s="97" t="s">
        <v>2177</v>
      </c>
      <c r="W88" s="79" t="s">
        <v>3855</v>
      </c>
      <c r="X88" s="79"/>
      <c r="Y88" s="261" t="s">
        <v>3391</v>
      </c>
      <c r="Z88" s="243"/>
    </row>
    <row r="89" spans="1:16382" ht="38.25" x14ac:dyDescent="0.2">
      <c r="A89" s="96">
        <v>45384</v>
      </c>
      <c r="B89" s="80" t="s">
        <v>2365</v>
      </c>
      <c r="C89" s="80" t="s">
        <v>230</v>
      </c>
      <c r="D89" s="80" t="s">
        <v>140</v>
      </c>
      <c r="E89" s="102" t="s">
        <v>2369</v>
      </c>
      <c r="F89" s="62"/>
      <c r="G89" s="109" t="s">
        <v>382</v>
      </c>
      <c r="H89" s="97" t="s">
        <v>2149</v>
      </c>
      <c r="I89" s="97" t="str">
        <f t="shared" si="14"/>
        <v>NY</v>
      </c>
      <c r="J89" s="97" t="str">
        <f t="shared" si="15"/>
        <v>ON</v>
      </c>
      <c r="K89" s="104" t="str">
        <f t="shared" ref="K89:K120" si="16">IF($L89=$M89,L89,CONCATENATE($L89,", ",IF(ISBLANK(N89),"",CONCATENATE(N89,", ")),$M89))</f>
        <v>Northeast, Canada</v>
      </c>
      <c r="L89" s="97" t="str">
        <f>INDEX('State '!$A$1:$C$62,MATCH($I89,'State '!$B:$B,0),3)</f>
        <v>Northeast</v>
      </c>
      <c r="M89" s="97" t="str">
        <f>INDEX('State '!$A$1:$C$62,MATCH($J89,'State '!$B:$B,0),3)</f>
        <v>Canada</v>
      </c>
      <c r="N89" s="97"/>
      <c r="O89" s="144"/>
      <c r="P89" s="164">
        <v>2.1</v>
      </c>
      <c r="Q89" s="108">
        <v>350</v>
      </c>
      <c r="R89" s="63">
        <v>24</v>
      </c>
      <c r="S89" s="103" t="s">
        <v>135</v>
      </c>
      <c r="T89" s="104" t="s">
        <v>381</v>
      </c>
      <c r="U89" s="105" t="s">
        <v>2036</v>
      </c>
      <c r="V89" s="97" t="s">
        <v>2177</v>
      </c>
      <c r="W89" s="79" t="s">
        <v>3414</v>
      </c>
      <c r="X89" s="79"/>
      <c r="Y89" s="261" t="s">
        <v>2500</v>
      </c>
      <c r="Z89" s="243"/>
    </row>
    <row r="90" spans="1:16382" ht="38.25" x14ac:dyDescent="0.2">
      <c r="A90" s="96">
        <v>45384</v>
      </c>
      <c r="B90" s="80" t="s">
        <v>2364</v>
      </c>
      <c r="C90" s="80" t="s">
        <v>201</v>
      </c>
      <c r="D90" s="80" t="s">
        <v>140</v>
      </c>
      <c r="E90" s="102" t="s">
        <v>2369</v>
      </c>
      <c r="F90" s="62"/>
      <c r="G90" s="109" t="s">
        <v>382</v>
      </c>
      <c r="H90" s="97" t="s">
        <v>388</v>
      </c>
      <c r="I90" s="97" t="str">
        <f t="shared" si="14"/>
        <v>PA</v>
      </c>
      <c r="J90" s="97" t="str">
        <f t="shared" si="15"/>
        <v>NY</v>
      </c>
      <c r="K90" s="104" t="str">
        <f t="shared" si="16"/>
        <v>Northeast</v>
      </c>
      <c r="L90" s="97" t="str">
        <f>INDEX('State '!$A$1:$C$62,MATCH($I90,'State '!$B:$B,0),3)</f>
        <v>Northeast</v>
      </c>
      <c r="M90" s="97" t="str">
        <f>INDEX('State '!$A$1:$C$62,MATCH($J90,'State '!$B:$B,0),3)</f>
        <v>Northeast</v>
      </c>
      <c r="N90" s="97"/>
      <c r="O90" s="144">
        <v>455</v>
      </c>
      <c r="P90" s="61">
        <v>101</v>
      </c>
      <c r="Q90" s="108">
        <v>497</v>
      </c>
      <c r="R90" s="63">
        <v>24</v>
      </c>
      <c r="S90" s="103" t="s">
        <v>135</v>
      </c>
      <c r="T90" s="104" t="s">
        <v>381</v>
      </c>
      <c r="U90" s="105" t="s">
        <v>2036</v>
      </c>
      <c r="V90" s="97" t="s">
        <v>2177</v>
      </c>
      <c r="W90" s="79" t="s">
        <v>3414</v>
      </c>
      <c r="X90" s="79"/>
      <c r="Y90" s="261" t="s">
        <v>2500</v>
      </c>
      <c r="Z90" s="17"/>
    </row>
    <row r="91" spans="1:16382" ht="63.75" x14ac:dyDescent="0.2">
      <c r="A91" s="96">
        <v>45945</v>
      </c>
      <c r="B91" s="80" t="s">
        <v>3415</v>
      </c>
      <c r="C91" s="80" t="s">
        <v>260</v>
      </c>
      <c r="D91" s="80" t="s">
        <v>140</v>
      </c>
      <c r="E91" s="102" t="s">
        <v>143</v>
      </c>
      <c r="F91" s="62">
        <v>45962</v>
      </c>
      <c r="G91" s="107">
        <v>2025</v>
      </c>
      <c r="H91" s="97" t="s">
        <v>3276</v>
      </c>
      <c r="I91" s="97" t="str">
        <f t="shared" si="14"/>
        <v>MN</v>
      </c>
      <c r="J91" s="97" t="str">
        <f t="shared" si="15"/>
        <v>WI</v>
      </c>
      <c r="K91" s="104" t="str">
        <f t="shared" si="16"/>
        <v>Midwest</v>
      </c>
      <c r="L91" s="97" t="str">
        <f>INDEX('State '!$A$1:$C$62,MATCH($I91,'State '!$B:$B,0),3)</f>
        <v>Midwest</v>
      </c>
      <c r="M91" s="97" t="str">
        <f>INDEX('State '!$A$1:$C$62,MATCH($J91,'State '!$B:$B,0),3)</f>
        <v>Midwest</v>
      </c>
      <c r="N91" s="97"/>
      <c r="O91" s="144">
        <v>60.7</v>
      </c>
      <c r="P91" s="164">
        <v>8.6199999999999992</v>
      </c>
      <c r="Q91" s="108">
        <v>46</v>
      </c>
      <c r="R91" s="63" t="s">
        <v>3416</v>
      </c>
      <c r="S91" s="103" t="s">
        <v>135</v>
      </c>
      <c r="T91" s="104" t="s">
        <v>381</v>
      </c>
      <c r="U91" s="105" t="s">
        <v>3417</v>
      </c>
      <c r="V91" s="97" t="s">
        <v>2177</v>
      </c>
      <c r="W91" s="79" t="s">
        <v>3865</v>
      </c>
      <c r="X91" s="79" t="s">
        <v>2816</v>
      </c>
      <c r="Y91" s="261" t="s">
        <v>3609</v>
      </c>
      <c r="Z91" s="17"/>
    </row>
    <row r="92" spans="1:16382" x14ac:dyDescent="0.2">
      <c r="A92" s="96">
        <v>45656</v>
      </c>
      <c r="B92" s="188" t="s">
        <v>3143</v>
      </c>
      <c r="C92" s="188" t="s">
        <v>3139</v>
      </c>
      <c r="D92" s="188" t="s">
        <v>140</v>
      </c>
      <c r="E92" s="188" t="s">
        <v>2198</v>
      </c>
      <c r="F92" s="190"/>
      <c r="G92" s="192" t="s">
        <v>382</v>
      </c>
      <c r="H92" s="191" t="s">
        <v>3278</v>
      </c>
      <c r="I92" s="97" t="str">
        <f t="shared" si="14"/>
        <v>PA</v>
      </c>
      <c r="J92" s="97" t="str">
        <f t="shared" si="15"/>
        <v>OH</v>
      </c>
      <c r="K92" s="104" t="str">
        <f t="shared" si="16"/>
        <v>Northeast</v>
      </c>
      <c r="L92" s="97" t="str">
        <f>INDEX('State '!$A$1:$C$62,MATCH($I92,'State '!$B:$B,0),3)</f>
        <v>Northeast</v>
      </c>
      <c r="M92" s="97" t="str">
        <f>INDEX('State '!$A$1:$C$62,MATCH($J92,'State '!$B:$B,0),3)</f>
        <v>Northeast</v>
      </c>
      <c r="N92" s="97"/>
      <c r="O92" s="144">
        <v>104.5</v>
      </c>
      <c r="P92" s="164">
        <v>14</v>
      </c>
      <c r="Q92" s="194"/>
      <c r="R92" s="192">
        <v>24</v>
      </c>
      <c r="S92" s="191" t="s">
        <v>138</v>
      </c>
      <c r="T92" s="191" t="s">
        <v>2842</v>
      </c>
      <c r="U92" s="191"/>
      <c r="V92" s="97" t="s">
        <v>2174</v>
      </c>
      <c r="W92" s="79" t="s">
        <v>3144</v>
      </c>
      <c r="X92" s="79"/>
      <c r="Y92" s="261" t="s">
        <v>3391</v>
      </c>
      <c r="Z92" s="231"/>
      <c r="AA92" s="232"/>
      <c r="AB92" s="6"/>
      <c r="AC92" s="6"/>
      <c r="AD92" s="232"/>
      <c r="AE92" s="252"/>
      <c r="AF92" s="258"/>
      <c r="AG92" s="231"/>
      <c r="AH92" s="231"/>
      <c r="AI92" s="231"/>
      <c r="AJ92" s="99"/>
      <c r="AK92" s="231"/>
      <c r="AL92" s="231"/>
      <c r="AM92" s="231"/>
      <c r="AN92" s="222"/>
      <c r="AO92" s="248"/>
      <c r="AP92" s="254"/>
      <c r="AQ92" s="224"/>
      <c r="AR92" s="225"/>
      <c r="AS92" s="235"/>
      <c r="AT92" s="235"/>
      <c r="AU92" s="231"/>
      <c r="AV92" s="227"/>
      <c r="AW92" s="227"/>
      <c r="AX92" s="221"/>
      <c r="AY92" s="231"/>
      <c r="AZ92" s="232"/>
      <c r="BA92" s="6"/>
      <c r="BB92" s="6"/>
      <c r="BC92" s="232"/>
      <c r="BD92" s="252"/>
      <c r="BE92" s="258"/>
      <c r="BF92" s="231"/>
      <c r="BG92" s="231"/>
      <c r="BH92" s="231"/>
      <c r="BI92" s="99"/>
      <c r="BJ92" s="231"/>
      <c r="BK92" s="231"/>
      <c r="BL92" s="231"/>
      <c r="BM92" s="222"/>
      <c r="BN92" s="248"/>
      <c r="BO92" s="254"/>
      <c r="BP92" s="224"/>
      <c r="BQ92" s="225"/>
      <c r="BR92" s="235"/>
      <c r="BS92" s="235"/>
      <c r="BT92" s="231"/>
      <c r="BU92" s="227"/>
      <c r="BV92" s="227"/>
      <c r="BW92" s="221"/>
      <c r="BX92" s="231"/>
      <c r="BY92" s="232"/>
      <c r="BZ92" s="6"/>
      <c r="CA92" s="6"/>
      <c r="CB92" s="232"/>
      <c r="CC92" s="252"/>
      <c r="CD92" s="258"/>
      <c r="CE92" s="231"/>
      <c r="CF92" s="231"/>
      <c r="CG92" s="231"/>
      <c r="CH92" s="99"/>
      <c r="CI92" s="231"/>
      <c r="CJ92" s="231"/>
      <c r="CK92" s="231"/>
      <c r="CL92" s="222"/>
      <c r="CM92" s="248"/>
      <c r="CN92" s="254"/>
      <c r="CO92" s="224"/>
      <c r="CP92" s="225"/>
      <c r="CQ92" s="235"/>
      <c r="CR92" s="235"/>
      <c r="CS92" s="231"/>
      <c r="CT92" s="227"/>
      <c r="CU92" s="227"/>
      <c r="CV92" s="221"/>
      <c r="CW92" s="231"/>
      <c r="CX92" s="232"/>
      <c r="CY92" s="6"/>
      <c r="CZ92" s="6"/>
      <c r="DA92" s="232"/>
      <c r="DB92" s="252"/>
      <c r="DC92" s="258"/>
      <c r="DD92" s="231"/>
      <c r="DE92" s="231"/>
      <c r="DF92" s="231"/>
      <c r="DG92" s="99"/>
      <c r="DH92" s="231"/>
      <c r="DI92" s="231"/>
      <c r="DJ92" s="231"/>
      <c r="DK92" s="222"/>
      <c r="DL92" s="248"/>
      <c r="DM92" s="254"/>
      <c r="DN92" s="224"/>
      <c r="DO92" s="225"/>
      <c r="DP92" s="235"/>
      <c r="DQ92" s="235"/>
      <c r="DR92" s="231"/>
      <c r="DS92" s="227"/>
      <c r="DT92" s="227"/>
      <c r="DU92" s="221"/>
      <c r="DV92" s="231"/>
      <c r="DW92" s="232"/>
      <c r="DX92" s="6"/>
      <c r="DY92" s="6"/>
      <c r="DZ92" s="232"/>
      <c r="EA92" s="252"/>
      <c r="EB92" s="258"/>
      <c r="EC92" s="231"/>
      <c r="ED92" s="231"/>
      <c r="EE92" s="231"/>
      <c r="EF92" s="99"/>
      <c r="EG92" s="231"/>
      <c r="EH92" s="231"/>
      <c r="EI92" s="231"/>
      <c r="EJ92" s="222"/>
      <c r="EK92" s="248"/>
      <c r="EL92" s="254"/>
      <c r="EM92" s="224"/>
      <c r="EN92" s="225"/>
      <c r="EO92" s="235"/>
      <c r="EP92" s="235"/>
      <c r="EQ92" s="231"/>
      <c r="ER92" s="227"/>
      <c r="ES92" s="227"/>
      <c r="ET92" s="221"/>
      <c r="EU92" s="231"/>
      <c r="EV92" s="232"/>
      <c r="EW92" s="6"/>
      <c r="EX92" s="6"/>
      <c r="EY92" s="232"/>
      <c r="EZ92" s="252"/>
      <c r="FA92" s="258"/>
      <c r="FB92" s="231"/>
      <c r="FC92" s="231"/>
      <c r="FD92" s="231"/>
      <c r="FE92" s="99"/>
      <c r="FF92" s="231"/>
      <c r="FG92" s="231"/>
      <c r="FH92" s="231"/>
      <c r="FI92" s="222"/>
      <c r="FJ92" s="248"/>
      <c r="FK92" s="254"/>
      <c r="FL92" s="224"/>
      <c r="FM92" s="225"/>
      <c r="FN92" s="235"/>
      <c r="FO92" s="235"/>
      <c r="FP92" s="231"/>
      <c r="FQ92" s="227"/>
      <c r="FR92" s="227"/>
      <c r="FS92" s="221"/>
      <c r="FT92" s="231"/>
      <c r="FU92" s="232"/>
      <c r="FV92" s="6"/>
      <c r="FW92" s="6"/>
      <c r="FX92" s="232"/>
      <c r="FY92" s="252"/>
      <c r="FZ92" s="258"/>
      <c r="GA92" s="231"/>
      <c r="GB92" s="231"/>
      <c r="GC92" s="231"/>
      <c r="GD92" s="99"/>
      <c r="GE92" s="231"/>
      <c r="GF92" s="231"/>
      <c r="GG92" s="231"/>
      <c r="GH92" s="222"/>
      <c r="GI92" s="248"/>
      <c r="GJ92" s="254"/>
      <c r="GK92" s="224"/>
      <c r="GL92" s="225"/>
      <c r="GM92" s="235"/>
      <c r="GN92" s="235"/>
      <c r="GO92" s="231"/>
      <c r="GP92" s="227"/>
      <c r="GQ92" s="227"/>
      <c r="GR92" s="221"/>
      <c r="GS92" s="231"/>
      <c r="GT92" s="232"/>
      <c r="GU92" s="6"/>
      <c r="GV92" s="6"/>
      <c r="GW92" s="232"/>
      <c r="GX92" s="252"/>
      <c r="GY92" s="258"/>
      <c r="GZ92" s="231"/>
      <c r="HA92" s="231"/>
      <c r="HB92" s="231"/>
      <c r="HC92" s="99"/>
      <c r="HD92" s="231"/>
      <c r="HE92" s="231"/>
      <c r="HF92" s="231"/>
      <c r="HG92" s="222"/>
      <c r="HH92" s="248"/>
      <c r="HI92" s="254"/>
      <c r="HJ92" s="224"/>
      <c r="HK92" s="225"/>
      <c r="HL92" s="235"/>
      <c r="HM92" s="235"/>
      <c r="HN92" s="231"/>
      <c r="HO92" s="227"/>
      <c r="HP92" s="227"/>
      <c r="HQ92" s="221"/>
      <c r="HR92" s="231"/>
      <c r="HS92" s="232"/>
      <c r="HT92" s="6"/>
      <c r="HU92" s="6"/>
      <c r="HV92" s="232"/>
      <c r="HW92" s="252"/>
      <c r="HX92" s="258"/>
      <c r="HY92" s="231"/>
      <c r="HZ92" s="231"/>
      <c r="IA92" s="231"/>
      <c r="IB92" s="99"/>
      <c r="IC92" s="231"/>
      <c r="ID92" s="231"/>
      <c r="IE92" s="231"/>
      <c r="IF92" s="222"/>
      <c r="IG92" s="248"/>
      <c r="IH92" s="254"/>
      <c r="II92" s="224"/>
      <c r="IJ92" s="225"/>
      <c r="IK92" s="235"/>
      <c r="IL92" s="235"/>
      <c r="IM92" s="231"/>
      <c r="IN92" s="227"/>
      <c r="IO92" s="227"/>
      <c r="IP92" s="221"/>
      <c r="IQ92" s="231"/>
      <c r="IR92" s="232"/>
      <c r="IS92" s="6"/>
      <c r="IT92" s="6"/>
      <c r="IU92" s="232"/>
      <c r="IV92" s="252"/>
      <c r="IW92" s="258"/>
      <c r="IX92" s="231"/>
      <c r="IY92" s="231"/>
      <c r="IZ92" s="231"/>
      <c r="JA92" s="99"/>
      <c r="JB92" s="231"/>
      <c r="JC92" s="231"/>
      <c r="JD92" s="231"/>
      <c r="JE92" s="222"/>
      <c r="JF92" s="248"/>
      <c r="JG92" s="254"/>
      <c r="JH92" s="224"/>
      <c r="JI92" s="225"/>
      <c r="JJ92" s="235"/>
      <c r="JK92" s="235"/>
      <c r="JL92" s="231"/>
      <c r="JM92" s="227"/>
      <c r="JN92" s="227"/>
      <c r="JO92" s="221"/>
      <c r="JP92" s="231"/>
      <c r="JQ92" s="232"/>
      <c r="JR92" s="6"/>
      <c r="JS92" s="6"/>
      <c r="JT92" s="232"/>
      <c r="JU92" s="252"/>
      <c r="JV92" s="258"/>
      <c r="JW92" s="231"/>
      <c r="JX92" s="231"/>
      <c r="JY92" s="231"/>
      <c r="JZ92" s="99"/>
      <c r="KA92" s="231"/>
      <c r="KB92" s="231"/>
      <c r="KC92" s="231"/>
      <c r="KD92" s="222"/>
      <c r="KE92" s="248"/>
      <c r="KF92" s="254"/>
      <c r="KG92" s="224"/>
      <c r="KH92" s="225"/>
      <c r="KI92" s="235"/>
      <c r="KJ92" s="235"/>
      <c r="KK92" s="231"/>
      <c r="KL92" s="227"/>
      <c r="KM92" s="227"/>
      <c r="KN92" s="221"/>
      <c r="KO92" s="231"/>
      <c r="KP92" s="232"/>
      <c r="KQ92" s="6"/>
      <c r="KR92" s="6"/>
      <c r="KS92" s="232"/>
      <c r="KT92" s="252"/>
      <c r="KU92" s="258"/>
      <c r="KV92" s="231"/>
      <c r="KW92" s="231"/>
      <c r="KX92" s="231"/>
      <c r="KY92" s="99"/>
      <c r="KZ92" s="231"/>
      <c r="LA92" s="231"/>
      <c r="LB92" s="231"/>
      <c r="LC92" s="222"/>
      <c r="LD92" s="248"/>
      <c r="LE92" s="254"/>
      <c r="LF92" s="224"/>
      <c r="LG92" s="225"/>
      <c r="LH92" s="235"/>
      <c r="LI92" s="235"/>
      <c r="LJ92" s="231"/>
      <c r="LK92" s="227"/>
      <c r="LL92" s="227"/>
      <c r="LM92" s="221"/>
      <c r="LN92" s="231"/>
      <c r="LO92" s="232"/>
      <c r="LP92" s="6"/>
      <c r="LQ92" s="6"/>
      <c r="LR92" s="232"/>
      <c r="LS92" s="252"/>
      <c r="LT92" s="258"/>
      <c r="LU92" s="231"/>
      <c r="LV92" s="231"/>
      <c r="LW92" s="231"/>
      <c r="LX92" s="99"/>
      <c r="LY92" s="231"/>
      <c r="LZ92" s="231"/>
      <c r="MA92" s="231"/>
      <c r="MB92" s="222"/>
      <c r="MC92" s="248"/>
      <c r="MD92" s="254"/>
      <c r="ME92" s="224"/>
      <c r="MF92" s="225"/>
      <c r="MG92" s="235"/>
      <c r="MH92" s="235"/>
      <c r="MI92" s="231"/>
      <c r="MJ92" s="227"/>
      <c r="MK92" s="227"/>
      <c r="ML92" s="221"/>
      <c r="MM92" s="231"/>
      <c r="MN92" s="232"/>
      <c r="MO92" s="6"/>
      <c r="MP92" s="6"/>
      <c r="MQ92" s="232"/>
      <c r="MR92" s="252"/>
      <c r="MS92" s="258"/>
      <c r="MT92" s="231"/>
      <c r="MU92" s="231"/>
      <c r="MV92" s="231"/>
      <c r="MW92" s="99"/>
      <c r="MX92" s="231"/>
      <c r="MY92" s="231"/>
      <c r="MZ92" s="231"/>
      <c r="NA92" s="222"/>
      <c r="NB92" s="248"/>
      <c r="NC92" s="254"/>
      <c r="ND92" s="224"/>
      <c r="NE92" s="225"/>
      <c r="NF92" s="235"/>
      <c r="NG92" s="235"/>
      <c r="NH92" s="231"/>
      <c r="NI92" s="227"/>
      <c r="NJ92" s="227"/>
      <c r="NK92" s="221"/>
      <c r="NL92" s="231"/>
      <c r="NM92" s="232"/>
      <c r="NN92" s="6"/>
      <c r="NO92" s="6"/>
      <c r="NP92" s="232"/>
      <c r="NQ92" s="252"/>
      <c r="NR92" s="258"/>
      <c r="NS92" s="231"/>
      <c r="NT92" s="231"/>
      <c r="NU92" s="231"/>
      <c r="NV92" s="99"/>
      <c r="NW92" s="231"/>
      <c r="NX92" s="231"/>
      <c r="NY92" s="231"/>
      <c r="NZ92" s="222"/>
      <c r="OA92" s="248"/>
      <c r="OB92" s="254"/>
      <c r="OC92" s="224"/>
      <c r="OD92" s="225"/>
      <c r="OE92" s="235"/>
      <c r="OF92" s="235"/>
      <c r="OG92" s="231"/>
      <c r="OH92" s="227"/>
      <c r="OI92" s="227"/>
      <c r="OJ92" s="221"/>
      <c r="OK92" s="231"/>
      <c r="OL92" s="232"/>
      <c r="OM92" s="6"/>
      <c r="ON92" s="6"/>
      <c r="OO92" s="232"/>
      <c r="OP92" s="252"/>
      <c r="OQ92" s="258"/>
      <c r="OR92" s="231"/>
      <c r="OS92" s="231"/>
      <c r="OT92" s="231"/>
      <c r="OU92" s="99"/>
      <c r="OV92" s="231"/>
      <c r="OW92" s="231"/>
      <c r="OX92" s="231"/>
      <c r="OY92" s="222"/>
      <c r="OZ92" s="248"/>
      <c r="PA92" s="254"/>
      <c r="PB92" s="224"/>
      <c r="PC92" s="225"/>
      <c r="PD92" s="235"/>
      <c r="PE92" s="235"/>
      <c r="PF92" s="231"/>
      <c r="PG92" s="227"/>
      <c r="PH92" s="227"/>
      <c r="PI92" s="221"/>
      <c r="PJ92" s="231"/>
      <c r="PK92" s="232"/>
      <c r="PL92" s="6"/>
      <c r="PM92" s="6"/>
      <c r="PN92" s="232"/>
      <c r="PO92" s="252"/>
      <c r="PP92" s="258"/>
      <c r="PQ92" s="231"/>
      <c r="PR92" s="231"/>
      <c r="PS92" s="231"/>
      <c r="PT92" s="99"/>
      <c r="PU92" s="231"/>
      <c r="PV92" s="231"/>
      <c r="PW92" s="231"/>
      <c r="PX92" s="222"/>
      <c r="PY92" s="248"/>
      <c r="PZ92" s="254"/>
      <c r="QA92" s="224"/>
      <c r="QB92" s="225"/>
      <c r="QC92" s="235"/>
      <c r="QD92" s="235"/>
      <c r="QE92" s="231"/>
      <c r="QF92" s="227"/>
      <c r="QG92" s="227"/>
      <c r="QH92" s="221"/>
      <c r="QI92" s="231"/>
      <c r="QJ92" s="232"/>
      <c r="QK92" s="6"/>
      <c r="QL92" s="6"/>
      <c r="QM92" s="232"/>
      <c r="QN92" s="252"/>
      <c r="QO92" s="258"/>
      <c r="QP92" s="231"/>
      <c r="QQ92" s="231"/>
      <c r="QR92" s="231"/>
      <c r="QS92" s="99"/>
      <c r="QT92" s="231"/>
      <c r="QU92" s="231"/>
      <c r="QV92" s="231"/>
      <c r="QW92" s="222"/>
      <c r="QX92" s="248"/>
      <c r="QY92" s="254"/>
      <c r="QZ92" s="224"/>
      <c r="RA92" s="225"/>
      <c r="RB92" s="235"/>
      <c r="RC92" s="235"/>
      <c r="RD92" s="231"/>
      <c r="RE92" s="227"/>
      <c r="RF92" s="227"/>
      <c r="RG92" s="221"/>
      <c r="RH92" s="231"/>
      <c r="RI92" s="232"/>
      <c r="RJ92" s="6"/>
      <c r="RK92" s="6"/>
      <c r="RL92" s="232"/>
      <c r="RM92" s="252"/>
      <c r="RN92" s="258"/>
      <c r="RO92" s="231"/>
      <c r="RP92" s="231"/>
      <c r="RQ92" s="231"/>
      <c r="RR92" s="99"/>
      <c r="RS92" s="231"/>
      <c r="RT92" s="231"/>
      <c r="RU92" s="231"/>
      <c r="RV92" s="222"/>
      <c r="RW92" s="248"/>
      <c r="RX92" s="254"/>
      <c r="RY92" s="224"/>
      <c r="RZ92" s="225"/>
      <c r="SA92" s="235"/>
      <c r="SB92" s="235"/>
      <c r="SC92" s="231"/>
      <c r="SD92" s="227"/>
      <c r="SE92" s="227"/>
      <c r="SF92" s="221"/>
      <c r="SG92" s="231"/>
      <c r="SH92" s="232"/>
      <c r="SI92" s="6"/>
      <c r="SJ92" s="6"/>
      <c r="SK92" s="232"/>
      <c r="SL92" s="252"/>
      <c r="SM92" s="258"/>
      <c r="SN92" s="231"/>
      <c r="SO92" s="231"/>
      <c r="SP92" s="231"/>
      <c r="SQ92" s="99"/>
      <c r="SR92" s="231"/>
      <c r="SS92" s="231"/>
      <c r="ST92" s="231"/>
      <c r="SU92" s="222"/>
      <c r="SV92" s="248"/>
      <c r="SW92" s="254"/>
      <c r="SX92" s="224"/>
      <c r="SY92" s="225"/>
      <c r="SZ92" s="235"/>
      <c r="TA92" s="235"/>
      <c r="TB92" s="231"/>
      <c r="TC92" s="227"/>
      <c r="TD92" s="227"/>
      <c r="TE92" s="221"/>
      <c r="TF92" s="231"/>
      <c r="TG92" s="232"/>
      <c r="TH92" s="6"/>
      <c r="TI92" s="6"/>
      <c r="TJ92" s="232"/>
      <c r="TK92" s="252"/>
      <c r="TL92" s="258"/>
      <c r="TM92" s="231"/>
      <c r="TN92" s="231"/>
      <c r="TO92" s="231"/>
      <c r="TP92" s="99"/>
      <c r="TQ92" s="231"/>
      <c r="TR92" s="231"/>
      <c r="TS92" s="231"/>
      <c r="TT92" s="222"/>
      <c r="TU92" s="248"/>
      <c r="TV92" s="254"/>
      <c r="TW92" s="224"/>
      <c r="TX92" s="225"/>
      <c r="TY92" s="235"/>
      <c r="TZ92" s="235"/>
      <c r="UA92" s="231"/>
      <c r="UB92" s="227"/>
      <c r="UC92" s="227"/>
      <c r="UD92" s="221"/>
      <c r="UE92" s="231"/>
      <c r="UF92" s="232"/>
      <c r="UG92" s="6"/>
      <c r="UH92" s="6"/>
      <c r="UI92" s="232"/>
      <c r="UJ92" s="252"/>
      <c r="UK92" s="258"/>
      <c r="UL92" s="231"/>
      <c r="UM92" s="231"/>
      <c r="UN92" s="231"/>
      <c r="UO92" s="99"/>
      <c r="UP92" s="231"/>
      <c r="UQ92" s="231"/>
      <c r="UR92" s="231"/>
      <c r="US92" s="222"/>
      <c r="UT92" s="248"/>
      <c r="UU92" s="254"/>
      <c r="UV92" s="224"/>
      <c r="UW92" s="225"/>
      <c r="UX92" s="235"/>
      <c r="UY92" s="235"/>
      <c r="UZ92" s="231"/>
      <c r="VA92" s="227"/>
      <c r="VB92" s="227"/>
      <c r="VC92" s="221"/>
      <c r="VD92" s="231"/>
      <c r="VE92" s="232"/>
      <c r="VF92" s="6"/>
      <c r="VG92" s="6"/>
      <c r="VH92" s="232"/>
      <c r="VI92" s="252"/>
      <c r="VJ92" s="258"/>
      <c r="VK92" s="231"/>
      <c r="VL92" s="231"/>
      <c r="VM92" s="231"/>
      <c r="VN92" s="99"/>
      <c r="VO92" s="231"/>
      <c r="VP92" s="231"/>
      <c r="VQ92" s="231"/>
      <c r="VR92" s="222"/>
      <c r="VS92" s="248"/>
      <c r="VT92" s="254"/>
      <c r="VU92" s="224"/>
      <c r="VV92" s="225"/>
      <c r="VW92" s="235"/>
      <c r="VX92" s="235"/>
      <c r="VY92" s="231"/>
      <c r="VZ92" s="227"/>
      <c r="WA92" s="227"/>
      <c r="WB92" s="221"/>
      <c r="WC92" s="231"/>
      <c r="WD92" s="232"/>
      <c r="WE92" s="6"/>
      <c r="WF92" s="6"/>
      <c r="WG92" s="232"/>
      <c r="WH92" s="252"/>
      <c r="WI92" s="258"/>
      <c r="WJ92" s="231"/>
      <c r="WK92" s="231"/>
      <c r="WL92" s="231"/>
      <c r="WM92" s="99"/>
      <c r="WN92" s="231"/>
      <c r="WO92" s="231"/>
      <c r="WP92" s="231"/>
      <c r="WQ92" s="222"/>
      <c r="WR92" s="248"/>
      <c r="WS92" s="254"/>
      <c r="WT92" s="224"/>
      <c r="WU92" s="225"/>
      <c r="WV92" s="235"/>
      <c r="WW92" s="235"/>
      <c r="WX92" s="231"/>
      <c r="WY92" s="227"/>
      <c r="WZ92" s="227"/>
      <c r="XA92" s="221"/>
      <c r="XB92" s="231"/>
      <c r="XC92" s="232"/>
      <c r="XD92" s="6"/>
      <c r="XE92" s="6"/>
      <c r="XF92" s="232"/>
      <c r="XG92" s="252"/>
      <c r="XH92" s="258"/>
      <c r="XI92" s="231"/>
      <c r="XJ92" s="231"/>
      <c r="XK92" s="231"/>
      <c r="XL92" s="99"/>
      <c r="XM92" s="231"/>
      <c r="XN92" s="231"/>
      <c r="XO92" s="231"/>
      <c r="XP92" s="222"/>
      <c r="XQ92" s="248"/>
      <c r="XR92" s="254"/>
      <c r="XS92" s="224"/>
      <c r="XT92" s="225"/>
      <c r="XU92" s="235"/>
      <c r="XV92" s="235"/>
      <c r="XW92" s="231"/>
      <c r="XX92" s="227"/>
      <c r="XY92" s="227"/>
      <c r="XZ92" s="221"/>
      <c r="YA92" s="231"/>
      <c r="YB92" s="232"/>
      <c r="YC92" s="6"/>
      <c r="YD92" s="6"/>
      <c r="YE92" s="232"/>
      <c r="YF92" s="252"/>
      <c r="YG92" s="258"/>
      <c r="YH92" s="231"/>
      <c r="YI92" s="231"/>
      <c r="YJ92" s="231"/>
      <c r="YK92" s="99"/>
      <c r="YL92" s="231"/>
      <c r="YM92" s="231"/>
      <c r="YN92" s="231"/>
      <c r="YO92" s="222"/>
      <c r="YP92" s="248"/>
      <c r="YQ92" s="254"/>
      <c r="YR92" s="224"/>
      <c r="YS92" s="225"/>
      <c r="YT92" s="235"/>
      <c r="YU92" s="235"/>
      <c r="YV92" s="231"/>
      <c r="YW92" s="227"/>
      <c r="YX92" s="227"/>
      <c r="YY92" s="221"/>
      <c r="YZ92" s="231"/>
      <c r="ZA92" s="232"/>
      <c r="ZB92" s="6"/>
      <c r="ZC92" s="6"/>
      <c r="ZD92" s="232"/>
      <c r="ZE92" s="252"/>
      <c r="ZF92" s="258"/>
      <c r="ZG92" s="231"/>
      <c r="ZH92" s="231"/>
      <c r="ZI92" s="231"/>
      <c r="ZJ92" s="99"/>
      <c r="ZK92" s="231"/>
      <c r="ZL92" s="231"/>
      <c r="ZM92" s="231"/>
      <c r="ZN92" s="222"/>
      <c r="ZO92" s="248"/>
      <c r="ZP92" s="254"/>
      <c r="ZQ92" s="224"/>
      <c r="ZR92" s="225"/>
      <c r="ZS92" s="235"/>
      <c r="ZT92" s="235"/>
      <c r="ZU92" s="231"/>
      <c r="ZV92" s="227"/>
      <c r="ZW92" s="227"/>
      <c r="ZX92" s="221"/>
      <c r="ZY92" s="231"/>
      <c r="ZZ92" s="232"/>
      <c r="AAA92" s="6"/>
      <c r="AAB92" s="6"/>
      <c r="AAC92" s="232"/>
      <c r="AAD92" s="252"/>
      <c r="AAE92" s="258"/>
      <c r="AAF92" s="231"/>
      <c r="AAG92" s="231"/>
      <c r="AAH92" s="231"/>
      <c r="AAI92" s="99"/>
      <c r="AAJ92" s="231"/>
      <c r="AAK92" s="231"/>
      <c r="AAL92" s="231"/>
      <c r="AAM92" s="222"/>
      <c r="AAN92" s="248"/>
      <c r="AAO92" s="254"/>
      <c r="AAP92" s="224"/>
      <c r="AAQ92" s="225"/>
      <c r="AAR92" s="235"/>
      <c r="AAS92" s="235"/>
      <c r="AAT92" s="231"/>
      <c r="AAU92" s="227"/>
      <c r="AAV92" s="227"/>
      <c r="AAW92" s="221"/>
      <c r="AAX92" s="231"/>
      <c r="AAY92" s="232"/>
      <c r="AAZ92" s="6"/>
      <c r="ABA92" s="6"/>
      <c r="ABB92" s="232"/>
      <c r="ABC92" s="252"/>
      <c r="ABD92" s="258"/>
      <c r="ABE92" s="231"/>
      <c r="ABF92" s="231"/>
      <c r="ABG92" s="231"/>
      <c r="ABH92" s="99"/>
      <c r="ABI92" s="231"/>
      <c r="ABJ92" s="231"/>
      <c r="ABK92" s="231"/>
      <c r="ABL92" s="222"/>
      <c r="ABM92" s="248"/>
      <c r="ABN92" s="254"/>
      <c r="ABO92" s="224"/>
      <c r="ABP92" s="225"/>
      <c r="ABQ92" s="235"/>
      <c r="ABR92" s="235"/>
      <c r="ABS92" s="231"/>
      <c r="ABT92" s="227"/>
      <c r="ABU92" s="227"/>
      <c r="ABV92" s="221"/>
      <c r="ABW92" s="231"/>
      <c r="ABX92" s="232"/>
      <c r="ABY92" s="6"/>
      <c r="ABZ92" s="6"/>
      <c r="ACA92" s="232"/>
      <c r="ACB92" s="252"/>
      <c r="ACC92" s="258"/>
      <c r="ACD92" s="231"/>
      <c r="ACE92" s="231"/>
      <c r="ACF92" s="231"/>
      <c r="ACG92" s="99"/>
      <c r="ACH92" s="231"/>
      <c r="ACI92" s="231"/>
      <c r="ACJ92" s="231"/>
      <c r="ACK92" s="222"/>
      <c r="ACL92" s="248"/>
      <c r="ACM92" s="254"/>
      <c r="ACN92" s="224"/>
      <c r="ACO92" s="225"/>
      <c r="ACP92" s="235"/>
      <c r="ACQ92" s="235"/>
      <c r="ACR92" s="231"/>
      <c r="ACS92" s="227"/>
      <c r="ACT92" s="227"/>
      <c r="ACU92" s="221"/>
      <c r="ACV92" s="231"/>
      <c r="ACW92" s="232"/>
      <c r="ACX92" s="6"/>
      <c r="ACY92" s="6"/>
      <c r="ACZ92" s="232"/>
      <c r="ADA92" s="252"/>
      <c r="ADB92" s="258"/>
      <c r="ADC92" s="231"/>
      <c r="ADD92" s="231"/>
      <c r="ADE92" s="231"/>
      <c r="ADF92" s="99"/>
      <c r="ADG92" s="231"/>
      <c r="ADH92" s="231"/>
      <c r="ADI92" s="231"/>
      <c r="ADJ92" s="222"/>
      <c r="ADK92" s="248"/>
      <c r="ADL92" s="254"/>
      <c r="ADM92" s="224"/>
      <c r="ADN92" s="225"/>
      <c r="ADO92" s="235"/>
      <c r="ADP92" s="235"/>
      <c r="ADQ92" s="231"/>
      <c r="ADR92" s="227"/>
      <c r="ADS92" s="227"/>
      <c r="ADT92" s="221"/>
      <c r="ADU92" s="231"/>
      <c r="ADV92" s="232"/>
      <c r="ADW92" s="6"/>
      <c r="ADX92" s="6"/>
      <c r="ADY92" s="232"/>
      <c r="ADZ92" s="252"/>
      <c r="AEA92" s="258"/>
      <c r="AEB92" s="231"/>
      <c r="AEC92" s="231"/>
      <c r="AED92" s="231"/>
      <c r="AEE92" s="99"/>
      <c r="AEF92" s="231"/>
      <c r="AEG92" s="231"/>
      <c r="AEH92" s="231"/>
      <c r="AEI92" s="222"/>
      <c r="AEJ92" s="248"/>
      <c r="AEK92" s="254"/>
      <c r="AEL92" s="224"/>
      <c r="AEM92" s="225"/>
      <c r="AEN92" s="235"/>
      <c r="AEO92" s="235"/>
      <c r="AEP92" s="231"/>
      <c r="AEQ92" s="227"/>
      <c r="AER92" s="227"/>
      <c r="AES92" s="221"/>
      <c r="AET92" s="231"/>
      <c r="AEU92" s="232"/>
      <c r="AEV92" s="6"/>
      <c r="AEW92" s="6"/>
      <c r="AEX92" s="232"/>
      <c r="AEY92" s="252"/>
      <c r="AEZ92" s="258"/>
      <c r="AFA92" s="231"/>
      <c r="AFB92" s="231"/>
      <c r="AFC92" s="231"/>
      <c r="AFD92" s="99"/>
      <c r="AFE92" s="231"/>
      <c r="AFF92" s="231"/>
      <c r="AFG92" s="231"/>
      <c r="AFH92" s="222"/>
      <c r="AFI92" s="248"/>
      <c r="AFJ92" s="254"/>
      <c r="AFK92" s="224"/>
      <c r="AFL92" s="225"/>
      <c r="AFM92" s="235"/>
      <c r="AFN92" s="235"/>
      <c r="AFO92" s="231"/>
      <c r="AFP92" s="227"/>
      <c r="AFQ92" s="227"/>
      <c r="AFR92" s="221"/>
      <c r="AFS92" s="231"/>
      <c r="AFT92" s="232"/>
      <c r="AFU92" s="6"/>
      <c r="AFV92" s="6"/>
      <c r="AFW92" s="232"/>
      <c r="AFX92" s="252"/>
      <c r="AFY92" s="258"/>
      <c r="AFZ92" s="231"/>
      <c r="AGA92" s="231"/>
      <c r="AGB92" s="231"/>
      <c r="AGC92" s="99"/>
      <c r="AGD92" s="231"/>
      <c r="AGE92" s="231"/>
      <c r="AGF92" s="231"/>
      <c r="AGG92" s="222"/>
      <c r="AGH92" s="248"/>
      <c r="AGI92" s="254"/>
      <c r="AGJ92" s="224"/>
      <c r="AGK92" s="225"/>
      <c r="AGL92" s="235"/>
      <c r="AGM92" s="235"/>
      <c r="AGN92" s="231"/>
      <c r="AGO92" s="227"/>
      <c r="AGP92" s="227"/>
      <c r="AGQ92" s="221"/>
      <c r="AGR92" s="231"/>
      <c r="AGS92" s="232"/>
      <c r="AGT92" s="6"/>
      <c r="AGU92" s="6"/>
      <c r="AGV92" s="232"/>
      <c r="AGW92" s="252"/>
      <c r="AGX92" s="258"/>
      <c r="AGY92" s="231"/>
      <c r="AGZ92" s="231"/>
      <c r="AHA92" s="231"/>
      <c r="AHB92" s="99"/>
      <c r="AHC92" s="231"/>
      <c r="AHD92" s="231"/>
      <c r="AHE92" s="231"/>
      <c r="AHF92" s="222"/>
      <c r="AHG92" s="248"/>
      <c r="AHH92" s="254"/>
      <c r="AHI92" s="224"/>
      <c r="AHJ92" s="225"/>
      <c r="AHK92" s="235"/>
      <c r="AHL92" s="235"/>
      <c r="AHM92" s="231"/>
      <c r="AHN92" s="227"/>
      <c r="AHO92" s="227"/>
      <c r="AHP92" s="221"/>
      <c r="AHQ92" s="231"/>
      <c r="AHR92" s="232"/>
      <c r="AHS92" s="6"/>
      <c r="AHT92" s="6"/>
      <c r="AHU92" s="232"/>
      <c r="AHV92" s="252"/>
      <c r="AHW92" s="258"/>
      <c r="AHX92" s="231"/>
      <c r="AHY92" s="231"/>
      <c r="AHZ92" s="231"/>
      <c r="AIA92" s="99"/>
      <c r="AIB92" s="231"/>
      <c r="AIC92" s="231"/>
      <c r="AID92" s="231"/>
      <c r="AIE92" s="222"/>
      <c r="AIF92" s="248"/>
      <c r="AIG92" s="254"/>
      <c r="AIH92" s="224"/>
      <c r="AII92" s="225"/>
      <c r="AIJ92" s="235"/>
      <c r="AIK92" s="235"/>
      <c r="AIL92" s="231"/>
      <c r="AIM92" s="227"/>
      <c r="AIN92" s="227"/>
      <c r="AIO92" s="221"/>
      <c r="AIP92" s="231"/>
      <c r="AIQ92" s="232"/>
      <c r="AIR92" s="6"/>
      <c r="AIS92" s="6"/>
      <c r="AIT92" s="232"/>
      <c r="AIU92" s="252"/>
      <c r="AIV92" s="258"/>
      <c r="AIW92" s="231"/>
      <c r="AIX92" s="231"/>
      <c r="AIY92" s="231"/>
      <c r="AIZ92" s="99"/>
      <c r="AJA92" s="231"/>
      <c r="AJB92" s="231"/>
      <c r="AJC92" s="231"/>
      <c r="AJD92" s="222"/>
      <c r="AJE92" s="248"/>
      <c r="AJF92" s="254"/>
      <c r="AJG92" s="224"/>
      <c r="AJH92" s="225"/>
      <c r="AJI92" s="235"/>
      <c r="AJJ92" s="235"/>
      <c r="AJK92" s="231"/>
      <c r="AJL92" s="227"/>
      <c r="AJM92" s="227"/>
      <c r="AJN92" s="221"/>
      <c r="AJO92" s="231"/>
      <c r="AJP92" s="232"/>
      <c r="AJQ92" s="6"/>
      <c r="AJR92" s="6"/>
      <c r="AJS92" s="232"/>
      <c r="AJT92" s="252"/>
      <c r="AJU92" s="258"/>
      <c r="AJV92" s="231"/>
      <c r="AJW92" s="231"/>
      <c r="AJX92" s="231"/>
      <c r="AJY92" s="99"/>
      <c r="AJZ92" s="231"/>
      <c r="AKA92" s="231"/>
      <c r="AKB92" s="231"/>
      <c r="AKC92" s="222"/>
      <c r="AKD92" s="248"/>
      <c r="AKE92" s="254"/>
      <c r="AKF92" s="224"/>
      <c r="AKG92" s="225"/>
      <c r="AKH92" s="235"/>
      <c r="AKI92" s="235"/>
      <c r="AKJ92" s="231"/>
      <c r="AKK92" s="227"/>
      <c r="AKL92" s="227"/>
      <c r="AKM92" s="221"/>
      <c r="AKN92" s="231"/>
      <c r="AKO92" s="232"/>
      <c r="AKP92" s="6"/>
      <c r="AKQ92" s="6"/>
      <c r="AKR92" s="232"/>
      <c r="AKS92" s="252"/>
      <c r="AKT92" s="258"/>
      <c r="AKU92" s="231"/>
      <c r="AKV92" s="231"/>
      <c r="AKW92" s="231"/>
      <c r="AKX92" s="99"/>
      <c r="AKY92" s="231"/>
      <c r="AKZ92" s="231"/>
      <c r="ALA92" s="231"/>
      <c r="ALB92" s="222"/>
      <c r="ALC92" s="248"/>
      <c r="ALD92" s="254"/>
      <c r="ALE92" s="224"/>
      <c r="ALF92" s="225"/>
      <c r="ALG92" s="235"/>
      <c r="ALH92" s="235"/>
      <c r="ALI92" s="231"/>
      <c r="ALJ92" s="227"/>
      <c r="ALK92" s="227"/>
      <c r="ALL92" s="221"/>
      <c r="ALM92" s="231"/>
      <c r="ALN92" s="232"/>
      <c r="ALO92" s="6"/>
      <c r="ALP92" s="6"/>
      <c r="ALQ92" s="232"/>
      <c r="ALR92" s="252"/>
      <c r="ALS92" s="258"/>
      <c r="ALT92" s="231"/>
      <c r="ALU92" s="231"/>
      <c r="ALV92" s="231"/>
      <c r="ALW92" s="99"/>
      <c r="ALX92" s="231"/>
      <c r="ALY92" s="231"/>
      <c r="ALZ92" s="231"/>
      <c r="AMA92" s="222"/>
      <c r="AMB92" s="248"/>
      <c r="AMC92" s="254"/>
      <c r="AMD92" s="224"/>
      <c r="AME92" s="225"/>
      <c r="AMF92" s="235"/>
      <c r="AMG92" s="235"/>
      <c r="AMH92" s="231"/>
      <c r="AMI92" s="227"/>
      <c r="AMJ92" s="227"/>
      <c r="AMK92" s="221"/>
      <c r="AML92" s="231"/>
      <c r="AMM92" s="232"/>
      <c r="AMN92" s="6"/>
      <c r="AMO92" s="6"/>
      <c r="AMP92" s="232"/>
      <c r="AMQ92" s="252"/>
      <c r="AMR92" s="258"/>
      <c r="AMS92" s="231"/>
      <c r="AMT92" s="231"/>
      <c r="AMU92" s="231"/>
      <c r="AMV92" s="99"/>
      <c r="AMW92" s="231"/>
      <c r="AMX92" s="231"/>
      <c r="AMY92" s="231"/>
      <c r="AMZ92" s="222"/>
      <c r="ANA92" s="248"/>
      <c r="ANB92" s="254"/>
      <c r="ANC92" s="224"/>
      <c r="AND92" s="225"/>
      <c r="ANE92" s="235"/>
      <c r="ANF92" s="235"/>
      <c r="ANG92" s="231"/>
      <c r="ANH92" s="227"/>
      <c r="ANI92" s="227"/>
      <c r="ANJ92" s="221"/>
      <c r="ANK92" s="231"/>
      <c r="ANL92" s="232"/>
      <c r="ANM92" s="6"/>
      <c r="ANN92" s="6"/>
      <c r="ANO92" s="232"/>
      <c r="ANP92" s="252"/>
      <c r="ANQ92" s="258"/>
      <c r="ANR92" s="231"/>
      <c r="ANS92" s="231"/>
      <c r="ANT92" s="231"/>
      <c r="ANU92" s="99"/>
      <c r="ANV92" s="231"/>
      <c r="ANW92" s="231"/>
      <c r="ANX92" s="231"/>
      <c r="ANY92" s="222"/>
      <c r="ANZ92" s="248"/>
      <c r="AOA92" s="254"/>
      <c r="AOB92" s="224"/>
      <c r="AOC92" s="225"/>
      <c r="AOD92" s="235"/>
      <c r="AOE92" s="235"/>
      <c r="AOF92" s="231"/>
      <c r="AOG92" s="227"/>
      <c r="AOH92" s="227"/>
      <c r="AOI92" s="221"/>
      <c r="AOJ92" s="231"/>
      <c r="AOK92" s="232"/>
      <c r="AOL92" s="6"/>
      <c r="AOM92" s="6"/>
      <c r="AON92" s="232"/>
      <c r="AOO92" s="252"/>
      <c r="AOP92" s="258"/>
      <c r="AOQ92" s="231"/>
      <c r="AOR92" s="231"/>
      <c r="AOS92" s="231"/>
      <c r="AOT92" s="99"/>
      <c r="AOU92" s="231"/>
      <c r="AOV92" s="231"/>
      <c r="AOW92" s="231"/>
      <c r="AOX92" s="222"/>
      <c r="AOY92" s="248"/>
      <c r="AOZ92" s="254"/>
      <c r="APA92" s="224"/>
      <c r="APB92" s="225"/>
      <c r="APC92" s="235"/>
      <c r="APD92" s="235"/>
      <c r="APE92" s="231"/>
      <c r="APF92" s="227"/>
      <c r="APG92" s="227"/>
      <c r="APH92" s="221"/>
      <c r="API92" s="231"/>
      <c r="APJ92" s="232"/>
      <c r="APK92" s="6"/>
      <c r="APL92" s="6"/>
      <c r="APM92" s="232"/>
      <c r="APN92" s="252"/>
      <c r="APO92" s="258"/>
      <c r="APP92" s="231"/>
      <c r="APQ92" s="231"/>
      <c r="APR92" s="231"/>
      <c r="APS92" s="99"/>
      <c r="APT92" s="231"/>
      <c r="APU92" s="231"/>
      <c r="APV92" s="231"/>
      <c r="APW92" s="222"/>
      <c r="APX92" s="248"/>
      <c r="APY92" s="254"/>
      <c r="APZ92" s="224"/>
      <c r="AQA92" s="225"/>
      <c r="AQB92" s="235"/>
      <c r="AQC92" s="235"/>
      <c r="AQD92" s="231"/>
      <c r="AQE92" s="227"/>
      <c r="AQF92" s="227"/>
      <c r="AQG92" s="221"/>
      <c r="AQH92" s="231"/>
      <c r="AQI92" s="232"/>
      <c r="AQJ92" s="6"/>
      <c r="AQK92" s="6"/>
      <c r="AQL92" s="232"/>
      <c r="AQM92" s="252"/>
      <c r="AQN92" s="258"/>
      <c r="AQO92" s="231"/>
      <c r="AQP92" s="231"/>
      <c r="AQQ92" s="231"/>
      <c r="AQR92" s="99"/>
      <c r="AQS92" s="231"/>
      <c r="AQT92" s="231"/>
      <c r="AQU92" s="231"/>
      <c r="AQV92" s="222"/>
      <c r="AQW92" s="248"/>
      <c r="AQX92" s="254"/>
      <c r="AQY92" s="224"/>
      <c r="AQZ92" s="225"/>
      <c r="ARA92" s="235"/>
      <c r="ARB92" s="235"/>
      <c r="ARC92" s="231"/>
      <c r="ARD92" s="227"/>
      <c r="ARE92" s="227"/>
      <c r="ARF92" s="221"/>
      <c r="ARG92" s="231"/>
      <c r="ARH92" s="232"/>
      <c r="ARI92" s="6"/>
      <c r="ARJ92" s="6"/>
      <c r="ARK92" s="232"/>
      <c r="ARL92" s="252"/>
      <c r="ARM92" s="258"/>
      <c r="ARN92" s="231"/>
      <c r="ARO92" s="231"/>
      <c r="ARP92" s="231"/>
      <c r="ARQ92" s="99"/>
      <c r="ARR92" s="231"/>
      <c r="ARS92" s="231"/>
      <c r="ART92" s="231"/>
      <c r="ARU92" s="222"/>
      <c r="ARV92" s="248"/>
      <c r="ARW92" s="254"/>
      <c r="ARX92" s="224"/>
      <c r="ARY92" s="225"/>
      <c r="ARZ92" s="235"/>
      <c r="ASA92" s="235"/>
      <c r="ASB92" s="231"/>
      <c r="ASC92" s="227"/>
      <c r="ASD92" s="227"/>
      <c r="ASE92" s="221"/>
      <c r="ASF92" s="231"/>
      <c r="ASG92" s="232"/>
      <c r="ASH92" s="6"/>
      <c r="ASI92" s="6"/>
      <c r="ASJ92" s="232"/>
      <c r="ASK92" s="252"/>
      <c r="ASL92" s="258"/>
      <c r="ASM92" s="231"/>
      <c r="ASN92" s="231"/>
      <c r="ASO92" s="231"/>
      <c r="ASP92" s="99"/>
      <c r="ASQ92" s="231"/>
      <c r="ASR92" s="231"/>
      <c r="ASS92" s="231"/>
      <c r="AST92" s="222"/>
      <c r="ASU92" s="248"/>
      <c r="ASV92" s="254"/>
      <c r="ASW92" s="224"/>
      <c r="ASX92" s="225"/>
      <c r="ASY92" s="235"/>
      <c r="ASZ92" s="235"/>
      <c r="ATA92" s="231"/>
      <c r="ATB92" s="227"/>
      <c r="ATC92" s="227"/>
      <c r="ATD92" s="221"/>
      <c r="ATE92" s="231"/>
      <c r="ATF92" s="232"/>
      <c r="ATG92" s="6"/>
      <c r="ATH92" s="6"/>
      <c r="ATI92" s="232"/>
      <c r="ATJ92" s="252"/>
      <c r="ATK92" s="258"/>
      <c r="ATL92" s="231"/>
      <c r="ATM92" s="231"/>
      <c r="ATN92" s="231"/>
      <c r="ATO92" s="99"/>
      <c r="ATP92" s="231"/>
      <c r="ATQ92" s="231"/>
      <c r="ATR92" s="231"/>
      <c r="ATS92" s="222"/>
      <c r="ATT92" s="248"/>
      <c r="ATU92" s="254"/>
      <c r="ATV92" s="224"/>
      <c r="ATW92" s="225"/>
      <c r="ATX92" s="235"/>
      <c r="ATY92" s="235"/>
      <c r="ATZ92" s="231"/>
      <c r="AUA92" s="227"/>
      <c r="AUB92" s="227"/>
      <c r="AUC92" s="221"/>
      <c r="AUD92" s="231"/>
      <c r="AUE92" s="232"/>
      <c r="AUF92" s="6"/>
      <c r="AUG92" s="6"/>
      <c r="AUH92" s="232"/>
      <c r="AUI92" s="252"/>
      <c r="AUJ92" s="258"/>
      <c r="AUK92" s="231"/>
      <c r="AUL92" s="231"/>
      <c r="AUM92" s="231"/>
      <c r="AUN92" s="99"/>
      <c r="AUO92" s="231"/>
      <c r="AUP92" s="231"/>
      <c r="AUQ92" s="231"/>
      <c r="AUR92" s="222"/>
      <c r="AUS92" s="248"/>
      <c r="AUT92" s="254"/>
      <c r="AUU92" s="224"/>
      <c r="AUV92" s="225"/>
      <c r="AUW92" s="235"/>
      <c r="AUX92" s="235"/>
      <c r="AUY92" s="231"/>
      <c r="AUZ92" s="227"/>
      <c r="AVA92" s="227"/>
      <c r="AVB92" s="221"/>
      <c r="AVC92" s="231"/>
      <c r="AVD92" s="232"/>
      <c r="AVE92" s="6"/>
      <c r="AVF92" s="6"/>
      <c r="AVG92" s="232"/>
      <c r="AVH92" s="252"/>
      <c r="AVI92" s="258"/>
      <c r="AVJ92" s="231"/>
      <c r="AVK92" s="231"/>
      <c r="AVL92" s="231"/>
      <c r="AVM92" s="99"/>
      <c r="AVN92" s="231"/>
      <c r="AVO92" s="231"/>
      <c r="AVP92" s="231"/>
      <c r="AVQ92" s="222"/>
      <c r="AVR92" s="248"/>
      <c r="AVS92" s="254"/>
      <c r="AVT92" s="224"/>
      <c r="AVU92" s="225"/>
      <c r="AVV92" s="235"/>
      <c r="AVW92" s="235"/>
      <c r="AVX92" s="231"/>
      <c r="AVY92" s="227"/>
      <c r="AVZ92" s="227"/>
      <c r="AWA92" s="221"/>
      <c r="AWB92" s="231"/>
      <c r="AWC92" s="232"/>
      <c r="AWD92" s="6"/>
      <c r="AWE92" s="6"/>
      <c r="AWF92" s="232"/>
      <c r="AWG92" s="252"/>
      <c r="AWH92" s="258"/>
      <c r="AWI92" s="231"/>
      <c r="AWJ92" s="231"/>
      <c r="AWK92" s="231"/>
      <c r="AWL92" s="99"/>
      <c r="AWM92" s="231"/>
      <c r="AWN92" s="231"/>
      <c r="AWO92" s="231"/>
      <c r="AWP92" s="222"/>
      <c r="AWQ92" s="248"/>
      <c r="AWR92" s="254"/>
      <c r="AWS92" s="224"/>
      <c r="AWT92" s="225"/>
      <c r="AWU92" s="235"/>
      <c r="AWV92" s="235"/>
      <c r="AWW92" s="231"/>
      <c r="AWX92" s="227"/>
      <c r="AWY92" s="227"/>
      <c r="AWZ92" s="221"/>
      <c r="AXA92" s="231"/>
      <c r="AXB92" s="232"/>
      <c r="AXC92" s="6"/>
      <c r="AXD92" s="6"/>
      <c r="AXE92" s="232"/>
      <c r="AXF92" s="252"/>
      <c r="AXG92" s="258"/>
      <c r="AXH92" s="231"/>
      <c r="AXI92" s="231"/>
      <c r="AXJ92" s="231"/>
      <c r="AXK92" s="99"/>
      <c r="AXL92" s="231"/>
      <c r="AXM92" s="231"/>
      <c r="AXN92" s="231"/>
      <c r="AXO92" s="222"/>
      <c r="AXP92" s="248"/>
      <c r="AXQ92" s="254"/>
      <c r="AXR92" s="224"/>
      <c r="AXS92" s="225"/>
      <c r="AXT92" s="235"/>
      <c r="AXU92" s="235"/>
      <c r="AXV92" s="231"/>
      <c r="AXW92" s="227"/>
      <c r="AXX92" s="227"/>
      <c r="AXY92" s="221"/>
      <c r="AXZ92" s="231"/>
      <c r="AYA92" s="232"/>
      <c r="AYB92" s="6"/>
      <c r="AYC92" s="6"/>
      <c r="AYD92" s="232"/>
      <c r="AYE92" s="252"/>
      <c r="AYF92" s="258"/>
      <c r="AYG92" s="231"/>
      <c r="AYH92" s="231"/>
      <c r="AYI92" s="231"/>
      <c r="AYJ92" s="99"/>
      <c r="AYK92" s="231"/>
      <c r="AYL92" s="231"/>
      <c r="AYM92" s="231"/>
      <c r="AYN92" s="222"/>
      <c r="AYO92" s="248"/>
      <c r="AYP92" s="254"/>
      <c r="AYQ92" s="224"/>
      <c r="AYR92" s="225"/>
      <c r="AYS92" s="235"/>
      <c r="AYT92" s="235"/>
      <c r="AYU92" s="231"/>
      <c r="AYV92" s="227"/>
      <c r="AYW92" s="227"/>
      <c r="AYX92" s="221"/>
      <c r="AYY92" s="231"/>
      <c r="AYZ92" s="232"/>
      <c r="AZA92" s="6"/>
      <c r="AZB92" s="6"/>
      <c r="AZC92" s="232"/>
      <c r="AZD92" s="252"/>
      <c r="AZE92" s="258"/>
      <c r="AZF92" s="231"/>
      <c r="AZG92" s="231"/>
      <c r="AZH92" s="231"/>
      <c r="AZI92" s="99"/>
      <c r="AZJ92" s="231"/>
      <c r="AZK92" s="231"/>
      <c r="AZL92" s="231"/>
      <c r="AZM92" s="222"/>
      <c r="AZN92" s="248"/>
      <c r="AZO92" s="254"/>
      <c r="AZP92" s="224"/>
      <c r="AZQ92" s="225"/>
      <c r="AZR92" s="235"/>
      <c r="AZS92" s="235"/>
      <c r="AZT92" s="231"/>
      <c r="AZU92" s="227"/>
      <c r="AZV92" s="227"/>
      <c r="AZW92" s="221"/>
      <c r="AZX92" s="231"/>
      <c r="AZY92" s="232"/>
      <c r="AZZ92" s="6"/>
      <c r="BAA92" s="6"/>
      <c r="BAB92" s="232"/>
      <c r="BAC92" s="252"/>
      <c r="BAD92" s="258"/>
      <c r="BAE92" s="231"/>
      <c r="BAF92" s="231"/>
      <c r="BAG92" s="231"/>
      <c r="BAH92" s="99"/>
      <c r="BAI92" s="231"/>
      <c r="BAJ92" s="231"/>
      <c r="BAK92" s="231"/>
      <c r="BAL92" s="222"/>
      <c r="BAM92" s="248"/>
      <c r="BAN92" s="254"/>
      <c r="BAO92" s="224"/>
      <c r="BAP92" s="225"/>
      <c r="BAQ92" s="235"/>
      <c r="BAR92" s="235"/>
      <c r="BAS92" s="231"/>
      <c r="BAT92" s="227"/>
      <c r="BAU92" s="227"/>
      <c r="BAV92" s="221"/>
      <c r="BAW92" s="231"/>
      <c r="BAX92" s="232"/>
      <c r="BAY92" s="6"/>
      <c r="BAZ92" s="6"/>
      <c r="BBA92" s="232"/>
      <c r="BBB92" s="252"/>
      <c r="BBC92" s="258"/>
      <c r="BBD92" s="231"/>
      <c r="BBE92" s="231"/>
      <c r="BBF92" s="231"/>
      <c r="BBG92" s="99"/>
      <c r="BBH92" s="231"/>
      <c r="BBI92" s="231"/>
      <c r="BBJ92" s="231"/>
      <c r="BBK92" s="222"/>
      <c r="BBL92" s="248"/>
      <c r="BBM92" s="254"/>
      <c r="BBN92" s="224"/>
      <c r="BBO92" s="225"/>
      <c r="BBP92" s="235"/>
      <c r="BBQ92" s="235"/>
      <c r="BBR92" s="231"/>
      <c r="BBS92" s="227"/>
      <c r="BBT92" s="227"/>
      <c r="BBU92" s="221"/>
      <c r="BBV92" s="231"/>
      <c r="BBW92" s="232"/>
      <c r="BBX92" s="6"/>
      <c r="BBY92" s="6"/>
      <c r="BBZ92" s="232"/>
      <c r="BCA92" s="252"/>
      <c r="BCB92" s="258"/>
      <c r="BCC92" s="231"/>
      <c r="BCD92" s="231"/>
      <c r="BCE92" s="231"/>
      <c r="BCF92" s="99"/>
      <c r="BCG92" s="231"/>
      <c r="BCH92" s="231"/>
      <c r="BCI92" s="231"/>
      <c r="BCJ92" s="222"/>
      <c r="BCK92" s="248"/>
      <c r="BCL92" s="254"/>
      <c r="BCM92" s="224"/>
      <c r="BCN92" s="225"/>
      <c r="BCO92" s="235"/>
      <c r="BCP92" s="235"/>
      <c r="BCQ92" s="231"/>
      <c r="BCR92" s="227"/>
      <c r="BCS92" s="227"/>
      <c r="BCT92" s="221"/>
      <c r="BCU92" s="231"/>
      <c r="BCV92" s="232"/>
      <c r="BCW92" s="6"/>
      <c r="BCX92" s="6"/>
      <c r="BCY92" s="232"/>
      <c r="BCZ92" s="252"/>
      <c r="BDA92" s="258"/>
      <c r="BDB92" s="231"/>
      <c r="BDC92" s="231"/>
      <c r="BDD92" s="231"/>
      <c r="BDE92" s="99"/>
      <c r="BDF92" s="231"/>
      <c r="BDG92" s="231"/>
      <c r="BDH92" s="231"/>
      <c r="BDI92" s="222"/>
      <c r="BDJ92" s="248"/>
      <c r="BDK92" s="254"/>
      <c r="BDL92" s="224"/>
      <c r="BDM92" s="225"/>
      <c r="BDN92" s="235"/>
      <c r="BDO92" s="235"/>
      <c r="BDP92" s="231"/>
      <c r="BDQ92" s="227"/>
      <c r="BDR92" s="227"/>
      <c r="BDS92" s="221"/>
      <c r="BDT92" s="231"/>
      <c r="BDU92" s="232"/>
      <c r="BDV92" s="6"/>
      <c r="BDW92" s="6"/>
      <c r="BDX92" s="232"/>
      <c r="BDY92" s="252"/>
      <c r="BDZ92" s="258"/>
      <c r="BEA92" s="231"/>
      <c r="BEB92" s="231"/>
      <c r="BEC92" s="231"/>
      <c r="BED92" s="99"/>
      <c r="BEE92" s="231"/>
      <c r="BEF92" s="231"/>
      <c r="BEG92" s="231"/>
      <c r="BEH92" s="222"/>
      <c r="BEI92" s="248"/>
      <c r="BEJ92" s="254"/>
      <c r="BEK92" s="224"/>
      <c r="BEL92" s="225"/>
      <c r="BEM92" s="235"/>
      <c r="BEN92" s="235"/>
      <c r="BEO92" s="231"/>
      <c r="BEP92" s="227"/>
      <c r="BEQ92" s="227"/>
      <c r="BER92" s="221"/>
      <c r="BES92" s="231"/>
      <c r="BET92" s="232"/>
      <c r="BEU92" s="6"/>
      <c r="BEV92" s="6"/>
      <c r="BEW92" s="232"/>
      <c r="BEX92" s="252"/>
      <c r="BEY92" s="258"/>
      <c r="BEZ92" s="231"/>
      <c r="BFA92" s="231"/>
      <c r="BFB92" s="231"/>
      <c r="BFC92" s="99"/>
      <c r="BFD92" s="231"/>
      <c r="BFE92" s="231"/>
      <c r="BFF92" s="231"/>
      <c r="BFG92" s="222"/>
      <c r="BFH92" s="248"/>
      <c r="BFI92" s="254"/>
      <c r="BFJ92" s="224"/>
      <c r="BFK92" s="225"/>
      <c r="BFL92" s="235"/>
      <c r="BFM92" s="235"/>
      <c r="BFN92" s="231"/>
      <c r="BFO92" s="227"/>
      <c r="BFP92" s="227"/>
      <c r="BFQ92" s="221"/>
      <c r="BFR92" s="231"/>
      <c r="BFS92" s="232"/>
      <c r="BFT92" s="6"/>
      <c r="BFU92" s="6"/>
      <c r="BFV92" s="232"/>
      <c r="BFW92" s="252"/>
      <c r="BFX92" s="258"/>
      <c r="BFY92" s="231"/>
      <c r="BFZ92" s="231"/>
      <c r="BGA92" s="231"/>
      <c r="BGB92" s="99"/>
      <c r="BGC92" s="231"/>
      <c r="BGD92" s="231"/>
      <c r="BGE92" s="231"/>
      <c r="BGF92" s="222"/>
      <c r="BGG92" s="248"/>
      <c r="BGH92" s="254"/>
      <c r="BGI92" s="224"/>
      <c r="BGJ92" s="225"/>
      <c r="BGK92" s="235"/>
      <c r="BGL92" s="235"/>
      <c r="BGM92" s="231"/>
      <c r="BGN92" s="227"/>
      <c r="BGO92" s="227"/>
      <c r="BGP92" s="221"/>
      <c r="BGQ92" s="231"/>
      <c r="BGR92" s="232"/>
      <c r="BGS92" s="6"/>
      <c r="BGT92" s="6"/>
      <c r="BGU92" s="232"/>
      <c r="BGV92" s="252"/>
      <c r="BGW92" s="258"/>
      <c r="BGX92" s="231"/>
      <c r="BGY92" s="231"/>
      <c r="BGZ92" s="231"/>
      <c r="BHA92" s="99"/>
      <c r="BHB92" s="231"/>
      <c r="BHC92" s="231"/>
      <c r="BHD92" s="231"/>
      <c r="BHE92" s="222"/>
      <c r="BHF92" s="248"/>
      <c r="BHG92" s="254"/>
      <c r="BHH92" s="224"/>
      <c r="BHI92" s="225"/>
      <c r="BHJ92" s="235"/>
      <c r="BHK92" s="235"/>
      <c r="BHL92" s="231"/>
      <c r="BHM92" s="227"/>
      <c r="BHN92" s="227"/>
      <c r="BHO92" s="221"/>
      <c r="BHP92" s="231"/>
      <c r="BHQ92" s="232"/>
      <c r="BHR92" s="6"/>
      <c r="BHS92" s="6"/>
      <c r="BHT92" s="232"/>
      <c r="BHU92" s="252"/>
      <c r="BHV92" s="258"/>
      <c r="BHW92" s="231"/>
      <c r="BHX92" s="231"/>
      <c r="BHY92" s="231"/>
      <c r="BHZ92" s="99"/>
      <c r="BIA92" s="231"/>
      <c r="BIB92" s="231"/>
      <c r="BIC92" s="231"/>
      <c r="BID92" s="222"/>
      <c r="BIE92" s="248"/>
      <c r="BIF92" s="254"/>
      <c r="BIG92" s="224"/>
      <c r="BIH92" s="225"/>
      <c r="BII92" s="235"/>
      <c r="BIJ92" s="235"/>
      <c r="BIK92" s="231"/>
      <c r="BIL92" s="227"/>
      <c r="BIM92" s="227"/>
      <c r="BIN92" s="221"/>
      <c r="BIO92" s="231"/>
      <c r="BIP92" s="232"/>
      <c r="BIQ92" s="6"/>
      <c r="BIR92" s="6"/>
      <c r="BIS92" s="232"/>
      <c r="BIT92" s="252"/>
      <c r="BIU92" s="258"/>
      <c r="BIV92" s="231"/>
      <c r="BIW92" s="231"/>
      <c r="BIX92" s="231"/>
      <c r="BIY92" s="99"/>
      <c r="BIZ92" s="231"/>
      <c r="BJA92" s="231"/>
      <c r="BJB92" s="231"/>
      <c r="BJC92" s="222"/>
      <c r="BJD92" s="248"/>
      <c r="BJE92" s="254"/>
      <c r="BJF92" s="224"/>
      <c r="BJG92" s="225"/>
      <c r="BJH92" s="235"/>
      <c r="BJI92" s="235"/>
      <c r="BJJ92" s="231"/>
      <c r="BJK92" s="227"/>
      <c r="BJL92" s="227"/>
      <c r="BJM92" s="221"/>
      <c r="BJN92" s="231"/>
      <c r="BJO92" s="232"/>
      <c r="BJP92" s="6"/>
      <c r="BJQ92" s="6"/>
      <c r="BJR92" s="232"/>
      <c r="BJS92" s="252"/>
      <c r="BJT92" s="258"/>
      <c r="BJU92" s="231"/>
      <c r="BJV92" s="231"/>
      <c r="BJW92" s="231"/>
      <c r="BJX92" s="99"/>
      <c r="BJY92" s="231"/>
      <c r="BJZ92" s="231"/>
      <c r="BKA92" s="231"/>
      <c r="BKB92" s="222"/>
      <c r="BKC92" s="248"/>
      <c r="BKD92" s="254"/>
      <c r="BKE92" s="224"/>
      <c r="BKF92" s="225"/>
      <c r="BKG92" s="235"/>
      <c r="BKH92" s="235"/>
      <c r="BKI92" s="231"/>
      <c r="BKJ92" s="227"/>
      <c r="BKK92" s="227"/>
      <c r="BKL92" s="221"/>
      <c r="BKM92" s="231"/>
      <c r="BKN92" s="232"/>
      <c r="BKO92" s="6"/>
      <c r="BKP92" s="6"/>
      <c r="BKQ92" s="232"/>
      <c r="BKR92" s="252"/>
      <c r="BKS92" s="258"/>
      <c r="BKT92" s="231"/>
      <c r="BKU92" s="231"/>
      <c r="BKV92" s="231"/>
      <c r="BKW92" s="99"/>
      <c r="BKX92" s="231"/>
      <c r="BKY92" s="231"/>
      <c r="BKZ92" s="231"/>
      <c r="BLA92" s="222"/>
      <c r="BLB92" s="248"/>
      <c r="BLC92" s="254"/>
      <c r="BLD92" s="224"/>
      <c r="BLE92" s="225"/>
      <c r="BLF92" s="235"/>
      <c r="BLG92" s="235"/>
      <c r="BLH92" s="231"/>
      <c r="BLI92" s="227"/>
      <c r="BLJ92" s="227"/>
      <c r="BLK92" s="221"/>
      <c r="BLL92" s="231"/>
      <c r="BLM92" s="232"/>
      <c r="BLN92" s="6"/>
      <c r="BLO92" s="6"/>
      <c r="BLP92" s="232"/>
      <c r="BLQ92" s="252"/>
      <c r="BLR92" s="258"/>
      <c r="BLS92" s="231"/>
      <c r="BLT92" s="231"/>
      <c r="BLU92" s="231"/>
      <c r="BLV92" s="99"/>
      <c r="BLW92" s="231"/>
      <c r="BLX92" s="231"/>
      <c r="BLY92" s="231"/>
      <c r="BLZ92" s="222"/>
      <c r="BMA92" s="248"/>
      <c r="BMB92" s="254"/>
      <c r="BMC92" s="224"/>
      <c r="BMD92" s="225"/>
      <c r="BME92" s="235"/>
      <c r="BMF92" s="235"/>
      <c r="BMG92" s="231"/>
      <c r="BMH92" s="227"/>
      <c r="BMI92" s="227"/>
      <c r="BMJ92" s="221"/>
      <c r="BMK92" s="231"/>
      <c r="BML92" s="232"/>
      <c r="BMM92" s="6"/>
      <c r="BMN92" s="6"/>
      <c r="BMO92" s="232"/>
      <c r="BMP92" s="252"/>
      <c r="BMQ92" s="258"/>
      <c r="BMR92" s="231"/>
      <c r="BMS92" s="231"/>
      <c r="BMT92" s="231"/>
      <c r="BMU92" s="99"/>
      <c r="BMV92" s="231"/>
      <c r="BMW92" s="231"/>
      <c r="BMX92" s="231"/>
      <c r="BMY92" s="222"/>
      <c r="BMZ92" s="248"/>
      <c r="BNA92" s="254"/>
      <c r="BNB92" s="224"/>
      <c r="BNC92" s="225"/>
      <c r="BND92" s="235"/>
      <c r="BNE92" s="235"/>
      <c r="BNF92" s="231"/>
      <c r="BNG92" s="227"/>
      <c r="BNH92" s="227"/>
      <c r="BNI92" s="221"/>
      <c r="BNJ92" s="231"/>
      <c r="BNK92" s="232"/>
      <c r="BNL92" s="6"/>
      <c r="BNM92" s="6"/>
      <c r="BNN92" s="232"/>
      <c r="BNO92" s="252"/>
      <c r="BNP92" s="258"/>
      <c r="BNQ92" s="231"/>
      <c r="BNR92" s="231"/>
      <c r="BNS92" s="231"/>
      <c r="BNT92" s="99"/>
      <c r="BNU92" s="231"/>
      <c r="BNV92" s="231"/>
      <c r="BNW92" s="231"/>
      <c r="BNX92" s="222"/>
      <c r="BNY92" s="248"/>
      <c r="BNZ92" s="254"/>
      <c r="BOA92" s="224"/>
      <c r="BOB92" s="225"/>
      <c r="BOC92" s="235"/>
      <c r="BOD92" s="235"/>
      <c r="BOE92" s="231"/>
      <c r="BOF92" s="227"/>
      <c r="BOG92" s="227"/>
      <c r="BOH92" s="221"/>
      <c r="BOI92" s="231"/>
      <c r="BOJ92" s="232"/>
      <c r="BOK92" s="6"/>
      <c r="BOL92" s="6"/>
      <c r="BOM92" s="232"/>
      <c r="BON92" s="252"/>
      <c r="BOO92" s="258"/>
      <c r="BOP92" s="231"/>
      <c r="BOQ92" s="231"/>
      <c r="BOR92" s="231"/>
      <c r="BOS92" s="99"/>
      <c r="BOT92" s="231"/>
      <c r="BOU92" s="231"/>
      <c r="BOV92" s="231"/>
      <c r="BOW92" s="222"/>
      <c r="BOX92" s="248"/>
      <c r="BOY92" s="254"/>
      <c r="BOZ92" s="224"/>
      <c r="BPA92" s="225"/>
      <c r="BPB92" s="235"/>
      <c r="BPC92" s="235"/>
      <c r="BPD92" s="231"/>
      <c r="BPE92" s="227"/>
      <c r="BPF92" s="227"/>
      <c r="BPG92" s="221"/>
      <c r="BPH92" s="231"/>
      <c r="BPI92" s="232"/>
      <c r="BPJ92" s="6"/>
      <c r="BPK92" s="6"/>
      <c r="BPL92" s="232"/>
      <c r="BPM92" s="252"/>
      <c r="BPN92" s="258"/>
      <c r="BPO92" s="231"/>
      <c r="BPP92" s="231"/>
      <c r="BPQ92" s="231"/>
      <c r="BPR92" s="99"/>
      <c r="BPS92" s="231"/>
      <c r="BPT92" s="231"/>
      <c r="BPU92" s="231"/>
      <c r="BPV92" s="222"/>
      <c r="BPW92" s="248"/>
      <c r="BPX92" s="254"/>
      <c r="BPY92" s="224"/>
      <c r="BPZ92" s="225"/>
      <c r="BQA92" s="235"/>
      <c r="BQB92" s="235"/>
      <c r="BQC92" s="231"/>
      <c r="BQD92" s="227"/>
      <c r="BQE92" s="227"/>
      <c r="BQF92" s="221"/>
      <c r="BQG92" s="231"/>
      <c r="BQH92" s="232"/>
      <c r="BQI92" s="6"/>
      <c r="BQJ92" s="6"/>
      <c r="BQK92" s="232"/>
      <c r="BQL92" s="252"/>
      <c r="BQM92" s="258"/>
      <c r="BQN92" s="231"/>
      <c r="BQO92" s="231"/>
      <c r="BQP92" s="231"/>
      <c r="BQQ92" s="99"/>
      <c r="BQR92" s="231"/>
      <c r="BQS92" s="231"/>
      <c r="BQT92" s="231"/>
      <c r="BQU92" s="222"/>
      <c r="BQV92" s="248"/>
      <c r="BQW92" s="254"/>
      <c r="BQX92" s="224"/>
      <c r="BQY92" s="225"/>
      <c r="BQZ92" s="235"/>
      <c r="BRA92" s="235"/>
      <c r="BRB92" s="231"/>
      <c r="BRC92" s="227"/>
      <c r="BRD92" s="227"/>
      <c r="BRE92" s="221"/>
      <c r="BRF92" s="231"/>
      <c r="BRG92" s="232"/>
      <c r="BRH92" s="6"/>
      <c r="BRI92" s="6"/>
      <c r="BRJ92" s="232"/>
      <c r="BRK92" s="252"/>
      <c r="BRL92" s="258"/>
      <c r="BRM92" s="231"/>
      <c r="BRN92" s="231"/>
      <c r="BRO92" s="231"/>
      <c r="BRP92" s="99"/>
      <c r="BRQ92" s="231"/>
      <c r="BRR92" s="231"/>
      <c r="BRS92" s="231"/>
      <c r="BRT92" s="222"/>
      <c r="BRU92" s="248"/>
      <c r="BRV92" s="254"/>
      <c r="BRW92" s="224"/>
      <c r="BRX92" s="225"/>
      <c r="BRY92" s="235"/>
      <c r="BRZ92" s="235"/>
      <c r="BSA92" s="231"/>
      <c r="BSB92" s="227"/>
      <c r="BSC92" s="227"/>
      <c r="BSD92" s="221"/>
      <c r="BSE92" s="231"/>
      <c r="BSF92" s="232"/>
      <c r="BSG92" s="6"/>
      <c r="BSH92" s="6"/>
      <c r="BSI92" s="232"/>
      <c r="BSJ92" s="252"/>
      <c r="BSK92" s="258"/>
      <c r="BSL92" s="231"/>
      <c r="BSM92" s="231"/>
      <c r="BSN92" s="231"/>
      <c r="BSO92" s="99"/>
      <c r="BSP92" s="231"/>
      <c r="BSQ92" s="231"/>
      <c r="BSR92" s="231"/>
      <c r="BSS92" s="222"/>
      <c r="BST92" s="248"/>
      <c r="BSU92" s="254"/>
      <c r="BSV92" s="224"/>
      <c r="BSW92" s="225"/>
      <c r="BSX92" s="235"/>
      <c r="BSY92" s="235"/>
      <c r="BSZ92" s="231"/>
      <c r="BTA92" s="227"/>
      <c r="BTB92" s="227"/>
      <c r="BTC92" s="221"/>
      <c r="BTD92" s="231"/>
      <c r="BTE92" s="232"/>
      <c r="BTF92" s="6"/>
      <c r="BTG92" s="6"/>
      <c r="BTH92" s="232"/>
      <c r="BTI92" s="252"/>
      <c r="BTJ92" s="258"/>
      <c r="BTK92" s="231"/>
      <c r="BTL92" s="231"/>
      <c r="BTM92" s="231"/>
      <c r="BTN92" s="99"/>
      <c r="BTO92" s="231"/>
      <c r="BTP92" s="231"/>
      <c r="BTQ92" s="231"/>
      <c r="BTR92" s="222"/>
      <c r="BTS92" s="248"/>
      <c r="BTT92" s="254"/>
      <c r="BTU92" s="224"/>
      <c r="BTV92" s="225"/>
      <c r="BTW92" s="235"/>
      <c r="BTX92" s="235"/>
      <c r="BTY92" s="231"/>
      <c r="BTZ92" s="227"/>
      <c r="BUA92" s="227"/>
      <c r="BUB92" s="221"/>
      <c r="BUC92" s="231"/>
      <c r="BUD92" s="232"/>
      <c r="BUE92" s="6"/>
      <c r="BUF92" s="6"/>
      <c r="BUG92" s="232"/>
      <c r="BUH92" s="252"/>
      <c r="BUI92" s="258"/>
      <c r="BUJ92" s="231"/>
      <c r="BUK92" s="231"/>
      <c r="BUL92" s="231"/>
      <c r="BUM92" s="99"/>
      <c r="BUN92" s="231"/>
      <c r="BUO92" s="231"/>
      <c r="BUP92" s="231"/>
      <c r="BUQ92" s="222"/>
      <c r="BUR92" s="248"/>
      <c r="BUS92" s="254"/>
      <c r="BUT92" s="224"/>
      <c r="BUU92" s="225"/>
      <c r="BUV92" s="235"/>
      <c r="BUW92" s="235"/>
      <c r="BUX92" s="231"/>
      <c r="BUY92" s="227"/>
      <c r="BUZ92" s="227"/>
      <c r="BVA92" s="221"/>
      <c r="BVB92" s="231"/>
      <c r="BVC92" s="232"/>
      <c r="BVD92" s="6"/>
      <c r="BVE92" s="6"/>
      <c r="BVF92" s="232"/>
      <c r="BVG92" s="252"/>
      <c r="BVH92" s="258"/>
      <c r="BVI92" s="231"/>
      <c r="BVJ92" s="231"/>
      <c r="BVK92" s="231"/>
      <c r="BVL92" s="99"/>
      <c r="BVM92" s="231"/>
      <c r="BVN92" s="231"/>
      <c r="BVO92" s="231"/>
      <c r="BVP92" s="222"/>
      <c r="BVQ92" s="248"/>
      <c r="BVR92" s="254"/>
      <c r="BVS92" s="224"/>
      <c r="BVT92" s="225"/>
      <c r="BVU92" s="235"/>
      <c r="BVV92" s="235"/>
      <c r="BVW92" s="231"/>
      <c r="BVX92" s="227"/>
      <c r="BVY92" s="227"/>
      <c r="BVZ92" s="221"/>
      <c r="BWA92" s="231"/>
      <c r="BWB92" s="232"/>
      <c r="BWC92" s="6"/>
      <c r="BWD92" s="6"/>
      <c r="BWE92" s="232"/>
      <c r="BWF92" s="252"/>
      <c r="BWG92" s="258"/>
      <c r="BWH92" s="231"/>
      <c r="BWI92" s="231"/>
      <c r="BWJ92" s="231"/>
      <c r="BWK92" s="99"/>
      <c r="BWL92" s="231"/>
      <c r="BWM92" s="231"/>
      <c r="BWN92" s="231"/>
      <c r="BWO92" s="222"/>
      <c r="BWP92" s="248"/>
      <c r="BWQ92" s="254"/>
      <c r="BWR92" s="224"/>
      <c r="BWS92" s="225"/>
      <c r="BWT92" s="235"/>
      <c r="BWU92" s="235"/>
      <c r="BWV92" s="231"/>
      <c r="BWW92" s="227"/>
      <c r="BWX92" s="227"/>
      <c r="BWY92" s="221"/>
      <c r="BWZ92" s="231"/>
      <c r="BXA92" s="232"/>
      <c r="BXB92" s="6"/>
      <c r="BXC92" s="6"/>
      <c r="BXD92" s="232"/>
      <c r="BXE92" s="252"/>
      <c r="BXF92" s="258"/>
      <c r="BXG92" s="231"/>
      <c r="BXH92" s="231"/>
      <c r="BXI92" s="231"/>
      <c r="BXJ92" s="99"/>
      <c r="BXK92" s="231"/>
      <c r="BXL92" s="231"/>
      <c r="BXM92" s="231"/>
      <c r="BXN92" s="222"/>
      <c r="BXO92" s="248"/>
      <c r="BXP92" s="254"/>
      <c r="BXQ92" s="224"/>
      <c r="BXR92" s="225"/>
      <c r="BXS92" s="235"/>
      <c r="BXT92" s="235"/>
      <c r="BXU92" s="231"/>
      <c r="BXV92" s="227"/>
      <c r="BXW92" s="227"/>
      <c r="BXX92" s="221"/>
      <c r="BXY92" s="231"/>
      <c r="BXZ92" s="232"/>
      <c r="BYA92" s="6"/>
      <c r="BYB92" s="6"/>
      <c r="BYC92" s="232"/>
      <c r="BYD92" s="252"/>
      <c r="BYE92" s="258"/>
      <c r="BYF92" s="231"/>
      <c r="BYG92" s="231"/>
      <c r="BYH92" s="231"/>
      <c r="BYI92" s="99"/>
      <c r="BYJ92" s="231"/>
      <c r="BYK92" s="231"/>
      <c r="BYL92" s="231"/>
      <c r="BYM92" s="222"/>
      <c r="BYN92" s="248"/>
      <c r="BYO92" s="254"/>
      <c r="BYP92" s="224"/>
      <c r="BYQ92" s="225"/>
      <c r="BYR92" s="235"/>
      <c r="BYS92" s="235"/>
      <c r="BYT92" s="231"/>
      <c r="BYU92" s="227"/>
      <c r="BYV92" s="227"/>
      <c r="BYW92" s="221"/>
      <c r="BYX92" s="231"/>
      <c r="BYY92" s="232"/>
      <c r="BYZ92" s="6"/>
      <c r="BZA92" s="6"/>
      <c r="BZB92" s="232"/>
      <c r="BZC92" s="252"/>
      <c r="BZD92" s="258"/>
      <c r="BZE92" s="231"/>
      <c r="BZF92" s="231"/>
      <c r="BZG92" s="231"/>
      <c r="BZH92" s="99"/>
      <c r="BZI92" s="231"/>
      <c r="BZJ92" s="231"/>
      <c r="BZK92" s="231"/>
      <c r="BZL92" s="222"/>
      <c r="BZM92" s="248"/>
      <c r="BZN92" s="254"/>
      <c r="BZO92" s="224"/>
      <c r="BZP92" s="225"/>
      <c r="BZQ92" s="235"/>
      <c r="BZR92" s="235"/>
      <c r="BZS92" s="231"/>
      <c r="BZT92" s="227"/>
      <c r="BZU92" s="227"/>
      <c r="BZV92" s="221"/>
      <c r="BZW92" s="231"/>
      <c r="BZX92" s="232"/>
      <c r="BZY92" s="6"/>
      <c r="BZZ92" s="6"/>
      <c r="CAA92" s="232"/>
      <c r="CAB92" s="252"/>
      <c r="CAC92" s="258"/>
      <c r="CAD92" s="231"/>
      <c r="CAE92" s="231"/>
      <c r="CAF92" s="231"/>
      <c r="CAG92" s="99"/>
      <c r="CAH92" s="231"/>
      <c r="CAI92" s="231"/>
      <c r="CAJ92" s="231"/>
      <c r="CAK92" s="222"/>
      <c r="CAL92" s="248"/>
      <c r="CAM92" s="254"/>
      <c r="CAN92" s="224"/>
      <c r="CAO92" s="225"/>
      <c r="CAP92" s="235"/>
      <c r="CAQ92" s="235"/>
      <c r="CAR92" s="231"/>
      <c r="CAS92" s="227"/>
      <c r="CAT92" s="227"/>
      <c r="CAU92" s="221"/>
      <c r="CAV92" s="231"/>
      <c r="CAW92" s="232"/>
      <c r="CAX92" s="6"/>
      <c r="CAY92" s="6"/>
      <c r="CAZ92" s="232"/>
      <c r="CBA92" s="252"/>
      <c r="CBB92" s="258"/>
      <c r="CBC92" s="231"/>
      <c r="CBD92" s="231"/>
      <c r="CBE92" s="231"/>
      <c r="CBF92" s="99"/>
      <c r="CBG92" s="231"/>
      <c r="CBH92" s="231"/>
      <c r="CBI92" s="231"/>
      <c r="CBJ92" s="222"/>
      <c r="CBK92" s="248"/>
      <c r="CBL92" s="254"/>
      <c r="CBM92" s="224"/>
      <c r="CBN92" s="225"/>
      <c r="CBO92" s="235"/>
      <c r="CBP92" s="235"/>
      <c r="CBQ92" s="231"/>
      <c r="CBR92" s="227"/>
      <c r="CBS92" s="227"/>
      <c r="CBT92" s="221"/>
      <c r="CBU92" s="231"/>
      <c r="CBV92" s="232"/>
      <c r="CBW92" s="6"/>
      <c r="CBX92" s="6"/>
      <c r="CBY92" s="232"/>
      <c r="CBZ92" s="252"/>
      <c r="CCA92" s="258"/>
      <c r="CCB92" s="231"/>
      <c r="CCC92" s="231"/>
      <c r="CCD92" s="231"/>
      <c r="CCE92" s="99"/>
      <c r="CCF92" s="231"/>
      <c r="CCG92" s="231"/>
      <c r="CCH92" s="231"/>
      <c r="CCI92" s="222"/>
      <c r="CCJ92" s="248"/>
      <c r="CCK92" s="254"/>
      <c r="CCL92" s="224"/>
      <c r="CCM92" s="225"/>
      <c r="CCN92" s="235"/>
      <c r="CCO92" s="235"/>
      <c r="CCP92" s="231"/>
      <c r="CCQ92" s="227"/>
      <c r="CCR92" s="227"/>
      <c r="CCS92" s="221"/>
      <c r="CCT92" s="231"/>
      <c r="CCU92" s="232"/>
      <c r="CCV92" s="6"/>
      <c r="CCW92" s="6"/>
      <c r="CCX92" s="232"/>
      <c r="CCY92" s="252"/>
      <c r="CCZ92" s="258"/>
      <c r="CDA92" s="231"/>
      <c r="CDB92" s="231"/>
      <c r="CDC92" s="231"/>
      <c r="CDD92" s="99"/>
      <c r="CDE92" s="231"/>
      <c r="CDF92" s="231"/>
      <c r="CDG92" s="231"/>
      <c r="CDH92" s="222"/>
      <c r="CDI92" s="248"/>
      <c r="CDJ92" s="254"/>
      <c r="CDK92" s="224"/>
      <c r="CDL92" s="225"/>
      <c r="CDM92" s="235"/>
      <c r="CDN92" s="235"/>
      <c r="CDO92" s="231"/>
      <c r="CDP92" s="227"/>
      <c r="CDQ92" s="227"/>
      <c r="CDR92" s="221"/>
      <c r="CDS92" s="231"/>
      <c r="CDT92" s="232"/>
      <c r="CDU92" s="6"/>
      <c r="CDV92" s="6"/>
      <c r="CDW92" s="232"/>
      <c r="CDX92" s="252"/>
      <c r="CDY92" s="258"/>
      <c r="CDZ92" s="231"/>
      <c r="CEA92" s="231"/>
      <c r="CEB92" s="231"/>
      <c r="CEC92" s="99"/>
      <c r="CED92" s="231"/>
      <c r="CEE92" s="231"/>
      <c r="CEF92" s="231"/>
      <c r="CEG92" s="222"/>
      <c r="CEH92" s="248"/>
      <c r="CEI92" s="254"/>
      <c r="CEJ92" s="224"/>
      <c r="CEK92" s="225"/>
      <c r="CEL92" s="235"/>
      <c r="CEM92" s="235"/>
      <c r="CEN92" s="231"/>
      <c r="CEO92" s="227"/>
      <c r="CEP92" s="227"/>
      <c r="CEQ92" s="221"/>
      <c r="CER92" s="231"/>
      <c r="CES92" s="232"/>
      <c r="CET92" s="6"/>
      <c r="CEU92" s="6"/>
      <c r="CEV92" s="232"/>
      <c r="CEW92" s="252"/>
      <c r="CEX92" s="258"/>
      <c r="CEY92" s="231"/>
      <c r="CEZ92" s="231"/>
      <c r="CFA92" s="231"/>
      <c r="CFB92" s="99"/>
      <c r="CFC92" s="231"/>
      <c r="CFD92" s="231"/>
      <c r="CFE92" s="231"/>
      <c r="CFF92" s="222"/>
      <c r="CFG92" s="248"/>
      <c r="CFH92" s="254"/>
      <c r="CFI92" s="224"/>
      <c r="CFJ92" s="225"/>
      <c r="CFK92" s="235"/>
      <c r="CFL92" s="235"/>
      <c r="CFM92" s="231"/>
      <c r="CFN92" s="227"/>
      <c r="CFO92" s="227"/>
      <c r="CFP92" s="221"/>
      <c r="CFQ92" s="231"/>
      <c r="CFR92" s="232"/>
      <c r="CFS92" s="6"/>
      <c r="CFT92" s="6"/>
      <c r="CFU92" s="232"/>
      <c r="CFV92" s="252"/>
      <c r="CFW92" s="258"/>
      <c r="CFX92" s="231"/>
      <c r="CFY92" s="231"/>
      <c r="CFZ92" s="231"/>
      <c r="CGA92" s="99"/>
      <c r="CGB92" s="231"/>
      <c r="CGC92" s="231"/>
      <c r="CGD92" s="231"/>
      <c r="CGE92" s="222"/>
      <c r="CGF92" s="248"/>
      <c r="CGG92" s="254"/>
      <c r="CGH92" s="224"/>
      <c r="CGI92" s="225"/>
      <c r="CGJ92" s="235"/>
      <c r="CGK92" s="235"/>
      <c r="CGL92" s="231"/>
      <c r="CGM92" s="227"/>
      <c r="CGN92" s="227"/>
      <c r="CGO92" s="221"/>
      <c r="CGP92" s="231"/>
      <c r="CGQ92" s="232"/>
      <c r="CGR92" s="6"/>
      <c r="CGS92" s="6"/>
      <c r="CGT92" s="232"/>
      <c r="CGU92" s="252"/>
      <c r="CGV92" s="258"/>
      <c r="CGW92" s="231"/>
      <c r="CGX92" s="231"/>
      <c r="CGY92" s="231"/>
      <c r="CGZ92" s="99"/>
      <c r="CHA92" s="231"/>
      <c r="CHB92" s="231"/>
      <c r="CHC92" s="231"/>
      <c r="CHD92" s="222"/>
      <c r="CHE92" s="248"/>
      <c r="CHF92" s="254"/>
      <c r="CHG92" s="224"/>
      <c r="CHH92" s="225"/>
      <c r="CHI92" s="235"/>
      <c r="CHJ92" s="235"/>
      <c r="CHK92" s="231"/>
      <c r="CHL92" s="227"/>
      <c r="CHM92" s="227"/>
      <c r="CHN92" s="221"/>
      <c r="CHO92" s="231"/>
      <c r="CHP92" s="232"/>
      <c r="CHQ92" s="6"/>
      <c r="CHR92" s="6"/>
      <c r="CHS92" s="232"/>
      <c r="CHT92" s="252"/>
      <c r="CHU92" s="258"/>
      <c r="CHV92" s="231"/>
      <c r="CHW92" s="231"/>
      <c r="CHX92" s="231"/>
      <c r="CHY92" s="99"/>
      <c r="CHZ92" s="231"/>
      <c r="CIA92" s="231"/>
      <c r="CIB92" s="231"/>
      <c r="CIC92" s="222"/>
      <c r="CID92" s="248"/>
      <c r="CIE92" s="254"/>
      <c r="CIF92" s="224"/>
      <c r="CIG92" s="225"/>
      <c r="CIH92" s="235"/>
      <c r="CII92" s="235"/>
      <c r="CIJ92" s="231"/>
      <c r="CIK92" s="227"/>
      <c r="CIL92" s="227"/>
      <c r="CIM92" s="221"/>
      <c r="CIN92" s="231"/>
      <c r="CIO92" s="232"/>
      <c r="CIP92" s="6"/>
      <c r="CIQ92" s="6"/>
      <c r="CIR92" s="232"/>
      <c r="CIS92" s="252"/>
      <c r="CIT92" s="258"/>
      <c r="CIU92" s="231"/>
      <c r="CIV92" s="231"/>
      <c r="CIW92" s="231"/>
      <c r="CIX92" s="99"/>
      <c r="CIY92" s="231"/>
      <c r="CIZ92" s="231"/>
      <c r="CJA92" s="231"/>
      <c r="CJB92" s="222"/>
      <c r="CJC92" s="248"/>
      <c r="CJD92" s="254"/>
      <c r="CJE92" s="224"/>
      <c r="CJF92" s="225"/>
      <c r="CJG92" s="235"/>
      <c r="CJH92" s="235"/>
      <c r="CJI92" s="231"/>
      <c r="CJJ92" s="227"/>
      <c r="CJK92" s="227"/>
      <c r="CJL92" s="221"/>
      <c r="CJM92" s="231"/>
      <c r="CJN92" s="232"/>
      <c r="CJO92" s="6"/>
      <c r="CJP92" s="6"/>
      <c r="CJQ92" s="232"/>
      <c r="CJR92" s="252"/>
      <c r="CJS92" s="258"/>
      <c r="CJT92" s="231"/>
      <c r="CJU92" s="231"/>
      <c r="CJV92" s="231"/>
      <c r="CJW92" s="99"/>
      <c r="CJX92" s="231"/>
      <c r="CJY92" s="231"/>
      <c r="CJZ92" s="231"/>
      <c r="CKA92" s="222"/>
      <c r="CKB92" s="248"/>
      <c r="CKC92" s="254"/>
      <c r="CKD92" s="224"/>
      <c r="CKE92" s="225"/>
      <c r="CKF92" s="235"/>
      <c r="CKG92" s="235"/>
      <c r="CKH92" s="231"/>
      <c r="CKI92" s="227"/>
      <c r="CKJ92" s="227"/>
      <c r="CKK92" s="221"/>
      <c r="CKL92" s="231"/>
      <c r="CKM92" s="232"/>
      <c r="CKN92" s="6"/>
      <c r="CKO92" s="6"/>
      <c r="CKP92" s="232"/>
      <c r="CKQ92" s="252"/>
      <c r="CKR92" s="258"/>
      <c r="CKS92" s="231"/>
      <c r="CKT92" s="231"/>
      <c r="CKU92" s="231"/>
      <c r="CKV92" s="99"/>
      <c r="CKW92" s="231"/>
      <c r="CKX92" s="231"/>
      <c r="CKY92" s="231"/>
      <c r="CKZ92" s="222"/>
      <c r="CLA92" s="248"/>
      <c r="CLB92" s="254"/>
      <c r="CLC92" s="224"/>
      <c r="CLD92" s="225"/>
      <c r="CLE92" s="235"/>
      <c r="CLF92" s="235"/>
      <c r="CLG92" s="231"/>
      <c r="CLH92" s="227"/>
      <c r="CLI92" s="227"/>
      <c r="CLJ92" s="221"/>
      <c r="CLK92" s="231"/>
      <c r="CLL92" s="232"/>
      <c r="CLM92" s="6"/>
      <c r="CLN92" s="6"/>
      <c r="CLO92" s="232"/>
      <c r="CLP92" s="252"/>
      <c r="CLQ92" s="258"/>
      <c r="CLR92" s="231"/>
      <c r="CLS92" s="231"/>
      <c r="CLT92" s="231"/>
      <c r="CLU92" s="99"/>
      <c r="CLV92" s="231"/>
      <c r="CLW92" s="231"/>
      <c r="CLX92" s="231"/>
      <c r="CLY92" s="222"/>
      <c r="CLZ92" s="248"/>
      <c r="CMA92" s="254"/>
      <c r="CMB92" s="224"/>
      <c r="CMC92" s="225"/>
      <c r="CMD92" s="235"/>
      <c r="CME92" s="235"/>
      <c r="CMF92" s="231"/>
      <c r="CMG92" s="227"/>
      <c r="CMH92" s="227"/>
      <c r="CMI92" s="221"/>
      <c r="CMJ92" s="231"/>
      <c r="CMK92" s="232"/>
      <c r="CML92" s="6"/>
      <c r="CMM92" s="6"/>
      <c r="CMN92" s="232"/>
      <c r="CMO92" s="252"/>
      <c r="CMP92" s="258"/>
      <c r="CMQ92" s="231"/>
      <c r="CMR92" s="231"/>
      <c r="CMS92" s="231"/>
      <c r="CMT92" s="99"/>
      <c r="CMU92" s="231"/>
      <c r="CMV92" s="231"/>
      <c r="CMW92" s="231"/>
      <c r="CMX92" s="222"/>
      <c r="CMY92" s="248"/>
      <c r="CMZ92" s="254"/>
      <c r="CNA92" s="224"/>
      <c r="CNB92" s="225"/>
      <c r="CNC92" s="235"/>
      <c r="CND92" s="235"/>
      <c r="CNE92" s="231"/>
      <c r="CNF92" s="227"/>
      <c r="CNG92" s="227"/>
      <c r="CNH92" s="221"/>
      <c r="CNI92" s="231"/>
      <c r="CNJ92" s="232"/>
      <c r="CNK92" s="6"/>
      <c r="CNL92" s="6"/>
      <c r="CNM92" s="232"/>
      <c r="CNN92" s="252"/>
      <c r="CNO92" s="258"/>
      <c r="CNP92" s="231"/>
      <c r="CNQ92" s="231"/>
      <c r="CNR92" s="231"/>
      <c r="CNS92" s="99"/>
      <c r="CNT92" s="231"/>
      <c r="CNU92" s="231"/>
      <c r="CNV92" s="231"/>
      <c r="CNW92" s="222"/>
      <c r="CNX92" s="248"/>
      <c r="CNY92" s="254"/>
      <c r="CNZ92" s="224"/>
      <c r="COA92" s="225"/>
      <c r="COB92" s="235"/>
      <c r="COC92" s="235"/>
      <c r="COD92" s="231"/>
      <c r="COE92" s="227"/>
      <c r="COF92" s="227"/>
      <c r="COG92" s="221"/>
      <c r="COH92" s="231"/>
      <c r="COI92" s="232"/>
      <c r="COJ92" s="6"/>
      <c r="COK92" s="6"/>
      <c r="COL92" s="232"/>
      <c r="COM92" s="252"/>
      <c r="CON92" s="258"/>
      <c r="COO92" s="231"/>
      <c r="COP92" s="231"/>
      <c r="COQ92" s="231"/>
      <c r="COR92" s="99"/>
      <c r="COS92" s="231"/>
      <c r="COT92" s="231"/>
      <c r="COU92" s="231"/>
      <c r="COV92" s="222"/>
      <c r="COW92" s="248"/>
      <c r="COX92" s="254"/>
      <c r="COY92" s="224"/>
      <c r="COZ92" s="225"/>
      <c r="CPA92" s="235"/>
      <c r="CPB92" s="235"/>
      <c r="CPC92" s="231"/>
      <c r="CPD92" s="227"/>
      <c r="CPE92" s="227"/>
      <c r="CPF92" s="221"/>
      <c r="CPG92" s="231"/>
      <c r="CPH92" s="232"/>
      <c r="CPI92" s="6"/>
      <c r="CPJ92" s="6"/>
      <c r="CPK92" s="232"/>
      <c r="CPL92" s="252"/>
      <c r="CPM92" s="258"/>
      <c r="CPN92" s="231"/>
      <c r="CPO92" s="231"/>
      <c r="CPP92" s="231"/>
      <c r="CPQ92" s="99"/>
      <c r="CPR92" s="231"/>
      <c r="CPS92" s="231"/>
      <c r="CPT92" s="231"/>
      <c r="CPU92" s="222"/>
      <c r="CPV92" s="248"/>
      <c r="CPW92" s="254"/>
      <c r="CPX92" s="224"/>
      <c r="CPY92" s="225"/>
      <c r="CPZ92" s="235"/>
      <c r="CQA92" s="235"/>
      <c r="CQB92" s="231"/>
      <c r="CQC92" s="227"/>
      <c r="CQD92" s="227"/>
      <c r="CQE92" s="221"/>
      <c r="CQF92" s="231"/>
      <c r="CQG92" s="232"/>
      <c r="CQH92" s="6"/>
      <c r="CQI92" s="6"/>
      <c r="CQJ92" s="232"/>
      <c r="CQK92" s="252"/>
      <c r="CQL92" s="258"/>
      <c r="CQM92" s="231"/>
      <c r="CQN92" s="231"/>
      <c r="CQO92" s="231"/>
      <c r="CQP92" s="99"/>
      <c r="CQQ92" s="231"/>
      <c r="CQR92" s="231"/>
      <c r="CQS92" s="231"/>
      <c r="CQT92" s="222"/>
      <c r="CQU92" s="248"/>
      <c r="CQV92" s="254"/>
      <c r="CQW92" s="224"/>
      <c r="CQX92" s="225"/>
      <c r="CQY92" s="235"/>
      <c r="CQZ92" s="235"/>
      <c r="CRA92" s="231"/>
      <c r="CRB92" s="227"/>
      <c r="CRC92" s="227"/>
      <c r="CRD92" s="221"/>
      <c r="CRE92" s="231"/>
      <c r="CRF92" s="232"/>
      <c r="CRG92" s="6"/>
      <c r="CRH92" s="6"/>
      <c r="CRI92" s="232"/>
      <c r="CRJ92" s="252"/>
      <c r="CRK92" s="258"/>
      <c r="CRL92" s="231"/>
      <c r="CRM92" s="231"/>
      <c r="CRN92" s="231"/>
      <c r="CRO92" s="99"/>
      <c r="CRP92" s="231"/>
      <c r="CRQ92" s="231"/>
      <c r="CRR92" s="231"/>
      <c r="CRS92" s="222"/>
      <c r="CRT92" s="248"/>
      <c r="CRU92" s="254"/>
      <c r="CRV92" s="224"/>
      <c r="CRW92" s="225"/>
      <c r="CRX92" s="235"/>
      <c r="CRY92" s="235"/>
      <c r="CRZ92" s="231"/>
      <c r="CSA92" s="227"/>
      <c r="CSB92" s="227"/>
      <c r="CSC92" s="221"/>
      <c r="CSD92" s="231"/>
      <c r="CSE92" s="232"/>
      <c r="CSF92" s="6"/>
      <c r="CSG92" s="6"/>
      <c r="CSH92" s="232"/>
      <c r="CSI92" s="252"/>
      <c r="CSJ92" s="258"/>
      <c r="CSK92" s="231"/>
      <c r="CSL92" s="231"/>
      <c r="CSM92" s="231"/>
      <c r="CSN92" s="99"/>
      <c r="CSO92" s="231"/>
      <c r="CSP92" s="231"/>
      <c r="CSQ92" s="231"/>
      <c r="CSR92" s="222"/>
      <c r="CSS92" s="248"/>
      <c r="CST92" s="254"/>
      <c r="CSU92" s="224"/>
      <c r="CSV92" s="225"/>
      <c r="CSW92" s="235"/>
      <c r="CSX92" s="235"/>
      <c r="CSY92" s="231"/>
      <c r="CSZ92" s="227"/>
      <c r="CTA92" s="227"/>
      <c r="CTB92" s="221"/>
      <c r="CTC92" s="231"/>
      <c r="CTD92" s="232"/>
      <c r="CTE92" s="6"/>
      <c r="CTF92" s="6"/>
      <c r="CTG92" s="232"/>
      <c r="CTH92" s="252"/>
      <c r="CTI92" s="258"/>
      <c r="CTJ92" s="231"/>
      <c r="CTK92" s="231"/>
      <c r="CTL92" s="231"/>
      <c r="CTM92" s="99"/>
      <c r="CTN92" s="231"/>
      <c r="CTO92" s="231"/>
      <c r="CTP92" s="231"/>
      <c r="CTQ92" s="222"/>
      <c r="CTR92" s="248"/>
      <c r="CTS92" s="254"/>
      <c r="CTT92" s="224"/>
      <c r="CTU92" s="225"/>
      <c r="CTV92" s="235"/>
      <c r="CTW92" s="235"/>
      <c r="CTX92" s="231"/>
      <c r="CTY92" s="227"/>
      <c r="CTZ92" s="227"/>
      <c r="CUA92" s="221"/>
      <c r="CUB92" s="231"/>
      <c r="CUC92" s="232"/>
      <c r="CUD92" s="6"/>
      <c r="CUE92" s="6"/>
      <c r="CUF92" s="232"/>
      <c r="CUG92" s="252"/>
      <c r="CUH92" s="258"/>
      <c r="CUI92" s="231"/>
      <c r="CUJ92" s="231"/>
      <c r="CUK92" s="231"/>
      <c r="CUL92" s="99"/>
      <c r="CUM92" s="231"/>
      <c r="CUN92" s="231"/>
      <c r="CUO92" s="231"/>
      <c r="CUP92" s="222"/>
      <c r="CUQ92" s="248"/>
      <c r="CUR92" s="254"/>
      <c r="CUS92" s="224"/>
      <c r="CUT92" s="225"/>
      <c r="CUU92" s="235"/>
      <c r="CUV92" s="235"/>
      <c r="CUW92" s="231"/>
      <c r="CUX92" s="227"/>
      <c r="CUY92" s="227"/>
      <c r="CUZ92" s="221"/>
      <c r="CVA92" s="231"/>
      <c r="CVB92" s="232"/>
      <c r="CVC92" s="6"/>
      <c r="CVD92" s="6"/>
      <c r="CVE92" s="232"/>
      <c r="CVF92" s="252"/>
      <c r="CVG92" s="258"/>
      <c r="CVH92" s="231"/>
      <c r="CVI92" s="231"/>
      <c r="CVJ92" s="231"/>
      <c r="CVK92" s="99"/>
      <c r="CVL92" s="231"/>
      <c r="CVM92" s="231"/>
      <c r="CVN92" s="231"/>
      <c r="CVO92" s="222"/>
      <c r="CVP92" s="248"/>
      <c r="CVQ92" s="254"/>
      <c r="CVR92" s="224"/>
      <c r="CVS92" s="225"/>
      <c r="CVT92" s="235"/>
      <c r="CVU92" s="235"/>
      <c r="CVV92" s="231"/>
      <c r="CVW92" s="227"/>
      <c r="CVX92" s="227"/>
      <c r="CVY92" s="221"/>
      <c r="CVZ92" s="231"/>
      <c r="CWA92" s="232"/>
      <c r="CWB92" s="6"/>
      <c r="CWC92" s="6"/>
      <c r="CWD92" s="232"/>
      <c r="CWE92" s="252"/>
      <c r="CWF92" s="258"/>
      <c r="CWG92" s="231"/>
      <c r="CWH92" s="231"/>
      <c r="CWI92" s="231"/>
      <c r="CWJ92" s="99"/>
      <c r="CWK92" s="231"/>
      <c r="CWL92" s="231"/>
      <c r="CWM92" s="231"/>
      <c r="CWN92" s="222"/>
      <c r="CWO92" s="248"/>
      <c r="CWP92" s="254"/>
      <c r="CWQ92" s="224"/>
      <c r="CWR92" s="225"/>
      <c r="CWS92" s="235"/>
      <c r="CWT92" s="235"/>
      <c r="CWU92" s="231"/>
      <c r="CWV92" s="227"/>
      <c r="CWW92" s="227"/>
      <c r="CWX92" s="221"/>
      <c r="CWY92" s="231"/>
      <c r="CWZ92" s="232"/>
      <c r="CXA92" s="6"/>
      <c r="CXB92" s="6"/>
      <c r="CXC92" s="232"/>
      <c r="CXD92" s="252"/>
      <c r="CXE92" s="258"/>
      <c r="CXF92" s="231"/>
      <c r="CXG92" s="231"/>
      <c r="CXH92" s="231"/>
      <c r="CXI92" s="99"/>
      <c r="CXJ92" s="231"/>
      <c r="CXK92" s="231"/>
      <c r="CXL92" s="231"/>
      <c r="CXM92" s="222"/>
      <c r="CXN92" s="248"/>
      <c r="CXO92" s="254"/>
      <c r="CXP92" s="224"/>
      <c r="CXQ92" s="225"/>
      <c r="CXR92" s="235"/>
      <c r="CXS92" s="235"/>
      <c r="CXT92" s="231"/>
      <c r="CXU92" s="227"/>
      <c r="CXV92" s="227"/>
      <c r="CXW92" s="221"/>
      <c r="CXX92" s="231"/>
      <c r="CXY92" s="232"/>
      <c r="CXZ92" s="6"/>
      <c r="CYA92" s="6"/>
      <c r="CYB92" s="232"/>
      <c r="CYC92" s="252"/>
      <c r="CYD92" s="258"/>
      <c r="CYE92" s="231"/>
      <c r="CYF92" s="231"/>
      <c r="CYG92" s="231"/>
      <c r="CYH92" s="99"/>
      <c r="CYI92" s="231"/>
      <c r="CYJ92" s="231"/>
      <c r="CYK92" s="231"/>
      <c r="CYL92" s="222"/>
      <c r="CYM92" s="248"/>
      <c r="CYN92" s="254"/>
      <c r="CYO92" s="224"/>
      <c r="CYP92" s="225"/>
      <c r="CYQ92" s="235"/>
      <c r="CYR92" s="235"/>
      <c r="CYS92" s="231"/>
      <c r="CYT92" s="227"/>
      <c r="CYU92" s="227"/>
      <c r="CYV92" s="221"/>
      <c r="CYW92" s="231"/>
      <c r="CYX92" s="232"/>
      <c r="CYY92" s="6"/>
      <c r="CYZ92" s="6"/>
      <c r="CZA92" s="232"/>
      <c r="CZB92" s="252"/>
      <c r="CZC92" s="258"/>
      <c r="CZD92" s="231"/>
      <c r="CZE92" s="231"/>
      <c r="CZF92" s="231"/>
      <c r="CZG92" s="99"/>
      <c r="CZH92" s="231"/>
      <c r="CZI92" s="231"/>
      <c r="CZJ92" s="231"/>
      <c r="CZK92" s="222"/>
      <c r="CZL92" s="248"/>
      <c r="CZM92" s="254"/>
      <c r="CZN92" s="224"/>
      <c r="CZO92" s="225"/>
      <c r="CZP92" s="235"/>
      <c r="CZQ92" s="235"/>
      <c r="CZR92" s="231"/>
      <c r="CZS92" s="227"/>
      <c r="CZT92" s="227"/>
      <c r="CZU92" s="221"/>
      <c r="CZV92" s="231"/>
      <c r="CZW92" s="232"/>
      <c r="CZX92" s="6"/>
      <c r="CZY92" s="6"/>
      <c r="CZZ92" s="232"/>
      <c r="DAA92" s="252"/>
      <c r="DAB92" s="258"/>
      <c r="DAC92" s="231"/>
      <c r="DAD92" s="231"/>
      <c r="DAE92" s="231"/>
      <c r="DAF92" s="99"/>
      <c r="DAG92" s="231"/>
      <c r="DAH92" s="231"/>
      <c r="DAI92" s="231"/>
      <c r="DAJ92" s="222"/>
      <c r="DAK92" s="248"/>
      <c r="DAL92" s="254"/>
      <c r="DAM92" s="224"/>
      <c r="DAN92" s="225"/>
      <c r="DAO92" s="235"/>
      <c r="DAP92" s="235"/>
      <c r="DAQ92" s="231"/>
      <c r="DAR92" s="227"/>
      <c r="DAS92" s="227"/>
      <c r="DAT92" s="221"/>
      <c r="DAU92" s="231"/>
      <c r="DAV92" s="232"/>
      <c r="DAW92" s="6"/>
      <c r="DAX92" s="6"/>
      <c r="DAY92" s="232"/>
      <c r="DAZ92" s="252"/>
      <c r="DBA92" s="258"/>
      <c r="DBB92" s="231"/>
      <c r="DBC92" s="231"/>
      <c r="DBD92" s="231"/>
      <c r="DBE92" s="99"/>
      <c r="DBF92" s="231"/>
      <c r="DBG92" s="231"/>
      <c r="DBH92" s="231"/>
      <c r="DBI92" s="222"/>
      <c r="DBJ92" s="248"/>
      <c r="DBK92" s="254"/>
      <c r="DBL92" s="224"/>
      <c r="DBM92" s="225"/>
      <c r="DBN92" s="235"/>
      <c r="DBO92" s="235"/>
      <c r="DBP92" s="231"/>
      <c r="DBQ92" s="227"/>
      <c r="DBR92" s="227"/>
      <c r="DBS92" s="221"/>
      <c r="DBT92" s="231"/>
      <c r="DBU92" s="232"/>
      <c r="DBV92" s="6"/>
      <c r="DBW92" s="6"/>
      <c r="DBX92" s="232"/>
      <c r="DBY92" s="252"/>
      <c r="DBZ92" s="258"/>
      <c r="DCA92" s="231"/>
      <c r="DCB92" s="231"/>
      <c r="DCC92" s="231"/>
      <c r="DCD92" s="99"/>
      <c r="DCE92" s="231"/>
      <c r="DCF92" s="231"/>
      <c r="DCG92" s="231"/>
      <c r="DCH92" s="222"/>
      <c r="DCI92" s="248"/>
      <c r="DCJ92" s="254"/>
      <c r="DCK92" s="224"/>
      <c r="DCL92" s="225"/>
      <c r="DCM92" s="235"/>
      <c r="DCN92" s="235"/>
      <c r="DCO92" s="231"/>
      <c r="DCP92" s="227"/>
      <c r="DCQ92" s="227"/>
      <c r="DCR92" s="221"/>
      <c r="DCS92" s="231"/>
      <c r="DCT92" s="232"/>
      <c r="DCU92" s="6"/>
      <c r="DCV92" s="6"/>
      <c r="DCW92" s="232"/>
      <c r="DCX92" s="252"/>
      <c r="DCY92" s="258"/>
      <c r="DCZ92" s="231"/>
      <c r="DDA92" s="231"/>
      <c r="DDB92" s="231"/>
      <c r="DDC92" s="99"/>
      <c r="DDD92" s="231"/>
      <c r="DDE92" s="231"/>
      <c r="DDF92" s="231"/>
      <c r="DDG92" s="222"/>
      <c r="DDH92" s="248"/>
      <c r="DDI92" s="254"/>
      <c r="DDJ92" s="224"/>
      <c r="DDK92" s="225"/>
      <c r="DDL92" s="235"/>
      <c r="DDM92" s="235"/>
      <c r="DDN92" s="231"/>
      <c r="DDO92" s="227"/>
      <c r="DDP92" s="227"/>
      <c r="DDQ92" s="221"/>
      <c r="DDR92" s="231"/>
      <c r="DDS92" s="232"/>
      <c r="DDT92" s="6"/>
      <c r="DDU92" s="6"/>
      <c r="DDV92" s="232"/>
      <c r="DDW92" s="252"/>
      <c r="DDX92" s="258"/>
      <c r="DDY92" s="231"/>
      <c r="DDZ92" s="231"/>
      <c r="DEA92" s="231"/>
      <c r="DEB92" s="99"/>
      <c r="DEC92" s="231"/>
      <c r="DED92" s="231"/>
      <c r="DEE92" s="231"/>
      <c r="DEF92" s="222"/>
      <c r="DEG92" s="248"/>
      <c r="DEH92" s="254"/>
      <c r="DEI92" s="224"/>
      <c r="DEJ92" s="225"/>
      <c r="DEK92" s="235"/>
      <c r="DEL92" s="235"/>
      <c r="DEM92" s="231"/>
      <c r="DEN92" s="227"/>
      <c r="DEO92" s="227"/>
      <c r="DEP92" s="221"/>
      <c r="DEQ92" s="231"/>
      <c r="DER92" s="232"/>
      <c r="DES92" s="6"/>
      <c r="DET92" s="6"/>
      <c r="DEU92" s="232"/>
      <c r="DEV92" s="252"/>
      <c r="DEW92" s="258"/>
      <c r="DEX92" s="231"/>
      <c r="DEY92" s="231"/>
      <c r="DEZ92" s="231"/>
      <c r="DFA92" s="99"/>
      <c r="DFB92" s="231"/>
      <c r="DFC92" s="231"/>
      <c r="DFD92" s="231"/>
      <c r="DFE92" s="222"/>
      <c r="DFF92" s="248"/>
      <c r="DFG92" s="254"/>
      <c r="DFH92" s="224"/>
      <c r="DFI92" s="225"/>
      <c r="DFJ92" s="235"/>
      <c r="DFK92" s="235"/>
      <c r="DFL92" s="231"/>
      <c r="DFM92" s="227"/>
      <c r="DFN92" s="227"/>
      <c r="DFO92" s="221"/>
      <c r="DFP92" s="231"/>
      <c r="DFQ92" s="232"/>
      <c r="DFR92" s="6"/>
      <c r="DFS92" s="6"/>
      <c r="DFT92" s="232"/>
      <c r="DFU92" s="252"/>
      <c r="DFV92" s="258"/>
      <c r="DFW92" s="231"/>
      <c r="DFX92" s="231"/>
      <c r="DFY92" s="231"/>
      <c r="DFZ92" s="99"/>
      <c r="DGA92" s="231"/>
      <c r="DGB92" s="231"/>
      <c r="DGC92" s="231"/>
      <c r="DGD92" s="222"/>
      <c r="DGE92" s="248"/>
      <c r="DGF92" s="254"/>
      <c r="DGG92" s="224"/>
      <c r="DGH92" s="225"/>
      <c r="DGI92" s="235"/>
      <c r="DGJ92" s="235"/>
      <c r="DGK92" s="231"/>
      <c r="DGL92" s="227"/>
      <c r="DGM92" s="227"/>
      <c r="DGN92" s="221"/>
      <c r="DGO92" s="231"/>
      <c r="DGP92" s="232"/>
      <c r="DGQ92" s="6"/>
      <c r="DGR92" s="6"/>
      <c r="DGS92" s="232"/>
      <c r="DGT92" s="252"/>
      <c r="DGU92" s="258"/>
      <c r="DGV92" s="231"/>
      <c r="DGW92" s="231"/>
      <c r="DGX92" s="231"/>
      <c r="DGY92" s="99"/>
      <c r="DGZ92" s="231"/>
      <c r="DHA92" s="231"/>
      <c r="DHB92" s="231"/>
      <c r="DHC92" s="222"/>
      <c r="DHD92" s="248"/>
      <c r="DHE92" s="254"/>
      <c r="DHF92" s="224"/>
      <c r="DHG92" s="225"/>
      <c r="DHH92" s="235"/>
      <c r="DHI92" s="235"/>
      <c r="DHJ92" s="231"/>
      <c r="DHK92" s="227"/>
      <c r="DHL92" s="227"/>
      <c r="DHM92" s="221"/>
      <c r="DHN92" s="231"/>
      <c r="DHO92" s="232"/>
      <c r="DHP92" s="6"/>
      <c r="DHQ92" s="6"/>
      <c r="DHR92" s="232"/>
      <c r="DHS92" s="252"/>
      <c r="DHT92" s="258"/>
      <c r="DHU92" s="231"/>
      <c r="DHV92" s="231"/>
      <c r="DHW92" s="231"/>
      <c r="DHX92" s="99"/>
      <c r="DHY92" s="231"/>
      <c r="DHZ92" s="231"/>
      <c r="DIA92" s="231"/>
      <c r="DIB92" s="222"/>
      <c r="DIC92" s="248"/>
      <c r="DID92" s="254"/>
      <c r="DIE92" s="224"/>
      <c r="DIF92" s="225"/>
      <c r="DIG92" s="235"/>
      <c r="DIH92" s="235"/>
      <c r="DII92" s="231"/>
      <c r="DIJ92" s="227"/>
      <c r="DIK92" s="227"/>
      <c r="DIL92" s="221"/>
      <c r="DIM92" s="231"/>
      <c r="DIN92" s="232"/>
      <c r="DIO92" s="6"/>
      <c r="DIP92" s="6"/>
      <c r="DIQ92" s="232"/>
      <c r="DIR92" s="252"/>
      <c r="DIS92" s="258"/>
      <c r="DIT92" s="231"/>
      <c r="DIU92" s="231"/>
      <c r="DIV92" s="231"/>
      <c r="DIW92" s="99"/>
      <c r="DIX92" s="231"/>
      <c r="DIY92" s="231"/>
      <c r="DIZ92" s="231"/>
      <c r="DJA92" s="222"/>
      <c r="DJB92" s="248"/>
      <c r="DJC92" s="254"/>
      <c r="DJD92" s="224"/>
      <c r="DJE92" s="225"/>
      <c r="DJF92" s="235"/>
      <c r="DJG92" s="235"/>
      <c r="DJH92" s="231"/>
      <c r="DJI92" s="227"/>
      <c r="DJJ92" s="227"/>
      <c r="DJK92" s="221"/>
      <c r="DJL92" s="231"/>
      <c r="DJM92" s="232"/>
      <c r="DJN92" s="6"/>
      <c r="DJO92" s="6"/>
      <c r="DJP92" s="232"/>
      <c r="DJQ92" s="252"/>
      <c r="DJR92" s="258"/>
      <c r="DJS92" s="231"/>
      <c r="DJT92" s="231"/>
      <c r="DJU92" s="231"/>
      <c r="DJV92" s="99"/>
      <c r="DJW92" s="231"/>
      <c r="DJX92" s="231"/>
      <c r="DJY92" s="231"/>
      <c r="DJZ92" s="222"/>
      <c r="DKA92" s="248"/>
      <c r="DKB92" s="254"/>
      <c r="DKC92" s="224"/>
      <c r="DKD92" s="225"/>
      <c r="DKE92" s="235"/>
      <c r="DKF92" s="235"/>
      <c r="DKG92" s="231"/>
      <c r="DKH92" s="227"/>
      <c r="DKI92" s="227"/>
      <c r="DKJ92" s="221"/>
      <c r="DKK92" s="231"/>
      <c r="DKL92" s="232"/>
      <c r="DKM92" s="6"/>
      <c r="DKN92" s="6"/>
      <c r="DKO92" s="232"/>
      <c r="DKP92" s="252"/>
      <c r="DKQ92" s="258"/>
      <c r="DKR92" s="231"/>
      <c r="DKS92" s="231"/>
      <c r="DKT92" s="231"/>
      <c r="DKU92" s="99"/>
      <c r="DKV92" s="231"/>
      <c r="DKW92" s="231"/>
      <c r="DKX92" s="231"/>
      <c r="DKY92" s="222"/>
      <c r="DKZ92" s="248"/>
      <c r="DLA92" s="254"/>
      <c r="DLB92" s="224"/>
      <c r="DLC92" s="225"/>
      <c r="DLD92" s="235"/>
      <c r="DLE92" s="235"/>
      <c r="DLF92" s="231"/>
      <c r="DLG92" s="227"/>
      <c r="DLH92" s="227"/>
      <c r="DLI92" s="221"/>
      <c r="DLJ92" s="231"/>
      <c r="DLK92" s="232"/>
      <c r="DLL92" s="6"/>
      <c r="DLM92" s="6"/>
      <c r="DLN92" s="232"/>
      <c r="DLO92" s="252"/>
      <c r="DLP92" s="258"/>
      <c r="DLQ92" s="231"/>
      <c r="DLR92" s="231"/>
      <c r="DLS92" s="231"/>
      <c r="DLT92" s="99"/>
      <c r="DLU92" s="231"/>
      <c r="DLV92" s="231"/>
      <c r="DLW92" s="231"/>
      <c r="DLX92" s="222"/>
      <c r="DLY92" s="248"/>
      <c r="DLZ92" s="254"/>
      <c r="DMA92" s="224"/>
      <c r="DMB92" s="225"/>
      <c r="DMC92" s="235"/>
      <c r="DMD92" s="235"/>
      <c r="DME92" s="231"/>
      <c r="DMF92" s="227"/>
      <c r="DMG92" s="227"/>
      <c r="DMH92" s="221"/>
      <c r="DMI92" s="231"/>
      <c r="DMJ92" s="232"/>
      <c r="DMK92" s="6"/>
      <c r="DML92" s="6"/>
      <c r="DMM92" s="232"/>
      <c r="DMN92" s="252"/>
      <c r="DMO92" s="258"/>
      <c r="DMP92" s="231"/>
      <c r="DMQ92" s="231"/>
      <c r="DMR92" s="231"/>
      <c r="DMS92" s="99"/>
      <c r="DMT92" s="231"/>
      <c r="DMU92" s="231"/>
      <c r="DMV92" s="231"/>
      <c r="DMW92" s="222"/>
      <c r="DMX92" s="248"/>
      <c r="DMY92" s="254"/>
      <c r="DMZ92" s="224"/>
      <c r="DNA92" s="225"/>
      <c r="DNB92" s="235"/>
      <c r="DNC92" s="235"/>
      <c r="DND92" s="231"/>
      <c r="DNE92" s="227"/>
      <c r="DNF92" s="227"/>
      <c r="DNG92" s="221"/>
      <c r="DNH92" s="231"/>
      <c r="DNI92" s="232"/>
      <c r="DNJ92" s="6"/>
      <c r="DNK92" s="6"/>
      <c r="DNL92" s="232"/>
      <c r="DNM92" s="252"/>
      <c r="DNN92" s="258"/>
      <c r="DNO92" s="231"/>
      <c r="DNP92" s="231"/>
      <c r="DNQ92" s="231"/>
      <c r="DNR92" s="99"/>
      <c r="DNS92" s="231"/>
      <c r="DNT92" s="231"/>
      <c r="DNU92" s="231"/>
      <c r="DNV92" s="222"/>
      <c r="DNW92" s="248"/>
      <c r="DNX92" s="254"/>
      <c r="DNY92" s="224"/>
      <c r="DNZ92" s="225"/>
      <c r="DOA92" s="235"/>
      <c r="DOB92" s="235"/>
      <c r="DOC92" s="231"/>
      <c r="DOD92" s="227"/>
      <c r="DOE92" s="227"/>
      <c r="DOF92" s="221"/>
      <c r="DOG92" s="231"/>
      <c r="DOH92" s="232"/>
      <c r="DOI92" s="6"/>
      <c r="DOJ92" s="6"/>
      <c r="DOK92" s="232"/>
      <c r="DOL92" s="252"/>
      <c r="DOM92" s="258"/>
      <c r="DON92" s="231"/>
      <c r="DOO92" s="231"/>
      <c r="DOP92" s="231"/>
      <c r="DOQ92" s="99"/>
      <c r="DOR92" s="231"/>
      <c r="DOS92" s="231"/>
      <c r="DOT92" s="231"/>
      <c r="DOU92" s="222"/>
      <c r="DOV92" s="248"/>
      <c r="DOW92" s="254"/>
      <c r="DOX92" s="224"/>
      <c r="DOY92" s="225"/>
      <c r="DOZ92" s="235"/>
      <c r="DPA92" s="235"/>
      <c r="DPB92" s="231"/>
      <c r="DPC92" s="227"/>
      <c r="DPD92" s="227"/>
      <c r="DPE92" s="221"/>
      <c r="DPF92" s="231"/>
      <c r="DPG92" s="232"/>
      <c r="DPH92" s="6"/>
      <c r="DPI92" s="6"/>
      <c r="DPJ92" s="232"/>
      <c r="DPK92" s="252"/>
      <c r="DPL92" s="258"/>
      <c r="DPM92" s="231"/>
      <c r="DPN92" s="231"/>
      <c r="DPO92" s="231"/>
      <c r="DPP92" s="99"/>
      <c r="DPQ92" s="231"/>
      <c r="DPR92" s="231"/>
      <c r="DPS92" s="231"/>
      <c r="DPT92" s="222"/>
      <c r="DPU92" s="248"/>
      <c r="DPV92" s="254"/>
      <c r="DPW92" s="224"/>
      <c r="DPX92" s="225"/>
      <c r="DPY92" s="235"/>
      <c r="DPZ92" s="235"/>
      <c r="DQA92" s="231"/>
      <c r="DQB92" s="227"/>
      <c r="DQC92" s="227"/>
      <c r="DQD92" s="221"/>
      <c r="DQE92" s="231"/>
      <c r="DQF92" s="232"/>
      <c r="DQG92" s="6"/>
      <c r="DQH92" s="6"/>
      <c r="DQI92" s="232"/>
      <c r="DQJ92" s="252"/>
      <c r="DQK92" s="258"/>
      <c r="DQL92" s="231"/>
      <c r="DQM92" s="231"/>
      <c r="DQN92" s="231"/>
      <c r="DQO92" s="99"/>
      <c r="DQP92" s="231"/>
      <c r="DQQ92" s="231"/>
      <c r="DQR92" s="231"/>
      <c r="DQS92" s="222"/>
      <c r="DQT92" s="248"/>
      <c r="DQU92" s="254"/>
      <c r="DQV92" s="224"/>
      <c r="DQW92" s="225"/>
      <c r="DQX92" s="235"/>
      <c r="DQY92" s="235"/>
      <c r="DQZ92" s="231"/>
      <c r="DRA92" s="227"/>
      <c r="DRB92" s="227"/>
      <c r="DRC92" s="221"/>
      <c r="DRD92" s="231"/>
      <c r="DRE92" s="232"/>
      <c r="DRF92" s="6"/>
      <c r="DRG92" s="6"/>
      <c r="DRH92" s="232"/>
      <c r="DRI92" s="252"/>
      <c r="DRJ92" s="258"/>
      <c r="DRK92" s="231"/>
      <c r="DRL92" s="231"/>
      <c r="DRM92" s="231"/>
      <c r="DRN92" s="99"/>
      <c r="DRO92" s="231"/>
      <c r="DRP92" s="231"/>
      <c r="DRQ92" s="231"/>
      <c r="DRR92" s="222"/>
      <c r="DRS92" s="248"/>
      <c r="DRT92" s="254"/>
      <c r="DRU92" s="224"/>
      <c r="DRV92" s="225"/>
      <c r="DRW92" s="235"/>
      <c r="DRX92" s="235"/>
      <c r="DRY92" s="231"/>
      <c r="DRZ92" s="227"/>
      <c r="DSA92" s="227"/>
      <c r="DSB92" s="221"/>
      <c r="DSC92" s="231"/>
      <c r="DSD92" s="232"/>
      <c r="DSE92" s="6"/>
      <c r="DSF92" s="6"/>
      <c r="DSG92" s="232"/>
      <c r="DSH92" s="252"/>
      <c r="DSI92" s="258"/>
      <c r="DSJ92" s="231"/>
      <c r="DSK92" s="231"/>
      <c r="DSL92" s="231"/>
      <c r="DSM92" s="99"/>
      <c r="DSN92" s="231"/>
      <c r="DSO92" s="231"/>
      <c r="DSP92" s="231"/>
      <c r="DSQ92" s="222"/>
      <c r="DSR92" s="248"/>
      <c r="DSS92" s="254"/>
      <c r="DST92" s="224"/>
      <c r="DSU92" s="225"/>
      <c r="DSV92" s="235"/>
      <c r="DSW92" s="235"/>
      <c r="DSX92" s="231"/>
      <c r="DSY92" s="227"/>
      <c r="DSZ92" s="227"/>
      <c r="DTA92" s="221"/>
      <c r="DTB92" s="231"/>
      <c r="DTC92" s="232"/>
      <c r="DTD92" s="6"/>
      <c r="DTE92" s="6"/>
      <c r="DTF92" s="232"/>
      <c r="DTG92" s="252"/>
      <c r="DTH92" s="258"/>
      <c r="DTI92" s="231"/>
      <c r="DTJ92" s="231"/>
      <c r="DTK92" s="231"/>
      <c r="DTL92" s="99"/>
      <c r="DTM92" s="231"/>
      <c r="DTN92" s="231"/>
      <c r="DTO92" s="231"/>
      <c r="DTP92" s="222"/>
      <c r="DTQ92" s="248"/>
      <c r="DTR92" s="254"/>
      <c r="DTS92" s="224"/>
      <c r="DTT92" s="225"/>
      <c r="DTU92" s="235"/>
      <c r="DTV92" s="235"/>
      <c r="DTW92" s="231"/>
      <c r="DTX92" s="227"/>
      <c r="DTY92" s="227"/>
      <c r="DTZ92" s="221"/>
      <c r="DUA92" s="231"/>
      <c r="DUB92" s="232"/>
      <c r="DUC92" s="6"/>
      <c r="DUD92" s="6"/>
      <c r="DUE92" s="232"/>
      <c r="DUF92" s="252"/>
      <c r="DUG92" s="258"/>
      <c r="DUH92" s="231"/>
      <c r="DUI92" s="231"/>
      <c r="DUJ92" s="231"/>
      <c r="DUK92" s="99"/>
      <c r="DUL92" s="231"/>
      <c r="DUM92" s="231"/>
      <c r="DUN92" s="231"/>
      <c r="DUO92" s="222"/>
      <c r="DUP92" s="248"/>
      <c r="DUQ92" s="254"/>
      <c r="DUR92" s="224"/>
      <c r="DUS92" s="225"/>
      <c r="DUT92" s="235"/>
      <c r="DUU92" s="235"/>
      <c r="DUV92" s="231"/>
      <c r="DUW92" s="227"/>
      <c r="DUX92" s="227"/>
      <c r="DUY92" s="221"/>
      <c r="DUZ92" s="231"/>
      <c r="DVA92" s="232"/>
      <c r="DVB92" s="6"/>
      <c r="DVC92" s="6"/>
      <c r="DVD92" s="232"/>
      <c r="DVE92" s="252"/>
      <c r="DVF92" s="258"/>
      <c r="DVG92" s="231"/>
      <c r="DVH92" s="231"/>
      <c r="DVI92" s="231"/>
      <c r="DVJ92" s="99"/>
      <c r="DVK92" s="231"/>
      <c r="DVL92" s="231"/>
      <c r="DVM92" s="231"/>
      <c r="DVN92" s="222"/>
      <c r="DVO92" s="248"/>
      <c r="DVP92" s="254"/>
      <c r="DVQ92" s="224"/>
      <c r="DVR92" s="225"/>
      <c r="DVS92" s="235"/>
      <c r="DVT92" s="235"/>
      <c r="DVU92" s="231"/>
      <c r="DVV92" s="227"/>
      <c r="DVW92" s="227"/>
      <c r="DVX92" s="221"/>
      <c r="DVY92" s="231"/>
      <c r="DVZ92" s="232"/>
      <c r="DWA92" s="6"/>
      <c r="DWB92" s="6"/>
      <c r="DWC92" s="232"/>
      <c r="DWD92" s="252"/>
      <c r="DWE92" s="258"/>
      <c r="DWF92" s="231"/>
      <c r="DWG92" s="231"/>
      <c r="DWH92" s="231"/>
      <c r="DWI92" s="99"/>
      <c r="DWJ92" s="231"/>
      <c r="DWK92" s="231"/>
      <c r="DWL92" s="231"/>
      <c r="DWM92" s="222"/>
      <c r="DWN92" s="248"/>
      <c r="DWO92" s="254"/>
      <c r="DWP92" s="224"/>
      <c r="DWQ92" s="225"/>
      <c r="DWR92" s="235"/>
      <c r="DWS92" s="235"/>
      <c r="DWT92" s="231"/>
      <c r="DWU92" s="227"/>
      <c r="DWV92" s="227"/>
      <c r="DWW92" s="221"/>
      <c r="DWX92" s="231"/>
      <c r="DWY92" s="232"/>
      <c r="DWZ92" s="6"/>
      <c r="DXA92" s="6"/>
      <c r="DXB92" s="232"/>
      <c r="DXC92" s="252"/>
      <c r="DXD92" s="258"/>
      <c r="DXE92" s="231"/>
      <c r="DXF92" s="231"/>
      <c r="DXG92" s="231"/>
      <c r="DXH92" s="99"/>
      <c r="DXI92" s="231"/>
      <c r="DXJ92" s="231"/>
      <c r="DXK92" s="231"/>
      <c r="DXL92" s="222"/>
      <c r="DXM92" s="248"/>
      <c r="DXN92" s="254"/>
      <c r="DXO92" s="224"/>
      <c r="DXP92" s="225"/>
      <c r="DXQ92" s="235"/>
      <c r="DXR92" s="235"/>
      <c r="DXS92" s="231"/>
      <c r="DXT92" s="227"/>
      <c r="DXU92" s="227"/>
      <c r="DXV92" s="221"/>
      <c r="DXW92" s="231"/>
      <c r="DXX92" s="232"/>
      <c r="DXY92" s="6"/>
      <c r="DXZ92" s="6"/>
      <c r="DYA92" s="232"/>
      <c r="DYB92" s="252"/>
      <c r="DYC92" s="258"/>
      <c r="DYD92" s="231"/>
      <c r="DYE92" s="231"/>
      <c r="DYF92" s="231"/>
      <c r="DYG92" s="99"/>
      <c r="DYH92" s="231"/>
      <c r="DYI92" s="231"/>
      <c r="DYJ92" s="231"/>
      <c r="DYK92" s="222"/>
      <c r="DYL92" s="248"/>
      <c r="DYM92" s="254"/>
      <c r="DYN92" s="224"/>
      <c r="DYO92" s="225"/>
      <c r="DYP92" s="235"/>
      <c r="DYQ92" s="235"/>
      <c r="DYR92" s="231"/>
      <c r="DYS92" s="227"/>
      <c r="DYT92" s="227"/>
      <c r="DYU92" s="221"/>
      <c r="DYV92" s="231"/>
      <c r="DYW92" s="232"/>
      <c r="DYX92" s="6"/>
      <c r="DYY92" s="6"/>
      <c r="DYZ92" s="232"/>
      <c r="DZA92" s="252"/>
      <c r="DZB92" s="258"/>
      <c r="DZC92" s="231"/>
      <c r="DZD92" s="231"/>
      <c r="DZE92" s="231"/>
      <c r="DZF92" s="99"/>
      <c r="DZG92" s="231"/>
      <c r="DZH92" s="231"/>
      <c r="DZI92" s="231"/>
      <c r="DZJ92" s="222"/>
      <c r="DZK92" s="248"/>
      <c r="DZL92" s="254"/>
      <c r="DZM92" s="224"/>
      <c r="DZN92" s="225"/>
      <c r="DZO92" s="235"/>
      <c r="DZP92" s="235"/>
      <c r="DZQ92" s="231"/>
      <c r="DZR92" s="227"/>
      <c r="DZS92" s="227"/>
      <c r="DZT92" s="221"/>
      <c r="DZU92" s="231"/>
      <c r="DZV92" s="232"/>
      <c r="DZW92" s="6"/>
      <c r="DZX92" s="6"/>
      <c r="DZY92" s="232"/>
      <c r="DZZ92" s="252"/>
      <c r="EAA92" s="258"/>
      <c r="EAB92" s="231"/>
      <c r="EAC92" s="231"/>
      <c r="EAD92" s="231"/>
      <c r="EAE92" s="99"/>
      <c r="EAF92" s="231"/>
      <c r="EAG92" s="231"/>
      <c r="EAH92" s="231"/>
      <c r="EAI92" s="222"/>
      <c r="EAJ92" s="248"/>
      <c r="EAK92" s="254"/>
      <c r="EAL92" s="224"/>
      <c r="EAM92" s="225"/>
      <c r="EAN92" s="235"/>
      <c r="EAO92" s="235"/>
      <c r="EAP92" s="231"/>
      <c r="EAQ92" s="227"/>
      <c r="EAR92" s="227"/>
      <c r="EAS92" s="221"/>
      <c r="EAT92" s="231"/>
      <c r="EAU92" s="232"/>
      <c r="EAV92" s="6"/>
      <c r="EAW92" s="6"/>
      <c r="EAX92" s="232"/>
      <c r="EAY92" s="252"/>
      <c r="EAZ92" s="258"/>
      <c r="EBA92" s="231"/>
      <c r="EBB92" s="231"/>
      <c r="EBC92" s="231"/>
      <c r="EBD92" s="99"/>
      <c r="EBE92" s="231"/>
      <c r="EBF92" s="231"/>
      <c r="EBG92" s="231"/>
      <c r="EBH92" s="222"/>
      <c r="EBI92" s="248"/>
      <c r="EBJ92" s="254"/>
      <c r="EBK92" s="224"/>
      <c r="EBL92" s="225"/>
      <c r="EBM92" s="235"/>
      <c r="EBN92" s="235"/>
      <c r="EBO92" s="231"/>
      <c r="EBP92" s="227"/>
      <c r="EBQ92" s="227"/>
      <c r="EBR92" s="221"/>
      <c r="EBS92" s="231"/>
      <c r="EBT92" s="232"/>
      <c r="EBU92" s="6"/>
      <c r="EBV92" s="6"/>
      <c r="EBW92" s="232"/>
      <c r="EBX92" s="252"/>
      <c r="EBY92" s="258"/>
      <c r="EBZ92" s="231"/>
      <c r="ECA92" s="231"/>
      <c r="ECB92" s="231"/>
      <c r="ECC92" s="99"/>
      <c r="ECD92" s="231"/>
      <c r="ECE92" s="231"/>
      <c r="ECF92" s="231"/>
      <c r="ECG92" s="222"/>
      <c r="ECH92" s="248"/>
      <c r="ECI92" s="254"/>
      <c r="ECJ92" s="224"/>
      <c r="ECK92" s="225"/>
      <c r="ECL92" s="235"/>
      <c r="ECM92" s="235"/>
      <c r="ECN92" s="231"/>
      <c r="ECO92" s="227"/>
      <c r="ECP92" s="227"/>
      <c r="ECQ92" s="221"/>
      <c r="ECR92" s="231"/>
      <c r="ECS92" s="232"/>
      <c r="ECT92" s="6"/>
      <c r="ECU92" s="6"/>
      <c r="ECV92" s="232"/>
      <c r="ECW92" s="252"/>
      <c r="ECX92" s="258"/>
      <c r="ECY92" s="231"/>
      <c r="ECZ92" s="231"/>
      <c r="EDA92" s="231"/>
      <c r="EDB92" s="99"/>
      <c r="EDC92" s="231"/>
      <c r="EDD92" s="231"/>
      <c r="EDE92" s="231"/>
      <c r="EDF92" s="222"/>
      <c r="EDG92" s="248"/>
      <c r="EDH92" s="254"/>
      <c r="EDI92" s="224"/>
      <c r="EDJ92" s="225"/>
      <c r="EDK92" s="235"/>
      <c r="EDL92" s="235"/>
      <c r="EDM92" s="231"/>
      <c r="EDN92" s="227"/>
      <c r="EDO92" s="227"/>
      <c r="EDP92" s="221"/>
      <c r="EDQ92" s="231"/>
      <c r="EDR92" s="232"/>
      <c r="EDS92" s="6"/>
      <c r="EDT92" s="6"/>
      <c r="EDU92" s="232"/>
      <c r="EDV92" s="252"/>
      <c r="EDW92" s="258"/>
      <c r="EDX92" s="231"/>
      <c r="EDY92" s="231"/>
      <c r="EDZ92" s="231"/>
      <c r="EEA92" s="99"/>
      <c r="EEB92" s="231"/>
      <c r="EEC92" s="231"/>
      <c r="EED92" s="231"/>
      <c r="EEE92" s="222"/>
      <c r="EEF92" s="248"/>
      <c r="EEG92" s="254"/>
      <c r="EEH92" s="224"/>
      <c r="EEI92" s="225"/>
      <c r="EEJ92" s="235"/>
      <c r="EEK92" s="235"/>
      <c r="EEL92" s="231"/>
      <c r="EEM92" s="227"/>
      <c r="EEN92" s="227"/>
      <c r="EEO92" s="221"/>
      <c r="EEP92" s="231"/>
      <c r="EEQ92" s="232"/>
      <c r="EER92" s="6"/>
      <c r="EES92" s="6"/>
      <c r="EET92" s="232"/>
      <c r="EEU92" s="252"/>
      <c r="EEV92" s="258"/>
      <c r="EEW92" s="231"/>
      <c r="EEX92" s="231"/>
      <c r="EEY92" s="231"/>
      <c r="EEZ92" s="99"/>
      <c r="EFA92" s="231"/>
      <c r="EFB92" s="231"/>
      <c r="EFC92" s="231"/>
      <c r="EFD92" s="222"/>
      <c r="EFE92" s="248"/>
      <c r="EFF92" s="254"/>
      <c r="EFG92" s="224"/>
      <c r="EFH92" s="225"/>
      <c r="EFI92" s="235"/>
      <c r="EFJ92" s="235"/>
      <c r="EFK92" s="231"/>
      <c r="EFL92" s="227"/>
      <c r="EFM92" s="227"/>
      <c r="EFN92" s="221"/>
      <c r="EFO92" s="231"/>
      <c r="EFP92" s="232"/>
      <c r="EFQ92" s="6"/>
      <c r="EFR92" s="6"/>
      <c r="EFS92" s="232"/>
      <c r="EFT92" s="252"/>
      <c r="EFU92" s="258"/>
      <c r="EFV92" s="231"/>
      <c r="EFW92" s="231"/>
      <c r="EFX92" s="231"/>
      <c r="EFY92" s="99"/>
      <c r="EFZ92" s="231"/>
      <c r="EGA92" s="231"/>
      <c r="EGB92" s="231"/>
      <c r="EGC92" s="222"/>
      <c r="EGD92" s="248"/>
      <c r="EGE92" s="254"/>
      <c r="EGF92" s="224"/>
      <c r="EGG92" s="225"/>
      <c r="EGH92" s="235"/>
      <c r="EGI92" s="235"/>
      <c r="EGJ92" s="231"/>
      <c r="EGK92" s="227"/>
      <c r="EGL92" s="227"/>
      <c r="EGM92" s="221"/>
      <c r="EGN92" s="231"/>
      <c r="EGO92" s="232"/>
      <c r="EGP92" s="6"/>
      <c r="EGQ92" s="6"/>
      <c r="EGR92" s="232"/>
      <c r="EGS92" s="252"/>
      <c r="EGT92" s="258"/>
      <c r="EGU92" s="231"/>
      <c r="EGV92" s="231"/>
      <c r="EGW92" s="231"/>
      <c r="EGX92" s="99"/>
      <c r="EGY92" s="231"/>
      <c r="EGZ92" s="231"/>
      <c r="EHA92" s="231"/>
      <c r="EHB92" s="222"/>
      <c r="EHC92" s="248"/>
      <c r="EHD92" s="254"/>
      <c r="EHE92" s="224"/>
      <c r="EHF92" s="225"/>
      <c r="EHG92" s="235"/>
      <c r="EHH92" s="235"/>
      <c r="EHI92" s="231"/>
      <c r="EHJ92" s="227"/>
      <c r="EHK92" s="227"/>
      <c r="EHL92" s="221"/>
      <c r="EHM92" s="231"/>
      <c r="EHN92" s="232"/>
      <c r="EHO92" s="6"/>
      <c r="EHP92" s="6"/>
      <c r="EHQ92" s="232"/>
      <c r="EHR92" s="252"/>
      <c r="EHS92" s="258"/>
      <c r="EHT92" s="231"/>
      <c r="EHU92" s="231"/>
      <c r="EHV92" s="231"/>
      <c r="EHW92" s="99"/>
      <c r="EHX92" s="231"/>
      <c r="EHY92" s="231"/>
      <c r="EHZ92" s="231"/>
      <c r="EIA92" s="222"/>
      <c r="EIB92" s="248"/>
      <c r="EIC92" s="254"/>
      <c r="EID92" s="224"/>
      <c r="EIE92" s="225"/>
      <c r="EIF92" s="235"/>
      <c r="EIG92" s="235"/>
      <c r="EIH92" s="231"/>
      <c r="EII92" s="227"/>
      <c r="EIJ92" s="227"/>
      <c r="EIK92" s="221"/>
      <c r="EIL92" s="231"/>
      <c r="EIM92" s="232"/>
      <c r="EIN92" s="6"/>
      <c r="EIO92" s="6"/>
      <c r="EIP92" s="232"/>
      <c r="EIQ92" s="252"/>
      <c r="EIR92" s="258"/>
      <c r="EIS92" s="231"/>
      <c r="EIT92" s="231"/>
      <c r="EIU92" s="231"/>
      <c r="EIV92" s="99"/>
      <c r="EIW92" s="231"/>
      <c r="EIX92" s="231"/>
      <c r="EIY92" s="231"/>
      <c r="EIZ92" s="222"/>
      <c r="EJA92" s="248"/>
      <c r="EJB92" s="254"/>
      <c r="EJC92" s="224"/>
      <c r="EJD92" s="225"/>
      <c r="EJE92" s="235"/>
      <c r="EJF92" s="235"/>
      <c r="EJG92" s="231"/>
      <c r="EJH92" s="227"/>
      <c r="EJI92" s="227"/>
      <c r="EJJ92" s="221"/>
      <c r="EJK92" s="231"/>
      <c r="EJL92" s="232"/>
      <c r="EJM92" s="6"/>
      <c r="EJN92" s="6"/>
      <c r="EJO92" s="232"/>
      <c r="EJP92" s="252"/>
      <c r="EJQ92" s="258"/>
      <c r="EJR92" s="231"/>
      <c r="EJS92" s="231"/>
      <c r="EJT92" s="231"/>
      <c r="EJU92" s="99"/>
      <c r="EJV92" s="231"/>
      <c r="EJW92" s="231"/>
      <c r="EJX92" s="231"/>
      <c r="EJY92" s="222"/>
      <c r="EJZ92" s="248"/>
      <c r="EKA92" s="254"/>
      <c r="EKB92" s="224"/>
      <c r="EKC92" s="225"/>
      <c r="EKD92" s="235"/>
      <c r="EKE92" s="235"/>
      <c r="EKF92" s="231"/>
      <c r="EKG92" s="227"/>
      <c r="EKH92" s="227"/>
      <c r="EKI92" s="221"/>
      <c r="EKJ92" s="231"/>
      <c r="EKK92" s="232"/>
      <c r="EKL92" s="6"/>
      <c r="EKM92" s="6"/>
      <c r="EKN92" s="232"/>
      <c r="EKO92" s="252"/>
      <c r="EKP92" s="258"/>
      <c r="EKQ92" s="231"/>
      <c r="EKR92" s="231"/>
      <c r="EKS92" s="231"/>
      <c r="EKT92" s="99"/>
      <c r="EKU92" s="231"/>
      <c r="EKV92" s="231"/>
      <c r="EKW92" s="231"/>
      <c r="EKX92" s="222"/>
      <c r="EKY92" s="248"/>
      <c r="EKZ92" s="254"/>
      <c r="ELA92" s="224"/>
      <c r="ELB92" s="225"/>
      <c r="ELC92" s="235"/>
      <c r="ELD92" s="235"/>
      <c r="ELE92" s="231"/>
      <c r="ELF92" s="227"/>
      <c r="ELG92" s="227"/>
      <c r="ELH92" s="221"/>
      <c r="ELI92" s="231"/>
      <c r="ELJ92" s="232"/>
      <c r="ELK92" s="6"/>
      <c r="ELL92" s="6"/>
      <c r="ELM92" s="232"/>
      <c r="ELN92" s="252"/>
      <c r="ELO92" s="258"/>
      <c r="ELP92" s="231"/>
      <c r="ELQ92" s="231"/>
      <c r="ELR92" s="231"/>
      <c r="ELS92" s="99"/>
      <c r="ELT92" s="231"/>
      <c r="ELU92" s="231"/>
      <c r="ELV92" s="231"/>
      <c r="ELW92" s="222"/>
      <c r="ELX92" s="248"/>
      <c r="ELY92" s="254"/>
      <c r="ELZ92" s="224"/>
      <c r="EMA92" s="225"/>
      <c r="EMB92" s="235"/>
      <c r="EMC92" s="235"/>
      <c r="EMD92" s="231"/>
      <c r="EME92" s="227"/>
      <c r="EMF92" s="227"/>
      <c r="EMG92" s="221"/>
      <c r="EMH92" s="231"/>
      <c r="EMI92" s="232"/>
      <c r="EMJ92" s="6"/>
      <c r="EMK92" s="6"/>
      <c r="EML92" s="232"/>
      <c r="EMM92" s="252"/>
      <c r="EMN92" s="258"/>
      <c r="EMO92" s="231"/>
      <c r="EMP92" s="231"/>
      <c r="EMQ92" s="231"/>
      <c r="EMR92" s="99"/>
      <c r="EMS92" s="231"/>
      <c r="EMT92" s="231"/>
      <c r="EMU92" s="231"/>
      <c r="EMV92" s="222"/>
      <c r="EMW92" s="248"/>
      <c r="EMX92" s="254"/>
      <c r="EMY92" s="224"/>
      <c r="EMZ92" s="225"/>
      <c r="ENA92" s="235"/>
      <c r="ENB92" s="235"/>
      <c r="ENC92" s="231"/>
      <c r="END92" s="227"/>
      <c r="ENE92" s="227"/>
      <c r="ENF92" s="221"/>
      <c r="ENG92" s="231"/>
      <c r="ENH92" s="232"/>
      <c r="ENI92" s="6"/>
      <c r="ENJ92" s="6"/>
      <c r="ENK92" s="232"/>
      <c r="ENL92" s="252"/>
      <c r="ENM92" s="258"/>
      <c r="ENN92" s="231"/>
      <c r="ENO92" s="231"/>
      <c r="ENP92" s="231"/>
      <c r="ENQ92" s="99"/>
      <c r="ENR92" s="231"/>
      <c r="ENS92" s="231"/>
      <c r="ENT92" s="231"/>
      <c r="ENU92" s="222"/>
      <c r="ENV92" s="248"/>
      <c r="ENW92" s="254"/>
      <c r="ENX92" s="224"/>
      <c r="ENY92" s="225"/>
      <c r="ENZ92" s="235"/>
      <c r="EOA92" s="235"/>
      <c r="EOB92" s="231"/>
      <c r="EOC92" s="227"/>
      <c r="EOD92" s="227"/>
      <c r="EOE92" s="221"/>
      <c r="EOF92" s="231"/>
      <c r="EOG92" s="232"/>
      <c r="EOH92" s="6"/>
      <c r="EOI92" s="6"/>
      <c r="EOJ92" s="232"/>
      <c r="EOK92" s="252"/>
      <c r="EOL92" s="258"/>
      <c r="EOM92" s="231"/>
      <c r="EON92" s="231"/>
      <c r="EOO92" s="231"/>
      <c r="EOP92" s="99"/>
      <c r="EOQ92" s="231"/>
      <c r="EOR92" s="231"/>
      <c r="EOS92" s="231"/>
      <c r="EOT92" s="222"/>
      <c r="EOU92" s="248"/>
      <c r="EOV92" s="254"/>
      <c r="EOW92" s="224"/>
      <c r="EOX92" s="225"/>
      <c r="EOY92" s="235"/>
      <c r="EOZ92" s="235"/>
      <c r="EPA92" s="231"/>
      <c r="EPB92" s="227"/>
      <c r="EPC92" s="227"/>
      <c r="EPD92" s="221"/>
      <c r="EPE92" s="231"/>
      <c r="EPF92" s="232"/>
      <c r="EPG92" s="6"/>
      <c r="EPH92" s="6"/>
      <c r="EPI92" s="232"/>
      <c r="EPJ92" s="252"/>
      <c r="EPK92" s="258"/>
      <c r="EPL92" s="231"/>
      <c r="EPM92" s="231"/>
      <c r="EPN92" s="231"/>
      <c r="EPO92" s="99"/>
      <c r="EPP92" s="231"/>
      <c r="EPQ92" s="231"/>
      <c r="EPR92" s="231"/>
      <c r="EPS92" s="222"/>
      <c r="EPT92" s="248"/>
      <c r="EPU92" s="254"/>
      <c r="EPV92" s="224"/>
      <c r="EPW92" s="225"/>
      <c r="EPX92" s="235"/>
      <c r="EPY92" s="235"/>
      <c r="EPZ92" s="231"/>
      <c r="EQA92" s="227"/>
      <c r="EQB92" s="227"/>
      <c r="EQC92" s="221"/>
      <c r="EQD92" s="231"/>
      <c r="EQE92" s="232"/>
      <c r="EQF92" s="6"/>
      <c r="EQG92" s="6"/>
      <c r="EQH92" s="232"/>
      <c r="EQI92" s="252"/>
      <c r="EQJ92" s="258"/>
      <c r="EQK92" s="231"/>
      <c r="EQL92" s="231"/>
      <c r="EQM92" s="231"/>
      <c r="EQN92" s="99"/>
      <c r="EQO92" s="231"/>
      <c r="EQP92" s="231"/>
      <c r="EQQ92" s="231"/>
      <c r="EQR92" s="222"/>
      <c r="EQS92" s="248"/>
      <c r="EQT92" s="254"/>
      <c r="EQU92" s="224"/>
      <c r="EQV92" s="225"/>
      <c r="EQW92" s="235"/>
      <c r="EQX92" s="235"/>
      <c r="EQY92" s="231"/>
      <c r="EQZ92" s="227"/>
      <c r="ERA92" s="227"/>
      <c r="ERB92" s="221"/>
      <c r="ERC92" s="231"/>
      <c r="ERD92" s="232"/>
      <c r="ERE92" s="6"/>
      <c r="ERF92" s="6"/>
      <c r="ERG92" s="232"/>
      <c r="ERH92" s="252"/>
      <c r="ERI92" s="258"/>
      <c r="ERJ92" s="231"/>
      <c r="ERK92" s="231"/>
      <c r="ERL92" s="231"/>
      <c r="ERM92" s="99"/>
      <c r="ERN92" s="231"/>
      <c r="ERO92" s="231"/>
      <c r="ERP92" s="231"/>
      <c r="ERQ92" s="222"/>
      <c r="ERR92" s="248"/>
      <c r="ERS92" s="254"/>
      <c r="ERT92" s="224"/>
      <c r="ERU92" s="225"/>
      <c r="ERV92" s="235"/>
      <c r="ERW92" s="235"/>
      <c r="ERX92" s="231"/>
      <c r="ERY92" s="227"/>
      <c r="ERZ92" s="227"/>
      <c r="ESA92" s="221"/>
      <c r="ESB92" s="231"/>
      <c r="ESC92" s="232"/>
      <c r="ESD92" s="6"/>
      <c r="ESE92" s="6"/>
      <c r="ESF92" s="232"/>
      <c r="ESG92" s="252"/>
      <c r="ESH92" s="258"/>
      <c r="ESI92" s="231"/>
      <c r="ESJ92" s="231"/>
      <c r="ESK92" s="231"/>
      <c r="ESL92" s="99"/>
      <c r="ESM92" s="231"/>
      <c r="ESN92" s="231"/>
      <c r="ESO92" s="231"/>
      <c r="ESP92" s="222"/>
      <c r="ESQ92" s="248"/>
      <c r="ESR92" s="254"/>
      <c r="ESS92" s="224"/>
      <c r="EST92" s="225"/>
      <c r="ESU92" s="235"/>
      <c r="ESV92" s="235"/>
      <c r="ESW92" s="231"/>
      <c r="ESX92" s="227"/>
      <c r="ESY92" s="227"/>
      <c r="ESZ92" s="221"/>
      <c r="ETA92" s="231"/>
      <c r="ETB92" s="232"/>
      <c r="ETC92" s="6"/>
      <c r="ETD92" s="6"/>
      <c r="ETE92" s="232"/>
      <c r="ETF92" s="252"/>
      <c r="ETG92" s="258"/>
      <c r="ETH92" s="231"/>
      <c r="ETI92" s="231"/>
      <c r="ETJ92" s="231"/>
      <c r="ETK92" s="99"/>
      <c r="ETL92" s="231"/>
      <c r="ETM92" s="231"/>
      <c r="ETN92" s="231"/>
      <c r="ETO92" s="222"/>
      <c r="ETP92" s="248"/>
      <c r="ETQ92" s="254"/>
      <c r="ETR92" s="224"/>
      <c r="ETS92" s="225"/>
      <c r="ETT92" s="235"/>
      <c r="ETU92" s="235"/>
      <c r="ETV92" s="231"/>
      <c r="ETW92" s="227"/>
      <c r="ETX92" s="227"/>
      <c r="ETY92" s="221"/>
      <c r="ETZ92" s="231"/>
      <c r="EUA92" s="232"/>
      <c r="EUB92" s="6"/>
      <c r="EUC92" s="6"/>
      <c r="EUD92" s="232"/>
      <c r="EUE92" s="252"/>
      <c r="EUF92" s="258"/>
      <c r="EUG92" s="231"/>
      <c r="EUH92" s="231"/>
      <c r="EUI92" s="231"/>
      <c r="EUJ92" s="99"/>
      <c r="EUK92" s="231"/>
      <c r="EUL92" s="231"/>
      <c r="EUM92" s="231"/>
      <c r="EUN92" s="222"/>
      <c r="EUO92" s="248"/>
      <c r="EUP92" s="254"/>
      <c r="EUQ92" s="224"/>
      <c r="EUR92" s="225"/>
      <c r="EUS92" s="235"/>
      <c r="EUT92" s="235"/>
      <c r="EUU92" s="231"/>
      <c r="EUV92" s="227"/>
      <c r="EUW92" s="227"/>
      <c r="EUX92" s="221"/>
      <c r="EUY92" s="231"/>
      <c r="EUZ92" s="232"/>
      <c r="EVA92" s="6"/>
      <c r="EVB92" s="6"/>
      <c r="EVC92" s="232"/>
      <c r="EVD92" s="252"/>
      <c r="EVE92" s="258"/>
      <c r="EVF92" s="231"/>
      <c r="EVG92" s="231"/>
      <c r="EVH92" s="231"/>
      <c r="EVI92" s="99"/>
      <c r="EVJ92" s="231"/>
      <c r="EVK92" s="231"/>
      <c r="EVL92" s="231"/>
      <c r="EVM92" s="222"/>
      <c r="EVN92" s="248"/>
      <c r="EVO92" s="254"/>
      <c r="EVP92" s="224"/>
      <c r="EVQ92" s="225"/>
      <c r="EVR92" s="235"/>
      <c r="EVS92" s="235"/>
      <c r="EVT92" s="231"/>
      <c r="EVU92" s="227"/>
      <c r="EVV92" s="227"/>
      <c r="EVW92" s="221"/>
      <c r="EVX92" s="231"/>
      <c r="EVY92" s="232"/>
      <c r="EVZ92" s="6"/>
      <c r="EWA92" s="6"/>
      <c r="EWB92" s="232"/>
      <c r="EWC92" s="252"/>
      <c r="EWD92" s="258"/>
      <c r="EWE92" s="231"/>
      <c r="EWF92" s="231"/>
      <c r="EWG92" s="231"/>
      <c r="EWH92" s="99"/>
      <c r="EWI92" s="231"/>
      <c r="EWJ92" s="231"/>
      <c r="EWK92" s="231"/>
      <c r="EWL92" s="222"/>
      <c r="EWM92" s="248"/>
      <c r="EWN92" s="254"/>
      <c r="EWO92" s="224"/>
      <c r="EWP92" s="225"/>
      <c r="EWQ92" s="235"/>
      <c r="EWR92" s="235"/>
      <c r="EWS92" s="231"/>
      <c r="EWT92" s="227"/>
      <c r="EWU92" s="227"/>
      <c r="EWV92" s="221"/>
      <c r="EWW92" s="231"/>
      <c r="EWX92" s="232"/>
      <c r="EWY92" s="6"/>
      <c r="EWZ92" s="6"/>
      <c r="EXA92" s="232"/>
      <c r="EXB92" s="252"/>
      <c r="EXC92" s="258"/>
      <c r="EXD92" s="231"/>
      <c r="EXE92" s="231"/>
      <c r="EXF92" s="231"/>
      <c r="EXG92" s="99"/>
      <c r="EXH92" s="231"/>
      <c r="EXI92" s="231"/>
      <c r="EXJ92" s="231"/>
      <c r="EXK92" s="222"/>
      <c r="EXL92" s="248"/>
      <c r="EXM92" s="254"/>
      <c r="EXN92" s="224"/>
      <c r="EXO92" s="225"/>
      <c r="EXP92" s="235"/>
      <c r="EXQ92" s="235"/>
      <c r="EXR92" s="231"/>
      <c r="EXS92" s="227"/>
      <c r="EXT92" s="227"/>
      <c r="EXU92" s="221"/>
      <c r="EXV92" s="231"/>
      <c r="EXW92" s="232"/>
      <c r="EXX92" s="6"/>
      <c r="EXY92" s="6"/>
      <c r="EXZ92" s="232"/>
      <c r="EYA92" s="252"/>
      <c r="EYB92" s="258"/>
      <c r="EYC92" s="231"/>
      <c r="EYD92" s="231"/>
      <c r="EYE92" s="231"/>
      <c r="EYF92" s="99"/>
      <c r="EYG92" s="231"/>
      <c r="EYH92" s="231"/>
      <c r="EYI92" s="231"/>
      <c r="EYJ92" s="222"/>
      <c r="EYK92" s="248"/>
      <c r="EYL92" s="254"/>
      <c r="EYM92" s="224"/>
      <c r="EYN92" s="225"/>
      <c r="EYO92" s="235"/>
      <c r="EYP92" s="235"/>
      <c r="EYQ92" s="231"/>
      <c r="EYR92" s="227"/>
      <c r="EYS92" s="227"/>
      <c r="EYT92" s="221"/>
      <c r="EYU92" s="231"/>
      <c r="EYV92" s="232"/>
      <c r="EYW92" s="6"/>
      <c r="EYX92" s="6"/>
      <c r="EYY92" s="232"/>
      <c r="EYZ92" s="252"/>
      <c r="EZA92" s="258"/>
      <c r="EZB92" s="231"/>
      <c r="EZC92" s="231"/>
      <c r="EZD92" s="231"/>
      <c r="EZE92" s="99"/>
      <c r="EZF92" s="231"/>
      <c r="EZG92" s="231"/>
      <c r="EZH92" s="231"/>
      <c r="EZI92" s="222"/>
      <c r="EZJ92" s="248"/>
      <c r="EZK92" s="254"/>
      <c r="EZL92" s="224"/>
      <c r="EZM92" s="225"/>
      <c r="EZN92" s="235"/>
      <c r="EZO92" s="235"/>
      <c r="EZP92" s="231"/>
      <c r="EZQ92" s="227"/>
      <c r="EZR92" s="227"/>
      <c r="EZS92" s="221"/>
      <c r="EZT92" s="231"/>
      <c r="EZU92" s="232"/>
      <c r="EZV92" s="6"/>
      <c r="EZW92" s="6"/>
      <c r="EZX92" s="232"/>
      <c r="EZY92" s="252"/>
      <c r="EZZ92" s="258"/>
      <c r="FAA92" s="231"/>
      <c r="FAB92" s="231"/>
      <c r="FAC92" s="231"/>
      <c r="FAD92" s="99"/>
      <c r="FAE92" s="231"/>
      <c r="FAF92" s="231"/>
      <c r="FAG92" s="231"/>
      <c r="FAH92" s="222"/>
      <c r="FAI92" s="248"/>
      <c r="FAJ92" s="254"/>
      <c r="FAK92" s="224"/>
      <c r="FAL92" s="225"/>
      <c r="FAM92" s="235"/>
      <c r="FAN92" s="235"/>
      <c r="FAO92" s="231"/>
      <c r="FAP92" s="227"/>
      <c r="FAQ92" s="227"/>
      <c r="FAR92" s="221"/>
      <c r="FAS92" s="231"/>
      <c r="FAT92" s="232"/>
      <c r="FAU92" s="6"/>
      <c r="FAV92" s="6"/>
      <c r="FAW92" s="232"/>
      <c r="FAX92" s="252"/>
      <c r="FAY92" s="258"/>
      <c r="FAZ92" s="231"/>
      <c r="FBA92" s="231"/>
      <c r="FBB92" s="231"/>
      <c r="FBC92" s="99"/>
      <c r="FBD92" s="231"/>
      <c r="FBE92" s="231"/>
      <c r="FBF92" s="231"/>
      <c r="FBG92" s="222"/>
      <c r="FBH92" s="248"/>
      <c r="FBI92" s="254"/>
      <c r="FBJ92" s="224"/>
      <c r="FBK92" s="225"/>
      <c r="FBL92" s="235"/>
      <c r="FBM92" s="235"/>
      <c r="FBN92" s="231"/>
      <c r="FBO92" s="227"/>
      <c r="FBP92" s="227"/>
      <c r="FBQ92" s="221"/>
      <c r="FBR92" s="231"/>
      <c r="FBS92" s="232"/>
      <c r="FBT92" s="6"/>
      <c r="FBU92" s="6"/>
      <c r="FBV92" s="232"/>
      <c r="FBW92" s="252"/>
      <c r="FBX92" s="258"/>
      <c r="FBY92" s="231"/>
      <c r="FBZ92" s="231"/>
      <c r="FCA92" s="231"/>
      <c r="FCB92" s="99"/>
      <c r="FCC92" s="231"/>
      <c r="FCD92" s="231"/>
      <c r="FCE92" s="231"/>
      <c r="FCF92" s="222"/>
      <c r="FCG92" s="248"/>
      <c r="FCH92" s="254"/>
      <c r="FCI92" s="224"/>
      <c r="FCJ92" s="225"/>
      <c r="FCK92" s="235"/>
      <c r="FCL92" s="235"/>
      <c r="FCM92" s="231"/>
      <c r="FCN92" s="227"/>
      <c r="FCO92" s="227"/>
      <c r="FCP92" s="221"/>
      <c r="FCQ92" s="231"/>
      <c r="FCR92" s="232"/>
      <c r="FCS92" s="6"/>
      <c r="FCT92" s="6"/>
      <c r="FCU92" s="232"/>
      <c r="FCV92" s="252"/>
      <c r="FCW92" s="258"/>
      <c r="FCX92" s="231"/>
      <c r="FCY92" s="231"/>
      <c r="FCZ92" s="231"/>
      <c r="FDA92" s="99"/>
      <c r="FDB92" s="231"/>
      <c r="FDC92" s="231"/>
      <c r="FDD92" s="231"/>
      <c r="FDE92" s="222"/>
      <c r="FDF92" s="248"/>
      <c r="FDG92" s="254"/>
      <c r="FDH92" s="224"/>
      <c r="FDI92" s="225"/>
      <c r="FDJ92" s="235"/>
      <c r="FDK92" s="235"/>
      <c r="FDL92" s="231"/>
      <c r="FDM92" s="227"/>
      <c r="FDN92" s="227"/>
      <c r="FDO92" s="221"/>
      <c r="FDP92" s="231"/>
      <c r="FDQ92" s="232"/>
      <c r="FDR92" s="6"/>
      <c r="FDS92" s="6"/>
      <c r="FDT92" s="232"/>
      <c r="FDU92" s="252"/>
      <c r="FDV92" s="258"/>
      <c r="FDW92" s="231"/>
      <c r="FDX92" s="231"/>
      <c r="FDY92" s="231"/>
      <c r="FDZ92" s="99"/>
      <c r="FEA92" s="231"/>
      <c r="FEB92" s="231"/>
      <c r="FEC92" s="231"/>
      <c r="FED92" s="222"/>
      <c r="FEE92" s="248"/>
      <c r="FEF92" s="254"/>
      <c r="FEG92" s="224"/>
      <c r="FEH92" s="225"/>
      <c r="FEI92" s="235"/>
      <c r="FEJ92" s="235"/>
      <c r="FEK92" s="231"/>
      <c r="FEL92" s="227"/>
      <c r="FEM92" s="227"/>
      <c r="FEN92" s="221"/>
      <c r="FEO92" s="231"/>
      <c r="FEP92" s="232"/>
      <c r="FEQ92" s="6"/>
      <c r="FER92" s="6"/>
      <c r="FES92" s="232"/>
      <c r="FET92" s="252"/>
      <c r="FEU92" s="258"/>
      <c r="FEV92" s="231"/>
      <c r="FEW92" s="231"/>
      <c r="FEX92" s="231"/>
      <c r="FEY92" s="99"/>
      <c r="FEZ92" s="231"/>
      <c r="FFA92" s="231"/>
      <c r="FFB92" s="231"/>
      <c r="FFC92" s="222"/>
      <c r="FFD92" s="248"/>
      <c r="FFE92" s="254"/>
      <c r="FFF92" s="224"/>
      <c r="FFG92" s="225"/>
      <c r="FFH92" s="235"/>
      <c r="FFI92" s="235"/>
      <c r="FFJ92" s="231"/>
      <c r="FFK92" s="227"/>
      <c r="FFL92" s="227"/>
      <c r="FFM92" s="221"/>
      <c r="FFN92" s="231"/>
      <c r="FFO92" s="232"/>
      <c r="FFP92" s="6"/>
      <c r="FFQ92" s="6"/>
      <c r="FFR92" s="232"/>
      <c r="FFS92" s="252"/>
      <c r="FFT92" s="258"/>
      <c r="FFU92" s="231"/>
      <c r="FFV92" s="231"/>
      <c r="FFW92" s="231"/>
      <c r="FFX92" s="99"/>
      <c r="FFY92" s="231"/>
      <c r="FFZ92" s="231"/>
      <c r="FGA92" s="231"/>
      <c r="FGB92" s="222"/>
      <c r="FGC92" s="248"/>
      <c r="FGD92" s="254"/>
      <c r="FGE92" s="224"/>
      <c r="FGF92" s="225"/>
      <c r="FGG92" s="235"/>
      <c r="FGH92" s="235"/>
      <c r="FGI92" s="231"/>
      <c r="FGJ92" s="227"/>
      <c r="FGK92" s="227"/>
      <c r="FGL92" s="221"/>
      <c r="FGM92" s="231"/>
      <c r="FGN92" s="232"/>
      <c r="FGO92" s="6"/>
      <c r="FGP92" s="6"/>
      <c r="FGQ92" s="232"/>
      <c r="FGR92" s="252"/>
      <c r="FGS92" s="258"/>
      <c r="FGT92" s="231"/>
      <c r="FGU92" s="231"/>
      <c r="FGV92" s="231"/>
      <c r="FGW92" s="99"/>
      <c r="FGX92" s="231"/>
      <c r="FGY92" s="231"/>
      <c r="FGZ92" s="231"/>
      <c r="FHA92" s="222"/>
      <c r="FHB92" s="248"/>
      <c r="FHC92" s="254"/>
      <c r="FHD92" s="224"/>
      <c r="FHE92" s="225"/>
      <c r="FHF92" s="235"/>
      <c r="FHG92" s="235"/>
      <c r="FHH92" s="231"/>
      <c r="FHI92" s="227"/>
      <c r="FHJ92" s="227"/>
      <c r="FHK92" s="221"/>
      <c r="FHL92" s="231"/>
      <c r="FHM92" s="232"/>
      <c r="FHN92" s="6"/>
      <c r="FHO92" s="6"/>
      <c r="FHP92" s="232"/>
      <c r="FHQ92" s="252"/>
      <c r="FHR92" s="258"/>
      <c r="FHS92" s="231"/>
      <c r="FHT92" s="231"/>
      <c r="FHU92" s="231"/>
      <c r="FHV92" s="99"/>
      <c r="FHW92" s="231"/>
      <c r="FHX92" s="231"/>
      <c r="FHY92" s="231"/>
      <c r="FHZ92" s="222"/>
      <c r="FIA92" s="248"/>
      <c r="FIB92" s="254"/>
      <c r="FIC92" s="224"/>
      <c r="FID92" s="225"/>
      <c r="FIE92" s="235"/>
      <c r="FIF92" s="235"/>
      <c r="FIG92" s="231"/>
      <c r="FIH92" s="227"/>
      <c r="FII92" s="227"/>
      <c r="FIJ92" s="221"/>
      <c r="FIK92" s="231"/>
      <c r="FIL92" s="232"/>
      <c r="FIM92" s="6"/>
      <c r="FIN92" s="6"/>
      <c r="FIO92" s="232"/>
      <c r="FIP92" s="252"/>
      <c r="FIQ92" s="258"/>
      <c r="FIR92" s="231"/>
      <c r="FIS92" s="231"/>
      <c r="FIT92" s="231"/>
      <c r="FIU92" s="99"/>
      <c r="FIV92" s="231"/>
      <c r="FIW92" s="231"/>
      <c r="FIX92" s="231"/>
      <c r="FIY92" s="222"/>
      <c r="FIZ92" s="248"/>
      <c r="FJA92" s="254"/>
      <c r="FJB92" s="224"/>
      <c r="FJC92" s="225"/>
      <c r="FJD92" s="235"/>
      <c r="FJE92" s="235"/>
      <c r="FJF92" s="231"/>
      <c r="FJG92" s="227"/>
      <c r="FJH92" s="227"/>
      <c r="FJI92" s="221"/>
      <c r="FJJ92" s="231"/>
      <c r="FJK92" s="232"/>
      <c r="FJL92" s="6"/>
      <c r="FJM92" s="6"/>
      <c r="FJN92" s="232"/>
      <c r="FJO92" s="252"/>
      <c r="FJP92" s="258"/>
      <c r="FJQ92" s="231"/>
      <c r="FJR92" s="231"/>
      <c r="FJS92" s="231"/>
      <c r="FJT92" s="99"/>
      <c r="FJU92" s="231"/>
      <c r="FJV92" s="231"/>
      <c r="FJW92" s="231"/>
      <c r="FJX92" s="222"/>
      <c r="FJY92" s="248"/>
      <c r="FJZ92" s="254"/>
      <c r="FKA92" s="224"/>
      <c r="FKB92" s="225"/>
      <c r="FKC92" s="235"/>
      <c r="FKD92" s="235"/>
      <c r="FKE92" s="231"/>
      <c r="FKF92" s="227"/>
      <c r="FKG92" s="227"/>
      <c r="FKH92" s="221"/>
      <c r="FKI92" s="231"/>
      <c r="FKJ92" s="232"/>
      <c r="FKK92" s="6"/>
      <c r="FKL92" s="6"/>
      <c r="FKM92" s="232"/>
      <c r="FKN92" s="252"/>
      <c r="FKO92" s="258"/>
      <c r="FKP92" s="231"/>
      <c r="FKQ92" s="231"/>
      <c r="FKR92" s="231"/>
      <c r="FKS92" s="99"/>
      <c r="FKT92" s="231"/>
      <c r="FKU92" s="231"/>
      <c r="FKV92" s="231"/>
      <c r="FKW92" s="222"/>
      <c r="FKX92" s="248"/>
      <c r="FKY92" s="254"/>
      <c r="FKZ92" s="224"/>
      <c r="FLA92" s="225"/>
      <c r="FLB92" s="235"/>
      <c r="FLC92" s="235"/>
      <c r="FLD92" s="231"/>
      <c r="FLE92" s="227"/>
      <c r="FLF92" s="227"/>
      <c r="FLG92" s="221"/>
      <c r="FLH92" s="231"/>
      <c r="FLI92" s="232"/>
      <c r="FLJ92" s="6"/>
      <c r="FLK92" s="6"/>
      <c r="FLL92" s="232"/>
      <c r="FLM92" s="252"/>
      <c r="FLN92" s="258"/>
      <c r="FLO92" s="231"/>
      <c r="FLP92" s="231"/>
      <c r="FLQ92" s="231"/>
      <c r="FLR92" s="99"/>
      <c r="FLS92" s="231"/>
      <c r="FLT92" s="231"/>
      <c r="FLU92" s="231"/>
      <c r="FLV92" s="222"/>
      <c r="FLW92" s="248"/>
      <c r="FLX92" s="254"/>
      <c r="FLY92" s="224"/>
      <c r="FLZ92" s="225"/>
      <c r="FMA92" s="235"/>
      <c r="FMB92" s="235"/>
      <c r="FMC92" s="231"/>
      <c r="FMD92" s="227"/>
      <c r="FME92" s="227"/>
      <c r="FMF92" s="221"/>
      <c r="FMG92" s="231"/>
      <c r="FMH92" s="232"/>
      <c r="FMI92" s="6"/>
      <c r="FMJ92" s="6"/>
      <c r="FMK92" s="232"/>
      <c r="FML92" s="252"/>
      <c r="FMM92" s="258"/>
      <c r="FMN92" s="231"/>
      <c r="FMO92" s="231"/>
      <c r="FMP92" s="231"/>
      <c r="FMQ92" s="99"/>
      <c r="FMR92" s="231"/>
      <c r="FMS92" s="231"/>
      <c r="FMT92" s="231"/>
      <c r="FMU92" s="222"/>
      <c r="FMV92" s="248"/>
      <c r="FMW92" s="254"/>
      <c r="FMX92" s="224"/>
      <c r="FMY92" s="225"/>
      <c r="FMZ92" s="235"/>
      <c r="FNA92" s="235"/>
      <c r="FNB92" s="231"/>
      <c r="FNC92" s="227"/>
      <c r="FND92" s="227"/>
      <c r="FNE92" s="221"/>
      <c r="FNF92" s="231"/>
      <c r="FNG92" s="232"/>
      <c r="FNH92" s="6"/>
      <c r="FNI92" s="6"/>
      <c r="FNJ92" s="232"/>
      <c r="FNK92" s="252"/>
      <c r="FNL92" s="258"/>
      <c r="FNM92" s="231"/>
      <c r="FNN92" s="231"/>
      <c r="FNO92" s="231"/>
      <c r="FNP92" s="99"/>
      <c r="FNQ92" s="231"/>
      <c r="FNR92" s="231"/>
      <c r="FNS92" s="231"/>
      <c r="FNT92" s="222"/>
      <c r="FNU92" s="248"/>
      <c r="FNV92" s="254"/>
      <c r="FNW92" s="224"/>
      <c r="FNX92" s="225"/>
      <c r="FNY92" s="235"/>
      <c r="FNZ92" s="235"/>
      <c r="FOA92" s="231"/>
      <c r="FOB92" s="227"/>
      <c r="FOC92" s="227"/>
      <c r="FOD92" s="221"/>
      <c r="FOE92" s="231"/>
      <c r="FOF92" s="232"/>
      <c r="FOG92" s="6"/>
      <c r="FOH92" s="6"/>
      <c r="FOI92" s="232"/>
      <c r="FOJ92" s="252"/>
      <c r="FOK92" s="258"/>
      <c r="FOL92" s="231"/>
      <c r="FOM92" s="231"/>
      <c r="FON92" s="231"/>
      <c r="FOO92" s="99"/>
      <c r="FOP92" s="231"/>
      <c r="FOQ92" s="231"/>
      <c r="FOR92" s="231"/>
      <c r="FOS92" s="222"/>
      <c r="FOT92" s="248"/>
      <c r="FOU92" s="254"/>
      <c r="FOV92" s="224"/>
      <c r="FOW92" s="225"/>
      <c r="FOX92" s="235"/>
      <c r="FOY92" s="235"/>
      <c r="FOZ92" s="231"/>
      <c r="FPA92" s="227"/>
      <c r="FPB92" s="227"/>
      <c r="FPC92" s="221"/>
      <c r="FPD92" s="231"/>
      <c r="FPE92" s="232"/>
      <c r="FPF92" s="6"/>
      <c r="FPG92" s="6"/>
      <c r="FPH92" s="232"/>
      <c r="FPI92" s="252"/>
      <c r="FPJ92" s="258"/>
      <c r="FPK92" s="231"/>
      <c r="FPL92" s="231"/>
      <c r="FPM92" s="231"/>
      <c r="FPN92" s="99"/>
      <c r="FPO92" s="231"/>
      <c r="FPP92" s="231"/>
      <c r="FPQ92" s="231"/>
      <c r="FPR92" s="222"/>
      <c r="FPS92" s="248"/>
      <c r="FPT92" s="254"/>
      <c r="FPU92" s="224"/>
      <c r="FPV92" s="225"/>
      <c r="FPW92" s="235"/>
      <c r="FPX92" s="235"/>
      <c r="FPY92" s="231"/>
      <c r="FPZ92" s="227"/>
      <c r="FQA92" s="227"/>
      <c r="FQB92" s="221"/>
      <c r="FQC92" s="231"/>
      <c r="FQD92" s="232"/>
      <c r="FQE92" s="6"/>
      <c r="FQF92" s="6"/>
      <c r="FQG92" s="232"/>
      <c r="FQH92" s="252"/>
      <c r="FQI92" s="258"/>
      <c r="FQJ92" s="231"/>
      <c r="FQK92" s="231"/>
      <c r="FQL92" s="231"/>
      <c r="FQM92" s="99"/>
      <c r="FQN92" s="231"/>
      <c r="FQO92" s="231"/>
      <c r="FQP92" s="231"/>
      <c r="FQQ92" s="222"/>
      <c r="FQR92" s="248"/>
      <c r="FQS92" s="254"/>
      <c r="FQT92" s="224"/>
      <c r="FQU92" s="225"/>
      <c r="FQV92" s="235"/>
      <c r="FQW92" s="235"/>
      <c r="FQX92" s="231"/>
      <c r="FQY92" s="227"/>
      <c r="FQZ92" s="227"/>
      <c r="FRA92" s="221"/>
      <c r="FRB92" s="231"/>
      <c r="FRC92" s="232"/>
      <c r="FRD92" s="6"/>
      <c r="FRE92" s="6"/>
      <c r="FRF92" s="232"/>
      <c r="FRG92" s="252"/>
      <c r="FRH92" s="258"/>
      <c r="FRI92" s="231"/>
      <c r="FRJ92" s="231"/>
      <c r="FRK92" s="231"/>
      <c r="FRL92" s="99"/>
      <c r="FRM92" s="231"/>
      <c r="FRN92" s="231"/>
      <c r="FRO92" s="231"/>
      <c r="FRP92" s="222"/>
      <c r="FRQ92" s="248"/>
      <c r="FRR92" s="254"/>
      <c r="FRS92" s="224"/>
      <c r="FRT92" s="225"/>
      <c r="FRU92" s="235"/>
      <c r="FRV92" s="235"/>
      <c r="FRW92" s="231"/>
      <c r="FRX92" s="227"/>
      <c r="FRY92" s="227"/>
      <c r="FRZ92" s="221"/>
      <c r="FSA92" s="231"/>
      <c r="FSB92" s="232"/>
      <c r="FSC92" s="6"/>
      <c r="FSD92" s="6"/>
      <c r="FSE92" s="232"/>
      <c r="FSF92" s="252"/>
      <c r="FSG92" s="258"/>
      <c r="FSH92" s="231"/>
      <c r="FSI92" s="231"/>
      <c r="FSJ92" s="231"/>
      <c r="FSK92" s="99"/>
      <c r="FSL92" s="231"/>
      <c r="FSM92" s="231"/>
      <c r="FSN92" s="231"/>
      <c r="FSO92" s="222"/>
      <c r="FSP92" s="248"/>
      <c r="FSQ92" s="254"/>
      <c r="FSR92" s="224"/>
      <c r="FSS92" s="225"/>
      <c r="FST92" s="235"/>
      <c r="FSU92" s="235"/>
      <c r="FSV92" s="231"/>
      <c r="FSW92" s="227"/>
      <c r="FSX92" s="227"/>
      <c r="FSY92" s="221"/>
      <c r="FSZ92" s="231"/>
      <c r="FTA92" s="232"/>
      <c r="FTB92" s="6"/>
      <c r="FTC92" s="6"/>
      <c r="FTD92" s="232"/>
      <c r="FTE92" s="252"/>
      <c r="FTF92" s="258"/>
      <c r="FTG92" s="231"/>
      <c r="FTH92" s="231"/>
      <c r="FTI92" s="231"/>
      <c r="FTJ92" s="99"/>
      <c r="FTK92" s="231"/>
      <c r="FTL92" s="231"/>
      <c r="FTM92" s="231"/>
      <c r="FTN92" s="222"/>
      <c r="FTO92" s="248"/>
      <c r="FTP92" s="254"/>
      <c r="FTQ92" s="224"/>
      <c r="FTR92" s="225"/>
      <c r="FTS92" s="235"/>
      <c r="FTT92" s="235"/>
      <c r="FTU92" s="231"/>
      <c r="FTV92" s="227"/>
      <c r="FTW92" s="227"/>
      <c r="FTX92" s="221"/>
      <c r="FTY92" s="231"/>
      <c r="FTZ92" s="232"/>
      <c r="FUA92" s="6"/>
      <c r="FUB92" s="6"/>
      <c r="FUC92" s="232"/>
      <c r="FUD92" s="252"/>
      <c r="FUE92" s="258"/>
      <c r="FUF92" s="231"/>
      <c r="FUG92" s="231"/>
      <c r="FUH92" s="231"/>
      <c r="FUI92" s="99"/>
      <c r="FUJ92" s="231"/>
      <c r="FUK92" s="231"/>
      <c r="FUL92" s="231"/>
      <c r="FUM92" s="222"/>
      <c r="FUN92" s="248"/>
      <c r="FUO92" s="254"/>
      <c r="FUP92" s="224"/>
      <c r="FUQ92" s="225"/>
      <c r="FUR92" s="235"/>
      <c r="FUS92" s="235"/>
      <c r="FUT92" s="231"/>
      <c r="FUU92" s="227"/>
      <c r="FUV92" s="227"/>
      <c r="FUW92" s="221"/>
      <c r="FUX92" s="231"/>
      <c r="FUY92" s="232"/>
      <c r="FUZ92" s="6"/>
      <c r="FVA92" s="6"/>
      <c r="FVB92" s="232"/>
      <c r="FVC92" s="252"/>
      <c r="FVD92" s="258"/>
      <c r="FVE92" s="231"/>
      <c r="FVF92" s="231"/>
      <c r="FVG92" s="231"/>
      <c r="FVH92" s="99"/>
      <c r="FVI92" s="231"/>
      <c r="FVJ92" s="231"/>
      <c r="FVK92" s="231"/>
      <c r="FVL92" s="222"/>
      <c r="FVM92" s="248"/>
      <c r="FVN92" s="254"/>
      <c r="FVO92" s="224"/>
      <c r="FVP92" s="225"/>
      <c r="FVQ92" s="235"/>
      <c r="FVR92" s="235"/>
      <c r="FVS92" s="231"/>
      <c r="FVT92" s="227"/>
      <c r="FVU92" s="227"/>
      <c r="FVV92" s="221"/>
      <c r="FVW92" s="231"/>
      <c r="FVX92" s="232"/>
      <c r="FVY92" s="6"/>
      <c r="FVZ92" s="6"/>
      <c r="FWA92" s="232"/>
      <c r="FWB92" s="252"/>
      <c r="FWC92" s="258"/>
      <c r="FWD92" s="231"/>
      <c r="FWE92" s="231"/>
      <c r="FWF92" s="231"/>
      <c r="FWG92" s="99"/>
      <c r="FWH92" s="231"/>
      <c r="FWI92" s="231"/>
      <c r="FWJ92" s="231"/>
      <c r="FWK92" s="222"/>
      <c r="FWL92" s="248"/>
      <c r="FWM92" s="254"/>
      <c r="FWN92" s="224"/>
      <c r="FWO92" s="225"/>
      <c r="FWP92" s="235"/>
      <c r="FWQ92" s="235"/>
      <c r="FWR92" s="231"/>
      <c r="FWS92" s="227"/>
      <c r="FWT92" s="227"/>
      <c r="FWU92" s="221"/>
      <c r="FWV92" s="231"/>
      <c r="FWW92" s="232"/>
      <c r="FWX92" s="6"/>
      <c r="FWY92" s="6"/>
      <c r="FWZ92" s="232"/>
      <c r="FXA92" s="252"/>
      <c r="FXB92" s="258"/>
      <c r="FXC92" s="231"/>
      <c r="FXD92" s="231"/>
      <c r="FXE92" s="231"/>
      <c r="FXF92" s="99"/>
      <c r="FXG92" s="231"/>
      <c r="FXH92" s="231"/>
      <c r="FXI92" s="231"/>
      <c r="FXJ92" s="222"/>
      <c r="FXK92" s="248"/>
      <c r="FXL92" s="254"/>
      <c r="FXM92" s="224"/>
      <c r="FXN92" s="225"/>
      <c r="FXO92" s="235"/>
      <c r="FXP92" s="235"/>
      <c r="FXQ92" s="231"/>
      <c r="FXR92" s="227"/>
      <c r="FXS92" s="227"/>
      <c r="FXT92" s="221"/>
      <c r="FXU92" s="231"/>
      <c r="FXV92" s="232"/>
      <c r="FXW92" s="6"/>
      <c r="FXX92" s="6"/>
      <c r="FXY92" s="232"/>
      <c r="FXZ92" s="252"/>
      <c r="FYA92" s="258"/>
      <c r="FYB92" s="231"/>
      <c r="FYC92" s="231"/>
      <c r="FYD92" s="231"/>
      <c r="FYE92" s="99"/>
      <c r="FYF92" s="231"/>
      <c r="FYG92" s="231"/>
      <c r="FYH92" s="231"/>
      <c r="FYI92" s="222"/>
      <c r="FYJ92" s="248"/>
      <c r="FYK92" s="254"/>
      <c r="FYL92" s="224"/>
      <c r="FYM92" s="225"/>
      <c r="FYN92" s="235"/>
      <c r="FYO92" s="235"/>
      <c r="FYP92" s="231"/>
      <c r="FYQ92" s="227"/>
      <c r="FYR92" s="227"/>
      <c r="FYS92" s="221"/>
      <c r="FYT92" s="231"/>
      <c r="FYU92" s="232"/>
      <c r="FYV92" s="6"/>
      <c r="FYW92" s="6"/>
      <c r="FYX92" s="232"/>
      <c r="FYY92" s="252"/>
      <c r="FYZ92" s="258"/>
      <c r="FZA92" s="231"/>
      <c r="FZB92" s="231"/>
      <c r="FZC92" s="231"/>
      <c r="FZD92" s="99"/>
      <c r="FZE92" s="231"/>
      <c r="FZF92" s="231"/>
      <c r="FZG92" s="231"/>
      <c r="FZH92" s="222"/>
      <c r="FZI92" s="248"/>
      <c r="FZJ92" s="254"/>
      <c r="FZK92" s="224"/>
      <c r="FZL92" s="225"/>
      <c r="FZM92" s="235"/>
      <c r="FZN92" s="235"/>
      <c r="FZO92" s="231"/>
      <c r="FZP92" s="227"/>
      <c r="FZQ92" s="227"/>
      <c r="FZR92" s="221"/>
      <c r="FZS92" s="231"/>
      <c r="FZT92" s="232"/>
      <c r="FZU92" s="6"/>
      <c r="FZV92" s="6"/>
      <c r="FZW92" s="232"/>
      <c r="FZX92" s="252"/>
      <c r="FZY92" s="258"/>
      <c r="FZZ92" s="231"/>
      <c r="GAA92" s="231"/>
      <c r="GAB92" s="231"/>
      <c r="GAC92" s="99"/>
      <c r="GAD92" s="231"/>
      <c r="GAE92" s="231"/>
      <c r="GAF92" s="231"/>
      <c r="GAG92" s="222"/>
      <c r="GAH92" s="248"/>
      <c r="GAI92" s="254"/>
      <c r="GAJ92" s="224"/>
      <c r="GAK92" s="225"/>
      <c r="GAL92" s="235"/>
      <c r="GAM92" s="235"/>
      <c r="GAN92" s="231"/>
      <c r="GAO92" s="227"/>
      <c r="GAP92" s="227"/>
      <c r="GAQ92" s="221"/>
      <c r="GAR92" s="231"/>
      <c r="GAS92" s="232"/>
      <c r="GAT92" s="6"/>
      <c r="GAU92" s="6"/>
      <c r="GAV92" s="232"/>
      <c r="GAW92" s="252"/>
      <c r="GAX92" s="258"/>
      <c r="GAY92" s="231"/>
      <c r="GAZ92" s="231"/>
      <c r="GBA92" s="231"/>
      <c r="GBB92" s="99"/>
      <c r="GBC92" s="231"/>
      <c r="GBD92" s="231"/>
      <c r="GBE92" s="231"/>
      <c r="GBF92" s="222"/>
      <c r="GBG92" s="248"/>
      <c r="GBH92" s="254"/>
      <c r="GBI92" s="224"/>
      <c r="GBJ92" s="225"/>
      <c r="GBK92" s="235"/>
      <c r="GBL92" s="235"/>
      <c r="GBM92" s="231"/>
      <c r="GBN92" s="227"/>
      <c r="GBO92" s="227"/>
      <c r="GBP92" s="221"/>
      <c r="GBQ92" s="231"/>
      <c r="GBR92" s="232"/>
      <c r="GBS92" s="6"/>
      <c r="GBT92" s="6"/>
      <c r="GBU92" s="232"/>
      <c r="GBV92" s="252"/>
      <c r="GBW92" s="258"/>
      <c r="GBX92" s="231"/>
      <c r="GBY92" s="231"/>
      <c r="GBZ92" s="231"/>
      <c r="GCA92" s="99"/>
      <c r="GCB92" s="231"/>
      <c r="GCC92" s="231"/>
      <c r="GCD92" s="231"/>
      <c r="GCE92" s="222"/>
      <c r="GCF92" s="248"/>
      <c r="GCG92" s="254"/>
      <c r="GCH92" s="224"/>
      <c r="GCI92" s="225"/>
      <c r="GCJ92" s="235"/>
      <c r="GCK92" s="235"/>
      <c r="GCL92" s="231"/>
      <c r="GCM92" s="227"/>
      <c r="GCN92" s="227"/>
      <c r="GCO92" s="221"/>
      <c r="GCP92" s="231"/>
      <c r="GCQ92" s="232"/>
      <c r="GCR92" s="6"/>
      <c r="GCS92" s="6"/>
      <c r="GCT92" s="232"/>
      <c r="GCU92" s="252"/>
      <c r="GCV92" s="258"/>
      <c r="GCW92" s="231"/>
      <c r="GCX92" s="231"/>
      <c r="GCY92" s="231"/>
      <c r="GCZ92" s="99"/>
      <c r="GDA92" s="231"/>
      <c r="GDB92" s="231"/>
      <c r="GDC92" s="231"/>
      <c r="GDD92" s="222"/>
      <c r="GDE92" s="248"/>
      <c r="GDF92" s="254"/>
      <c r="GDG92" s="224"/>
      <c r="GDH92" s="225"/>
      <c r="GDI92" s="235"/>
      <c r="GDJ92" s="235"/>
      <c r="GDK92" s="231"/>
      <c r="GDL92" s="227"/>
      <c r="GDM92" s="227"/>
      <c r="GDN92" s="221"/>
      <c r="GDO92" s="231"/>
      <c r="GDP92" s="232"/>
      <c r="GDQ92" s="6"/>
      <c r="GDR92" s="6"/>
      <c r="GDS92" s="232"/>
      <c r="GDT92" s="252"/>
      <c r="GDU92" s="258"/>
      <c r="GDV92" s="231"/>
      <c r="GDW92" s="231"/>
      <c r="GDX92" s="231"/>
      <c r="GDY92" s="99"/>
      <c r="GDZ92" s="231"/>
      <c r="GEA92" s="231"/>
      <c r="GEB92" s="231"/>
      <c r="GEC92" s="222"/>
      <c r="GED92" s="248"/>
      <c r="GEE92" s="254"/>
      <c r="GEF92" s="224"/>
      <c r="GEG92" s="225"/>
      <c r="GEH92" s="235"/>
      <c r="GEI92" s="235"/>
      <c r="GEJ92" s="231"/>
      <c r="GEK92" s="227"/>
      <c r="GEL92" s="227"/>
      <c r="GEM92" s="221"/>
      <c r="GEN92" s="231"/>
      <c r="GEO92" s="232"/>
      <c r="GEP92" s="6"/>
      <c r="GEQ92" s="6"/>
      <c r="GER92" s="232"/>
      <c r="GES92" s="252"/>
      <c r="GET92" s="258"/>
      <c r="GEU92" s="231"/>
      <c r="GEV92" s="231"/>
      <c r="GEW92" s="231"/>
      <c r="GEX92" s="99"/>
      <c r="GEY92" s="231"/>
      <c r="GEZ92" s="231"/>
      <c r="GFA92" s="231"/>
      <c r="GFB92" s="222"/>
      <c r="GFC92" s="248"/>
      <c r="GFD92" s="254"/>
      <c r="GFE92" s="224"/>
      <c r="GFF92" s="225"/>
      <c r="GFG92" s="235"/>
      <c r="GFH92" s="235"/>
      <c r="GFI92" s="231"/>
      <c r="GFJ92" s="227"/>
      <c r="GFK92" s="227"/>
      <c r="GFL92" s="221"/>
      <c r="GFM92" s="231"/>
      <c r="GFN92" s="232"/>
      <c r="GFO92" s="6"/>
      <c r="GFP92" s="6"/>
      <c r="GFQ92" s="232"/>
      <c r="GFR92" s="252"/>
      <c r="GFS92" s="258"/>
      <c r="GFT92" s="231"/>
      <c r="GFU92" s="231"/>
      <c r="GFV92" s="231"/>
      <c r="GFW92" s="99"/>
      <c r="GFX92" s="231"/>
      <c r="GFY92" s="231"/>
      <c r="GFZ92" s="231"/>
      <c r="GGA92" s="222"/>
      <c r="GGB92" s="248"/>
      <c r="GGC92" s="254"/>
      <c r="GGD92" s="224"/>
      <c r="GGE92" s="225"/>
      <c r="GGF92" s="235"/>
      <c r="GGG92" s="235"/>
      <c r="GGH92" s="231"/>
      <c r="GGI92" s="227"/>
      <c r="GGJ92" s="227"/>
      <c r="GGK92" s="221"/>
      <c r="GGL92" s="231"/>
      <c r="GGM92" s="232"/>
      <c r="GGN92" s="6"/>
      <c r="GGO92" s="6"/>
      <c r="GGP92" s="232"/>
      <c r="GGQ92" s="252"/>
      <c r="GGR92" s="258"/>
      <c r="GGS92" s="231"/>
      <c r="GGT92" s="231"/>
      <c r="GGU92" s="231"/>
      <c r="GGV92" s="99"/>
      <c r="GGW92" s="231"/>
      <c r="GGX92" s="231"/>
      <c r="GGY92" s="231"/>
      <c r="GGZ92" s="222"/>
      <c r="GHA92" s="248"/>
      <c r="GHB92" s="254"/>
      <c r="GHC92" s="224"/>
      <c r="GHD92" s="225"/>
      <c r="GHE92" s="235"/>
      <c r="GHF92" s="235"/>
      <c r="GHG92" s="231"/>
      <c r="GHH92" s="227"/>
      <c r="GHI92" s="227"/>
      <c r="GHJ92" s="221"/>
      <c r="GHK92" s="231"/>
      <c r="GHL92" s="232"/>
      <c r="GHM92" s="6"/>
      <c r="GHN92" s="6"/>
      <c r="GHO92" s="232"/>
      <c r="GHP92" s="252"/>
      <c r="GHQ92" s="258"/>
      <c r="GHR92" s="231"/>
      <c r="GHS92" s="231"/>
      <c r="GHT92" s="231"/>
      <c r="GHU92" s="99"/>
      <c r="GHV92" s="231"/>
      <c r="GHW92" s="231"/>
      <c r="GHX92" s="231"/>
      <c r="GHY92" s="222"/>
      <c r="GHZ92" s="248"/>
      <c r="GIA92" s="254"/>
      <c r="GIB92" s="224"/>
      <c r="GIC92" s="225"/>
      <c r="GID92" s="235"/>
      <c r="GIE92" s="235"/>
      <c r="GIF92" s="231"/>
      <c r="GIG92" s="227"/>
      <c r="GIH92" s="227"/>
      <c r="GII92" s="221"/>
      <c r="GIJ92" s="231"/>
      <c r="GIK92" s="232"/>
      <c r="GIL92" s="6"/>
      <c r="GIM92" s="6"/>
      <c r="GIN92" s="232"/>
      <c r="GIO92" s="252"/>
      <c r="GIP92" s="258"/>
      <c r="GIQ92" s="231"/>
      <c r="GIR92" s="231"/>
      <c r="GIS92" s="231"/>
      <c r="GIT92" s="99"/>
      <c r="GIU92" s="231"/>
      <c r="GIV92" s="231"/>
      <c r="GIW92" s="231"/>
      <c r="GIX92" s="222"/>
      <c r="GIY92" s="248"/>
      <c r="GIZ92" s="254"/>
      <c r="GJA92" s="224"/>
      <c r="GJB92" s="225"/>
      <c r="GJC92" s="235"/>
      <c r="GJD92" s="235"/>
      <c r="GJE92" s="231"/>
      <c r="GJF92" s="227"/>
      <c r="GJG92" s="227"/>
      <c r="GJH92" s="221"/>
      <c r="GJI92" s="231"/>
      <c r="GJJ92" s="232"/>
      <c r="GJK92" s="6"/>
      <c r="GJL92" s="6"/>
      <c r="GJM92" s="232"/>
      <c r="GJN92" s="252"/>
      <c r="GJO92" s="258"/>
      <c r="GJP92" s="231"/>
      <c r="GJQ92" s="231"/>
      <c r="GJR92" s="231"/>
      <c r="GJS92" s="99"/>
      <c r="GJT92" s="231"/>
      <c r="GJU92" s="231"/>
      <c r="GJV92" s="231"/>
      <c r="GJW92" s="222"/>
      <c r="GJX92" s="248"/>
      <c r="GJY92" s="254"/>
      <c r="GJZ92" s="224"/>
      <c r="GKA92" s="225"/>
      <c r="GKB92" s="235"/>
      <c r="GKC92" s="235"/>
      <c r="GKD92" s="231"/>
      <c r="GKE92" s="227"/>
      <c r="GKF92" s="227"/>
      <c r="GKG92" s="221"/>
      <c r="GKH92" s="231"/>
      <c r="GKI92" s="232"/>
      <c r="GKJ92" s="6"/>
      <c r="GKK92" s="6"/>
      <c r="GKL92" s="232"/>
      <c r="GKM92" s="252"/>
      <c r="GKN92" s="258"/>
      <c r="GKO92" s="231"/>
      <c r="GKP92" s="231"/>
      <c r="GKQ92" s="231"/>
      <c r="GKR92" s="99"/>
      <c r="GKS92" s="231"/>
      <c r="GKT92" s="231"/>
      <c r="GKU92" s="231"/>
      <c r="GKV92" s="222"/>
      <c r="GKW92" s="248"/>
      <c r="GKX92" s="254"/>
      <c r="GKY92" s="224"/>
      <c r="GKZ92" s="225"/>
      <c r="GLA92" s="235"/>
      <c r="GLB92" s="235"/>
      <c r="GLC92" s="231"/>
      <c r="GLD92" s="227"/>
      <c r="GLE92" s="227"/>
      <c r="GLF92" s="221"/>
      <c r="GLG92" s="231"/>
      <c r="GLH92" s="232"/>
      <c r="GLI92" s="6"/>
      <c r="GLJ92" s="6"/>
      <c r="GLK92" s="232"/>
      <c r="GLL92" s="252"/>
      <c r="GLM92" s="258"/>
      <c r="GLN92" s="231"/>
      <c r="GLO92" s="231"/>
      <c r="GLP92" s="231"/>
      <c r="GLQ92" s="99"/>
      <c r="GLR92" s="231"/>
      <c r="GLS92" s="231"/>
      <c r="GLT92" s="231"/>
      <c r="GLU92" s="222"/>
      <c r="GLV92" s="248"/>
      <c r="GLW92" s="254"/>
      <c r="GLX92" s="224"/>
      <c r="GLY92" s="225"/>
      <c r="GLZ92" s="235"/>
      <c r="GMA92" s="235"/>
      <c r="GMB92" s="231"/>
      <c r="GMC92" s="227"/>
      <c r="GMD92" s="227"/>
      <c r="GME92" s="221"/>
      <c r="GMF92" s="231"/>
      <c r="GMG92" s="232"/>
      <c r="GMH92" s="6"/>
      <c r="GMI92" s="6"/>
      <c r="GMJ92" s="232"/>
      <c r="GMK92" s="252"/>
      <c r="GML92" s="258"/>
      <c r="GMM92" s="231"/>
      <c r="GMN92" s="231"/>
      <c r="GMO92" s="231"/>
      <c r="GMP92" s="99"/>
      <c r="GMQ92" s="231"/>
      <c r="GMR92" s="231"/>
      <c r="GMS92" s="231"/>
      <c r="GMT92" s="222"/>
      <c r="GMU92" s="248"/>
      <c r="GMV92" s="254"/>
      <c r="GMW92" s="224"/>
      <c r="GMX92" s="225"/>
      <c r="GMY92" s="235"/>
      <c r="GMZ92" s="235"/>
      <c r="GNA92" s="231"/>
      <c r="GNB92" s="227"/>
      <c r="GNC92" s="227"/>
      <c r="GND92" s="221"/>
      <c r="GNE92" s="231"/>
      <c r="GNF92" s="232"/>
      <c r="GNG92" s="6"/>
      <c r="GNH92" s="6"/>
      <c r="GNI92" s="232"/>
      <c r="GNJ92" s="252"/>
      <c r="GNK92" s="258"/>
      <c r="GNL92" s="231"/>
      <c r="GNM92" s="231"/>
      <c r="GNN92" s="231"/>
      <c r="GNO92" s="99"/>
      <c r="GNP92" s="231"/>
      <c r="GNQ92" s="231"/>
      <c r="GNR92" s="231"/>
      <c r="GNS92" s="222"/>
      <c r="GNT92" s="248"/>
      <c r="GNU92" s="254"/>
      <c r="GNV92" s="224"/>
      <c r="GNW92" s="225"/>
      <c r="GNX92" s="235"/>
      <c r="GNY92" s="235"/>
      <c r="GNZ92" s="231"/>
      <c r="GOA92" s="227"/>
      <c r="GOB92" s="227"/>
      <c r="GOC92" s="221"/>
      <c r="GOD92" s="231"/>
      <c r="GOE92" s="232"/>
      <c r="GOF92" s="6"/>
      <c r="GOG92" s="6"/>
      <c r="GOH92" s="232"/>
      <c r="GOI92" s="252"/>
      <c r="GOJ92" s="258"/>
      <c r="GOK92" s="231"/>
      <c r="GOL92" s="231"/>
      <c r="GOM92" s="231"/>
      <c r="GON92" s="99"/>
      <c r="GOO92" s="231"/>
      <c r="GOP92" s="231"/>
      <c r="GOQ92" s="231"/>
      <c r="GOR92" s="222"/>
      <c r="GOS92" s="248"/>
      <c r="GOT92" s="254"/>
      <c r="GOU92" s="224"/>
      <c r="GOV92" s="225"/>
      <c r="GOW92" s="235"/>
      <c r="GOX92" s="235"/>
      <c r="GOY92" s="231"/>
      <c r="GOZ92" s="227"/>
      <c r="GPA92" s="227"/>
      <c r="GPB92" s="221"/>
      <c r="GPC92" s="231"/>
      <c r="GPD92" s="232"/>
      <c r="GPE92" s="6"/>
      <c r="GPF92" s="6"/>
      <c r="GPG92" s="232"/>
      <c r="GPH92" s="252"/>
      <c r="GPI92" s="258"/>
      <c r="GPJ92" s="231"/>
      <c r="GPK92" s="231"/>
      <c r="GPL92" s="231"/>
      <c r="GPM92" s="99"/>
      <c r="GPN92" s="231"/>
      <c r="GPO92" s="231"/>
      <c r="GPP92" s="231"/>
      <c r="GPQ92" s="222"/>
      <c r="GPR92" s="248"/>
      <c r="GPS92" s="254"/>
      <c r="GPT92" s="224"/>
      <c r="GPU92" s="225"/>
      <c r="GPV92" s="235"/>
      <c r="GPW92" s="235"/>
      <c r="GPX92" s="231"/>
      <c r="GPY92" s="227"/>
      <c r="GPZ92" s="227"/>
      <c r="GQA92" s="221"/>
      <c r="GQB92" s="231"/>
      <c r="GQC92" s="232"/>
      <c r="GQD92" s="6"/>
      <c r="GQE92" s="6"/>
      <c r="GQF92" s="232"/>
      <c r="GQG92" s="252"/>
      <c r="GQH92" s="258"/>
      <c r="GQI92" s="231"/>
      <c r="GQJ92" s="231"/>
      <c r="GQK92" s="231"/>
      <c r="GQL92" s="99"/>
      <c r="GQM92" s="231"/>
      <c r="GQN92" s="231"/>
      <c r="GQO92" s="231"/>
      <c r="GQP92" s="222"/>
      <c r="GQQ92" s="248"/>
      <c r="GQR92" s="254"/>
      <c r="GQS92" s="224"/>
      <c r="GQT92" s="225"/>
      <c r="GQU92" s="235"/>
      <c r="GQV92" s="235"/>
      <c r="GQW92" s="231"/>
      <c r="GQX92" s="227"/>
      <c r="GQY92" s="227"/>
      <c r="GQZ92" s="221"/>
      <c r="GRA92" s="231"/>
      <c r="GRB92" s="232"/>
      <c r="GRC92" s="6"/>
      <c r="GRD92" s="6"/>
      <c r="GRE92" s="232"/>
      <c r="GRF92" s="252"/>
      <c r="GRG92" s="258"/>
      <c r="GRH92" s="231"/>
      <c r="GRI92" s="231"/>
      <c r="GRJ92" s="231"/>
      <c r="GRK92" s="99"/>
      <c r="GRL92" s="231"/>
      <c r="GRM92" s="231"/>
      <c r="GRN92" s="231"/>
      <c r="GRO92" s="222"/>
      <c r="GRP92" s="248"/>
      <c r="GRQ92" s="254"/>
      <c r="GRR92" s="224"/>
      <c r="GRS92" s="225"/>
      <c r="GRT92" s="235"/>
      <c r="GRU92" s="235"/>
      <c r="GRV92" s="231"/>
      <c r="GRW92" s="227"/>
      <c r="GRX92" s="227"/>
      <c r="GRY92" s="221"/>
      <c r="GRZ92" s="231"/>
      <c r="GSA92" s="232"/>
      <c r="GSB92" s="6"/>
      <c r="GSC92" s="6"/>
      <c r="GSD92" s="232"/>
      <c r="GSE92" s="252"/>
      <c r="GSF92" s="258"/>
      <c r="GSG92" s="231"/>
      <c r="GSH92" s="231"/>
      <c r="GSI92" s="231"/>
      <c r="GSJ92" s="99"/>
      <c r="GSK92" s="231"/>
      <c r="GSL92" s="231"/>
      <c r="GSM92" s="231"/>
      <c r="GSN92" s="222"/>
      <c r="GSO92" s="248"/>
      <c r="GSP92" s="254"/>
      <c r="GSQ92" s="224"/>
      <c r="GSR92" s="225"/>
      <c r="GSS92" s="235"/>
      <c r="GST92" s="235"/>
      <c r="GSU92" s="231"/>
      <c r="GSV92" s="227"/>
      <c r="GSW92" s="227"/>
      <c r="GSX92" s="221"/>
      <c r="GSY92" s="231"/>
      <c r="GSZ92" s="232"/>
      <c r="GTA92" s="6"/>
      <c r="GTB92" s="6"/>
      <c r="GTC92" s="232"/>
      <c r="GTD92" s="252"/>
      <c r="GTE92" s="258"/>
      <c r="GTF92" s="231"/>
      <c r="GTG92" s="231"/>
      <c r="GTH92" s="231"/>
      <c r="GTI92" s="99"/>
      <c r="GTJ92" s="231"/>
      <c r="GTK92" s="231"/>
      <c r="GTL92" s="231"/>
      <c r="GTM92" s="222"/>
      <c r="GTN92" s="248"/>
      <c r="GTO92" s="254"/>
      <c r="GTP92" s="224"/>
      <c r="GTQ92" s="225"/>
      <c r="GTR92" s="235"/>
      <c r="GTS92" s="235"/>
      <c r="GTT92" s="231"/>
      <c r="GTU92" s="227"/>
      <c r="GTV92" s="227"/>
      <c r="GTW92" s="221"/>
      <c r="GTX92" s="231"/>
      <c r="GTY92" s="232"/>
      <c r="GTZ92" s="6"/>
      <c r="GUA92" s="6"/>
      <c r="GUB92" s="232"/>
      <c r="GUC92" s="252"/>
      <c r="GUD92" s="258"/>
      <c r="GUE92" s="231"/>
      <c r="GUF92" s="231"/>
      <c r="GUG92" s="231"/>
      <c r="GUH92" s="99"/>
      <c r="GUI92" s="231"/>
      <c r="GUJ92" s="231"/>
      <c r="GUK92" s="231"/>
      <c r="GUL92" s="222"/>
      <c r="GUM92" s="248"/>
      <c r="GUN92" s="254"/>
      <c r="GUO92" s="224"/>
      <c r="GUP92" s="225"/>
      <c r="GUQ92" s="235"/>
      <c r="GUR92" s="235"/>
      <c r="GUS92" s="231"/>
      <c r="GUT92" s="227"/>
      <c r="GUU92" s="227"/>
      <c r="GUV92" s="221"/>
      <c r="GUW92" s="231"/>
      <c r="GUX92" s="232"/>
      <c r="GUY92" s="6"/>
      <c r="GUZ92" s="6"/>
      <c r="GVA92" s="232"/>
      <c r="GVB92" s="252"/>
      <c r="GVC92" s="258"/>
      <c r="GVD92" s="231"/>
      <c r="GVE92" s="231"/>
      <c r="GVF92" s="231"/>
      <c r="GVG92" s="99"/>
      <c r="GVH92" s="231"/>
      <c r="GVI92" s="231"/>
      <c r="GVJ92" s="231"/>
      <c r="GVK92" s="222"/>
      <c r="GVL92" s="248"/>
      <c r="GVM92" s="254"/>
      <c r="GVN92" s="224"/>
      <c r="GVO92" s="225"/>
      <c r="GVP92" s="235"/>
      <c r="GVQ92" s="235"/>
      <c r="GVR92" s="231"/>
      <c r="GVS92" s="227"/>
      <c r="GVT92" s="227"/>
      <c r="GVU92" s="221"/>
      <c r="GVV92" s="231"/>
      <c r="GVW92" s="232"/>
      <c r="GVX92" s="6"/>
      <c r="GVY92" s="6"/>
      <c r="GVZ92" s="232"/>
      <c r="GWA92" s="252"/>
      <c r="GWB92" s="258"/>
      <c r="GWC92" s="231"/>
      <c r="GWD92" s="231"/>
      <c r="GWE92" s="231"/>
      <c r="GWF92" s="99"/>
      <c r="GWG92" s="231"/>
      <c r="GWH92" s="231"/>
      <c r="GWI92" s="231"/>
      <c r="GWJ92" s="222"/>
      <c r="GWK92" s="248"/>
      <c r="GWL92" s="254"/>
      <c r="GWM92" s="224"/>
      <c r="GWN92" s="225"/>
      <c r="GWO92" s="235"/>
      <c r="GWP92" s="235"/>
      <c r="GWQ92" s="231"/>
      <c r="GWR92" s="227"/>
      <c r="GWS92" s="227"/>
      <c r="GWT92" s="221"/>
      <c r="GWU92" s="231"/>
      <c r="GWV92" s="232"/>
      <c r="GWW92" s="6"/>
      <c r="GWX92" s="6"/>
      <c r="GWY92" s="232"/>
      <c r="GWZ92" s="252"/>
      <c r="GXA92" s="258"/>
      <c r="GXB92" s="231"/>
      <c r="GXC92" s="231"/>
      <c r="GXD92" s="231"/>
      <c r="GXE92" s="99"/>
      <c r="GXF92" s="231"/>
      <c r="GXG92" s="231"/>
      <c r="GXH92" s="231"/>
      <c r="GXI92" s="222"/>
      <c r="GXJ92" s="248"/>
      <c r="GXK92" s="254"/>
      <c r="GXL92" s="224"/>
      <c r="GXM92" s="225"/>
      <c r="GXN92" s="235"/>
      <c r="GXO92" s="235"/>
      <c r="GXP92" s="231"/>
      <c r="GXQ92" s="227"/>
      <c r="GXR92" s="227"/>
      <c r="GXS92" s="221"/>
      <c r="GXT92" s="231"/>
      <c r="GXU92" s="232"/>
      <c r="GXV92" s="6"/>
      <c r="GXW92" s="6"/>
      <c r="GXX92" s="232"/>
      <c r="GXY92" s="252"/>
      <c r="GXZ92" s="258"/>
      <c r="GYA92" s="231"/>
      <c r="GYB92" s="231"/>
      <c r="GYC92" s="231"/>
      <c r="GYD92" s="99"/>
      <c r="GYE92" s="231"/>
      <c r="GYF92" s="231"/>
      <c r="GYG92" s="231"/>
      <c r="GYH92" s="222"/>
      <c r="GYI92" s="248"/>
      <c r="GYJ92" s="254"/>
      <c r="GYK92" s="224"/>
      <c r="GYL92" s="225"/>
      <c r="GYM92" s="235"/>
      <c r="GYN92" s="235"/>
      <c r="GYO92" s="231"/>
      <c r="GYP92" s="227"/>
      <c r="GYQ92" s="227"/>
      <c r="GYR92" s="221"/>
      <c r="GYS92" s="231"/>
      <c r="GYT92" s="232"/>
      <c r="GYU92" s="6"/>
      <c r="GYV92" s="6"/>
      <c r="GYW92" s="232"/>
      <c r="GYX92" s="252"/>
      <c r="GYY92" s="258"/>
      <c r="GYZ92" s="231"/>
      <c r="GZA92" s="231"/>
      <c r="GZB92" s="231"/>
      <c r="GZC92" s="99"/>
      <c r="GZD92" s="231"/>
      <c r="GZE92" s="231"/>
      <c r="GZF92" s="231"/>
      <c r="GZG92" s="222"/>
      <c r="GZH92" s="248"/>
      <c r="GZI92" s="254"/>
      <c r="GZJ92" s="224"/>
      <c r="GZK92" s="225"/>
      <c r="GZL92" s="235"/>
      <c r="GZM92" s="235"/>
      <c r="GZN92" s="231"/>
      <c r="GZO92" s="227"/>
      <c r="GZP92" s="227"/>
      <c r="GZQ92" s="221"/>
      <c r="GZR92" s="231"/>
      <c r="GZS92" s="232"/>
      <c r="GZT92" s="6"/>
      <c r="GZU92" s="6"/>
      <c r="GZV92" s="232"/>
      <c r="GZW92" s="252"/>
      <c r="GZX92" s="258"/>
      <c r="GZY92" s="231"/>
      <c r="GZZ92" s="231"/>
      <c r="HAA92" s="231"/>
      <c r="HAB92" s="99"/>
      <c r="HAC92" s="231"/>
      <c r="HAD92" s="231"/>
      <c r="HAE92" s="231"/>
      <c r="HAF92" s="222"/>
      <c r="HAG92" s="248"/>
      <c r="HAH92" s="254"/>
      <c r="HAI92" s="224"/>
      <c r="HAJ92" s="225"/>
      <c r="HAK92" s="235"/>
      <c r="HAL92" s="235"/>
      <c r="HAM92" s="231"/>
      <c r="HAN92" s="227"/>
      <c r="HAO92" s="227"/>
      <c r="HAP92" s="221"/>
      <c r="HAQ92" s="231"/>
      <c r="HAR92" s="232"/>
      <c r="HAS92" s="6"/>
      <c r="HAT92" s="6"/>
      <c r="HAU92" s="232"/>
      <c r="HAV92" s="252"/>
      <c r="HAW92" s="258"/>
      <c r="HAX92" s="231"/>
      <c r="HAY92" s="231"/>
      <c r="HAZ92" s="231"/>
      <c r="HBA92" s="99"/>
      <c r="HBB92" s="231"/>
      <c r="HBC92" s="231"/>
      <c r="HBD92" s="231"/>
      <c r="HBE92" s="222"/>
      <c r="HBF92" s="248"/>
      <c r="HBG92" s="254"/>
      <c r="HBH92" s="224"/>
      <c r="HBI92" s="225"/>
      <c r="HBJ92" s="235"/>
      <c r="HBK92" s="235"/>
      <c r="HBL92" s="231"/>
      <c r="HBM92" s="227"/>
      <c r="HBN92" s="227"/>
      <c r="HBO92" s="221"/>
      <c r="HBP92" s="231"/>
      <c r="HBQ92" s="232"/>
      <c r="HBR92" s="6"/>
      <c r="HBS92" s="6"/>
      <c r="HBT92" s="232"/>
      <c r="HBU92" s="252"/>
      <c r="HBV92" s="258"/>
      <c r="HBW92" s="231"/>
      <c r="HBX92" s="231"/>
      <c r="HBY92" s="231"/>
      <c r="HBZ92" s="99"/>
      <c r="HCA92" s="231"/>
      <c r="HCB92" s="231"/>
      <c r="HCC92" s="231"/>
      <c r="HCD92" s="222"/>
      <c r="HCE92" s="248"/>
      <c r="HCF92" s="254"/>
      <c r="HCG92" s="224"/>
      <c r="HCH92" s="225"/>
      <c r="HCI92" s="235"/>
      <c r="HCJ92" s="235"/>
      <c r="HCK92" s="231"/>
      <c r="HCL92" s="227"/>
      <c r="HCM92" s="227"/>
      <c r="HCN92" s="221"/>
      <c r="HCO92" s="231"/>
      <c r="HCP92" s="232"/>
      <c r="HCQ92" s="6"/>
      <c r="HCR92" s="6"/>
      <c r="HCS92" s="232"/>
      <c r="HCT92" s="252"/>
      <c r="HCU92" s="258"/>
      <c r="HCV92" s="231"/>
      <c r="HCW92" s="231"/>
      <c r="HCX92" s="231"/>
      <c r="HCY92" s="99"/>
      <c r="HCZ92" s="231"/>
      <c r="HDA92" s="231"/>
      <c r="HDB92" s="231"/>
      <c r="HDC92" s="222"/>
      <c r="HDD92" s="248"/>
      <c r="HDE92" s="254"/>
      <c r="HDF92" s="224"/>
      <c r="HDG92" s="225"/>
      <c r="HDH92" s="235"/>
      <c r="HDI92" s="235"/>
      <c r="HDJ92" s="231"/>
      <c r="HDK92" s="227"/>
      <c r="HDL92" s="227"/>
      <c r="HDM92" s="221"/>
      <c r="HDN92" s="231"/>
      <c r="HDO92" s="232"/>
      <c r="HDP92" s="6"/>
      <c r="HDQ92" s="6"/>
      <c r="HDR92" s="232"/>
      <c r="HDS92" s="252"/>
      <c r="HDT92" s="258"/>
      <c r="HDU92" s="231"/>
      <c r="HDV92" s="231"/>
      <c r="HDW92" s="231"/>
      <c r="HDX92" s="99"/>
      <c r="HDY92" s="231"/>
      <c r="HDZ92" s="231"/>
      <c r="HEA92" s="231"/>
      <c r="HEB92" s="222"/>
      <c r="HEC92" s="248"/>
      <c r="HED92" s="254"/>
      <c r="HEE92" s="224"/>
      <c r="HEF92" s="225"/>
      <c r="HEG92" s="235"/>
      <c r="HEH92" s="235"/>
      <c r="HEI92" s="231"/>
      <c r="HEJ92" s="227"/>
      <c r="HEK92" s="227"/>
      <c r="HEL92" s="221"/>
      <c r="HEM92" s="231"/>
      <c r="HEN92" s="232"/>
      <c r="HEO92" s="6"/>
      <c r="HEP92" s="6"/>
      <c r="HEQ92" s="232"/>
      <c r="HER92" s="252"/>
      <c r="HES92" s="258"/>
      <c r="HET92" s="231"/>
      <c r="HEU92" s="231"/>
      <c r="HEV92" s="231"/>
      <c r="HEW92" s="99"/>
      <c r="HEX92" s="231"/>
      <c r="HEY92" s="231"/>
      <c r="HEZ92" s="231"/>
      <c r="HFA92" s="222"/>
      <c r="HFB92" s="248"/>
      <c r="HFC92" s="254"/>
      <c r="HFD92" s="224"/>
      <c r="HFE92" s="225"/>
      <c r="HFF92" s="235"/>
      <c r="HFG92" s="235"/>
      <c r="HFH92" s="231"/>
      <c r="HFI92" s="227"/>
      <c r="HFJ92" s="227"/>
      <c r="HFK92" s="221"/>
      <c r="HFL92" s="231"/>
      <c r="HFM92" s="232"/>
      <c r="HFN92" s="6"/>
      <c r="HFO92" s="6"/>
      <c r="HFP92" s="232"/>
      <c r="HFQ92" s="252"/>
      <c r="HFR92" s="258"/>
      <c r="HFS92" s="231"/>
      <c r="HFT92" s="231"/>
      <c r="HFU92" s="231"/>
      <c r="HFV92" s="99"/>
      <c r="HFW92" s="231"/>
      <c r="HFX92" s="231"/>
      <c r="HFY92" s="231"/>
      <c r="HFZ92" s="222"/>
      <c r="HGA92" s="248"/>
      <c r="HGB92" s="254"/>
      <c r="HGC92" s="224"/>
      <c r="HGD92" s="225"/>
      <c r="HGE92" s="235"/>
      <c r="HGF92" s="235"/>
      <c r="HGG92" s="231"/>
      <c r="HGH92" s="227"/>
      <c r="HGI92" s="227"/>
      <c r="HGJ92" s="221"/>
      <c r="HGK92" s="231"/>
      <c r="HGL92" s="232"/>
      <c r="HGM92" s="6"/>
      <c r="HGN92" s="6"/>
      <c r="HGO92" s="232"/>
      <c r="HGP92" s="252"/>
      <c r="HGQ92" s="258"/>
      <c r="HGR92" s="231"/>
      <c r="HGS92" s="231"/>
      <c r="HGT92" s="231"/>
      <c r="HGU92" s="99"/>
      <c r="HGV92" s="231"/>
      <c r="HGW92" s="231"/>
      <c r="HGX92" s="231"/>
      <c r="HGY92" s="222"/>
      <c r="HGZ92" s="248"/>
      <c r="HHA92" s="254"/>
      <c r="HHB92" s="224"/>
      <c r="HHC92" s="225"/>
      <c r="HHD92" s="235"/>
      <c r="HHE92" s="235"/>
      <c r="HHF92" s="231"/>
      <c r="HHG92" s="227"/>
      <c r="HHH92" s="227"/>
      <c r="HHI92" s="221"/>
      <c r="HHJ92" s="231"/>
      <c r="HHK92" s="232"/>
      <c r="HHL92" s="6"/>
      <c r="HHM92" s="6"/>
      <c r="HHN92" s="232"/>
      <c r="HHO92" s="252"/>
      <c r="HHP92" s="258"/>
      <c r="HHQ92" s="231"/>
      <c r="HHR92" s="231"/>
      <c r="HHS92" s="231"/>
      <c r="HHT92" s="99"/>
      <c r="HHU92" s="231"/>
      <c r="HHV92" s="231"/>
      <c r="HHW92" s="231"/>
      <c r="HHX92" s="222"/>
      <c r="HHY92" s="248"/>
      <c r="HHZ92" s="254"/>
      <c r="HIA92" s="224"/>
      <c r="HIB92" s="225"/>
      <c r="HIC92" s="235"/>
      <c r="HID92" s="235"/>
      <c r="HIE92" s="231"/>
      <c r="HIF92" s="227"/>
      <c r="HIG92" s="227"/>
      <c r="HIH92" s="221"/>
      <c r="HII92" s="231"/>
      <c r="HIJ92" s="232"/>
      <c r="HIK92" s="6"/>
      <c r="HIL92" s="6"/>
      <c r="HIM92" s="232"/>
      <c r="HIN92" s="252"/>
      <c r="HIO92" s="258"/>
      <c r="HIP92" s="231"/>
      <c r="HIQ92" s="231"/>
      <c r="HIR92" s="231"/>
      <c r="HIS92" s="99"/>
      <c r="HIT92" s="231"/>
      <c r="HIU92" s="231"/>
      <c r="HIV92" s="231"/>
      <c r="HIW92" s="222"/>
      <c r="HIX92" s="248"/>
      <c r="HIY92" s="254"/>
      <c r="HIZ92" s="224"/>
      <c r="HJA92" s="225"/>
      <c r="HJB92" s="235"/>
      <c r="HJC92" s="235"/>
      <c r="HJD92" s="231"/>
      <c r="HJE92" s="227"/>
      <c r="HJF92" s="227"/>
      <c r="HJG92" s="221"/>
      <c r="HJH92" s="231"/>
      <c r="HJI92" s="232"/>
      <c r="HJJ92" s="6"/>
      <c r="HJK92" s="6"/>
      <c r="HJL92" s="232"/>
      <c r="HJM92" s="252"/>
      <c r="HJN92" s="258"/>
      <c r="HJO92" s="231"/>
      <c r="HJP92" s="231"/>
      <c r="HJQ92" s="231"/>
      <c r="HJR92" s="99"/>
      <c r="HJS92" s="231"/>
      <c r="HJT92" s="231"/>
      <c r="HJU92" s="231"/>
      <c r="HJV92" s="222"/>
      <c r="HJW92" s="248"/>
      <c r="HJX92" s="254"/>
      <c r="HJY92" s="224"/>
      <c r="HJZ92" s="225"/>
      <c r="HKA92" s="235"/>
      <c r="HKB92" s="235"/>
      <c r="HKC92" s="231"/>
      <c r="HKD92" s="227"/>
      <c r="HKE92" s="227"/>
      <c r="HKF92" s="221"/>
      <c r="HKG92" s="231"/>
      <c r="HKH92" s="232"/>
      <c r="HKI92" s="6"/>
      <c r="HKJ92" s="6"/>
      <c r="HKK92" s="232"/>
      <c r="HKL92" s="252"/>
      <c r="HKM92" s="258"/>
      <c r="HKN92" s="231"/>
      <c r="HKO92" s="231"/>
      <c r="HKP92" s="231"/>
      <c r="HKQ92" s="99"/>
      <c r="HKR92" s="231"/>
      <c r="HKS92" s="231"/>
      <c r="HKT92" s="231"/>
      <c r="HKU92" s="222"/>
      <c r="HKV92" s="248"/>
      <c r="HKW92" s="254"/>
      <c r="HKX92" s="224"/>
      <c r="HKY92" s="225"/>
      <c r="HKZ92" s="235"/>
      <c r="HLA92" s="235"/>
      <c r="HLB92" s="231"/>
      <c r="HLC92" s="227"/>
      <c r="HLD92" s="227"/>
      <c r="HLE92" s="221"/>
      <c r="HLF92" s="231"/>
      <c r="HLG92" s="232"/>
      <c r="HLH92" s="6"/>
      <c r="HLI92" s="6"/>
      <c r="HLJ92" s="232"/>
      <c r="HLK92" s="252"/>
      <c r="HLL92" s="258"/>
      <c r="HLM92" s="231"/>
      <c r="HLN92" s="231"/>
      <c r="HLO92" s="231"/>
      <c r="HLP92" s="99"/>
      <c r="HLQ92" s="231"/>
      <c r="HLR92" s="231"/>
      <c r="HLS92" s="231"/>
      <c r="HLT92" s="222"/>
      <c r="HLU92" s="248"/>
      <c r="HLV92" s="254"/>
      <c r="HLW92" s="224"/>
      <c r="HLX92" s="225"/>
      <c r="HLY92" s="235"/>
      <c r="HLZ92" s="235"/>
      <c r="HMA92" s="231"/>
      <c r="HMB92" s="227"/>
      <c r="HMC92" s="227"/>
      <c r="HMD92" s="221"/>
      <c r="HME92" s="231"/>
      <c r="HMF92" s="232"/>
      <c r="HMG92" s="6"/>
      <c r="HMH92" s="6"/>
      <c r="HMI92" s="232"/>
      <c r="HMJ92" s="252"/>
      <c r="HMK92" s="258"/>
      <c r="HML92" s="231"/>
      <c r="HMM92" s="231"/>
      <c r="HMN92" s="231"/>
      <c r="HMO92" s="99"/>
      <c r="HMP92" s="231"/>
      <c r="HMQ92" s="231"/>
      <c r="HMR92" s="231"/>
      <c r="HMS92" s="222"/>
      <c r="HMT92" s="248"/>
      <c r="HMU92" s="254"/>
      <c r="HMV92" s="224"/>
      <c r="HMW92" s="225"/>
      <c r="HMX92" s="235"/>
      <c r="HMY92" s="235"/>
      <c r="HMZ92" s="231"/>
      <c r="HNA92" s="227"/>
      <c r="HNB92" s="227"/>
      <c r="HNC92" s="221"/>
      <c r="HND92" s="231"/>
      <c r="HNE92" s="232"/>
      <c r="HNF92" s="6"/>
      <c r="HNG92" s="6"/>
      <c r="HNH92" s="232"/>
      <c r="HNI92" s="252"/>
      <c r="HNJ92" s="258"/>
      <c r="HNK92" s="231"/>
      <c r="HNL92" s="231"/>
      <c r="HNM92" s="231"/>
      <c r="HNN92" s="99"/>
      <c r="HNO92" s="231"/>
      <c r="HNP92" s="231"/>
      <c r="HNQ92" s="231"/>
      <c r="HNR92" s="222"/>
      <c r="HNS92" s="248"/>
      <c r="HNT92" s="254"/>
      <c r="HNU92" s="224"/>
      <c r="HNV92" s="225"/>
      <c r="HNW92" s="235"/>
      <c r="HNX92" s="235"/>
      <c r="HNY92" s="231"/>
      <c r="HNZ92" s="227"/>
      <c r="HOA92" s="227"/>
      <c r="HOB92" s="221"/>
      <c r="HOC92" s="231"/>
      <c r="HOD92" s="232"/>
      <c r="HOE92" s="6"/>
      <c r="HOF92" s="6"/>
      <c r="HOG92" s="232"/>
      <c r="HOH92" s="252"/>
      <c r="HOI92" s="258"/>
      <c r="HOJ92" s="231"/>
      <c r="HOK92" s="231"/>
      <c r="HOL92" s="231"/>
      <c r="HOM92" s="99"/>
      <c r="HON92" s="231"/>
      <c r="HOO92" s="231"/>
      <c r="HOP92" s="231"/>
      <c r="HOQ92" s="222"/>
      <c r="HOR92" s="248"/>
      <c r="HOS92" s="254"/>
      <c r="HOT92" s="224"/>
      <c r="HOU92" s="225"/>
      <c r="HOV92" s="235"/>
      <c r="HOW92" s="235"/>
      <c r="HOX92" s="231"/>
      <c r="HOY92" s="227"/>
      <c r="HOZ92" s="227"/>
      <c r="HPA92" s="221"/>
      <c r="HPB92" s="231"/>
      <c r="HPC92" s="232"/>
      <c r="HPD92" s="6"/>
      <c r="HPE92" s="6"/>
      <c r="HPF92" s="232"/>
      <c r="HPG92" s="252"/>
      <c r="HPH92" s="258"/>
      <c r="HPI92" s="231"/>
      <c r="HPJ92" s="231"/>
      <c r="HPK92" s="231"/>
      <c r="HPL92" s="99"/>
      <c r="HPM92" s="231"/>
      <c r="HPN92" s="231"/>
      <c r="HPO92" s="231"/>
      <c r="HPP92" s="222"/>
      <c r="HPQ92" s="248"/>
      <c r="HPR92" s="254"/>
      <c r="HPS92" s="224"/>
      <c r="HPT92" s="225"/>
      <c r="HPU92" s="235"/>
      <c r="HPV92" s="235"/>
      <c r="HPW92" s="231"/>
      <c r="HPX92" s="227"/>
      <c r="HPY92" s="227"/>
      <c r="HPZ92" s="221"/>
      <c r="HQA92" s="231"/>
      <c r="HQB92" s="232"/>
      <c r="HQC92" s="6"/>
      <c r="HQD92" s="6"/>
      <c r="HQE92" s="232"/>
      <c r="HQF92" s="252"/>
      <c r="HQG92" s="258"/>
      <c r="HQH92" s="231"/>
      <c r="HQI92" s="231"/>
      <c r="HQJ92" s="231"/>
      <c r="HQK92" s="99"/>
      <c r="HQL92" s="231"/>
      <c r="HQM92" s="231"/>
      <c r="HQN92" s="231"/>
      <c r="HQO92" s="222"/>
      <c r="HQP92" s="248"/>
      <c r="HQQ92" s="254"/>
      <c r="HQR92" s="224"/>
      <c r="HQS92" s="225"/>
      <c r="HQT92" s="235"/>
      <c r="HQU92" s="235"/>
      <c r="HQV92" s="231"/>
      <c r="HQW92" s="227"/>
      <c r="HQX92" s="227"/>
      <c r="HQY92" s="221"/>
      <c r="HQZ92" s="231"/>
      <c r="HRA92" s="232"/>
      <c r="HRB92" s="6"/>
      <c r="HRC92" s="6"/>
      <c r="HRD92" s="232"/>
      <c r="HRE92" s="252"/>
      <c r="HRF92" s="258"/>
      <c r="HRG92" s="231"/>
      <c r="HRH92" s="231"/>
      <c r="HRI92" s="231"/>
      <c r="HRJ92" s="99"/>
      <c r="HRK92" s="231"/>
      <c r="HRL92" s="231"/>
      <c r="HRM92" s="231"/>
      <c r="HRN92" s="222"/>
      <c r="HRO92" s="248"/>
      <c r="HRP92" s="254"/>
      <c r="HRQ92" s="224"/>
      <c r="HRR92" s="225"/>
      <c r="HRS92" s="235"/>
      <c r="HRT92" s="235"/>
      <c r="HRU92" s="231"/>
      <c r="HRV92" s="227"/>
      <c r="HRW92" s="227"/>
      <c r="HRX92" s="221"/>
      <c r="HRY92" s="231"/>
      <c r="HRZ92" s="232"/>
      <c r="HSA92" s="6"/>
      <c r="HSB92" s="6"/>
      <c r="HSC92" s="232"/>
      <c r="HSD92" s="252"/>
      <c r="HSE92" s="258"/>
      <c r="HSF92" s="231"/>
      <c r="HSG92" s="231"/>
      <c r="HSH92" s="231"/>
      <c r="HSI92" s="99"/>
      <c r="HSJ92" s="231"/>
      <c r="HSK92" s="231"/>
      <c r="HSL92" s="231"/>
      <c r="HSM92" s="222"/>
      <c r="HSN92" s="248"/>
      <c r="HSO92" s="254"/>
      <c r="HSP92" s="224"/>
      <c r="HSQ92" s="225"/>
      <c r="HSR92" s="235"/>
      <c r="HSS92" s="235"/>
      <c r="HST92" s="231"/>
      <c r="HSU92" s="227"/>
      <c r="HSV92" s="227"/>
      <c r="HSW92" s="221"/>
      <c r="HSX92" s="231"/>
      <c r="HSY92" s="232"/>
      <c r="HSZ92" s="6"/>
      <c r="HTA92" s="6"/>
      <c r="HTB92" s="232"/>
      <c r="HTC92" s="252"/>
      <c r="HTD92" s="258"/>
      <c r="HTE92" s="231"/>
      <c r="HTF92" s="231"/>
      <c r="HTG92" s="231"/>
      <c r="HTH92" s="99"/>
      <c r="HTI92" s="231"/>
      <c r="HTJ92" s="231"/>
      <c r="HTK92" s="231"/>
      <c r="HTL92" s="222"/>
      <c r="HTM92" s="248"/>
      <c r="HTN92" s="254"/>
      <c r="HTO92" s="224"/>
      <c r="HTP92" s="225"/>
      <c r="HTQ92" s="235"/>
      <c r="HTR92" s="235"/>
      <c r="HTS92" s="231"/>
      <c r="HTT92" s="227"/>
      <c r="HTU92" s="227"/>
      <c r="HTV92" s="221"/>
      <c r="HTW92" s="231"/>
      <c r="HTX92" s="232"/>
      <c r="HTY92" s="6"/>
      <c r="HTZ92" s="6"/>
      <c r="HUA92" s="232"/>
      <c r="HUB92" s="252"/>
      <c r="HUC92" s="258"/>
      <c r="HUD92" s="231"/>
      <c r="HUE92" s="231"/>
      <c r="HUF92" s="231"/>
      <c r="HUG92" s="99"/>
      <c r="HUH92" s="231"/>
      <c r="HUI92" s="231"/>
      <c r="HUJ92" s="231"/>
      <c r="HUK92" s="222"/>
      <c r="HUL92" s="248"/>
      <c r="HUM92" s="254"/>
      <c r="HUN92" s="224"/>
      <c r="HUO92" s="225"/>
      <c r="HUP92" s="235"/>
      <c r="HUQ92" s="235"/>
      <c r="HUR92" s="231"/>
      <c r="HUS92" s="227"/>
      <c r="HUT92" s="227"/>
      <c r="HUU92" s="221"/>
      <c r="HUV92" s="231"/>
      <c r="HUW92" s="232"/>
      <c r="HUX92" s="6"/>
      <c r="HUY92" s="6"/>
      <c r="HUZ92" s="232"/>
      <c r="HVA92" s="252"/>
      <c r="HVB92" s="258"/>
      <c r="HVC92" s="231"/>
      <c r="HVD92" s="231"/>
      <c r="HVE92" s="231"/>
      <c r="HVF92" s="99"/>
      <c r="HVG92" s="231"/>
      <c r="HVH92" s="231"/>
      <c r="HVI92" s="231"/>
      <c r="HVJ92" s="222"/>
      <c r="HVK92" s="248"/>
      <c r="HVL92" s="254"/>
      <c r="HVM92" s="224"/>
      <c r="HVN92" s="225"/>
      <c r="HVO92" s="235"/>
      <c r="HVP92" s="235"/>
      <c r="HVQ92" s="231"/>
      <c r="HVR92" s="227"/>
      <c r="HVS92" s="227"/>
      <c r="HVT92" s="221"/>
      <c r="HVU92" s="231"/>
      <c r="HVV92" s="232"/>
      <c r="HVW92" s="6"/>
      <c r="HVX92" s="6"/>
      <c r="HVY92" s="232"/>
      <c r="HVZ92" s="252"/>
      <c r="HWA92" s="258"/>
      <c r="HWB92" s="231"/>
      <c r="HWC92" s="231"/>
      <c r="HWD92" s="231"/>
      <c r="HWE92" s="99"/>
      <c r="HWF92" s="231"/>
      <c r="HWG92" s="231"/>
      <c r="HWH92" s="231"/>
      <c r="HWI92" s="222"/>
      <c r="HWJ92" s="248"/>
      <c r="HWK92" s="254"/>
      <c r="HWL92" s="224"/>
      <c r="HWM92" s="225"/>
      <c r="HWN92" s="235"/>
      <c r="HWO92" s="235"/>
      <c r="HWP92" s="231"/>
      <c r="HWQ92" s="227"/>
      <c r="HWR92" s="227"/>
      <c r="HWS92" s="221"/>
      <c r="HWT92" s="231"/>
      <c r="HWU92" s="232"/>
      <c r="HWV92" s="6"/>
      <c r="HWW92" s="6"/>
      <c r="HWX92" s="232"/>
      <c r="HWY92" s="252"/>
      <c r="HWZ92" s="258"/>
      <c r="HXA92" s="231"/>
      <c r="HXB92" s="231"/>
      <c r="HXC92" s="231"/>
      <c r="HXD92" s="99"/>
      <c r="HXE92" s="231"/>
      <c r="HXF92" s="231"/>
      <c r="HXG92" s="231"/>
      <c r="HXH92" s="222"/>
      <c r="HXI92" s="248"/>
      <c r="HXJ92" s="254"/>
      <c r="HXK92" s="224"/>
      <c r="HXL92" s="225"/>
      <c r="HXM92" s="235"/>
      <c r="HXN92" s="235"/>
      <c r="HXO92" s="231"/>
      <c r="HXP92" s="227"/>
      <c r="HXQ92" s="227"/>
      <c r="HXR92" s="221"/>
      <c r="HXS92" s="231"/>
      <c r="HXT92" s="232"/>
      <c r="HXU92" s="6"/>
      <c r="HXV92" s="6"/>
      <c r="HXW92" s="232"/>
      <c r="HXX92" s="252"/>
      <c r="HXY92" s="258"/>
      <c r="HXZ92" s="231"/>
      <c r="HYA92" s="231"/>
      <c r="HYB92" s="231"/>
      <c r="HYC92" s="99"/>
      <c r="HYD92" s="231"/>
      <c r="HYE92" s="231"/>
      <c r="HYF92" s="231"/>
      <c r="HYG92" s="222"/>
      <c r="HYH92" s="248"/>
      <c r="HYI92" s="254"/>
      <c r="HYJ92" s="224"/>
      <c r="HYK92" s="225"/>
      <c r="HYL92" s="235"/>
      <c r="HYM92" s="235"/>
      <c r="HYN92" s="231"/>
      <c r="HYO92" s="227"/>
      <c r="HYP92" s="227"/>
      <c r="HYQ92" s="221"/>
      <c r="HYR92" s="231"/>
      <c r="HYS92" s="232"/>
      <c r="HYT92" s="6"/>
      <c r="HYU92" s="6"/>
      <c r="HYV92" s="232"/>
      <c r="HYW92" s="252"/>
      <c r="HYX92" s="258"/>
      <c r="HYY92" s="231"/>
      <c r="HYZ92" s="231"/>
      <c r="HZA92" s="231"/>
      <c r="HZB92" s="99"/>
      <c r="HZC92" s="231"/>
      <c r="HZD92" s="231"/>
      <c r="HZE92" s="231"/>
      <c r="HZF92" s="222"/>
      <c r="HZG92" s="248"/>
      <c r="HZH92" s="254"/>
      <c r="HZI92" s="224"/>
      <c r="HZJ92" s="225"/>
      <c r="HZK92" s="235"/>
      <c r="HZL92" s="235"/>
      <c r="HZM92" s="231"/>
      <c r="HZN92" s="227"/>
      <c r="HZO92" s="227"/>
      <c r="HZP92" s="221"/>
      <c r="HZQ92" s="231"/>
      <c r="HZR92" s="232"/>
      <c r="HZS92" s="6"/>
      <c r="HZT92" s="6"/>
      <c r="HZU92" s="232"/>
      <c r="HZV92" s="252"/>
      <c r="HZW92" s="258"/>
      <c r="HZX92" s="231"/>
      <c r="HZY92" s="231"/>
      <c r="HZZ92" s="231"/>
      <c r="IAA92" s="99"/>
      <c r="IAB92" s="231"/>
      <c r="IAC92" s="231"/>
      <c r="IAD92" s="231"/>
      <c r="IAE92" s="222"/>
      <c r="IAF92" s="248"/>
      <c r="IAG92" s="254"/>
      <c r="IAH92" s="224"/>
      <c r="IAI92" s="225"/>
      <c r="IAJ92" s="235"/>
      <c r="IAK92" s="235"/>
      <c r="IAL92" s="231"/>
      <c r="IAM92" s="227"/>
      <c r="IAN92" s="227"/>
      <c r="IAO92" s="221"/>
      <c r="IAP92" s="231"/>
      <c r="IAQ92" s="232"/>
      <c r="IAR92" s="6"/>
      <c r="IAS92" s="6"/>
      <c r="IAT92" s="232"/>
      <c r="IAU92" s="252"/>
      <c r="IAV92" s="258"/>
      <c r="IAW92" s="231"/>
      <c r="IAX92" s="231"/>
      <c r="IAY92" s="231"/>
      <c r="IAZ92" s="99"/>
      <c r="IBA92" s="231"/>
      <c r="IBB92" s="231"/>
      <c r="IBC92" s="231"/>
      <c r="IBD92" s="222"/>
      <c r="IBE92" s="248"/>
      <c r="IBF92" s="254"/>
      <c r="IBG92" s="224"/>
      <c r="IBH92" s="225"/>
      <c r="IBI92" s="235"/>
      <c r="IBJ92" s="235"/>
      <c r="IBK92" s="231"/>
      <c r="IBL92" s="227"/>
      <c r="IBM92" s="227"/>
      <c r="IBN92" s="221"/>
      <c r="IBO92" s="231"/>
      <c r="IBP92" s="232"/>
      <c r="IBQ92" s="6"/>
      <c r="IBR92" s="6"/>
      <c r="IBS92" s="232"/>
      <c r="IBT92" s="252"/>
      <c r="IBU92" s="258"/>
      <c r="IBV92" s="231"/>
      <c r="IBW92" s="231"/>
      <c r="IBX92" s="231"/>
      <c r="IBY92" s="99"/>
      <c r="IBZ92" s="231"/>
      <c r="ICA92" s="231"/>
      <c r="ICB92" s="231"/>
      <c r="ICC92" s="222"/>
      <c r="ICD92" s="248"/>
      <c r="ICE92" s="254"/>
      <c r="ICF92" s="224"/>
      <c r="ICG92" s="225"/>
      <c r="ICH92" s="235"/>
      <c r="ICI92" s="235"/>
      <c r="ICJ92" s="231"/>
      <c r="ICK92" s="227"/>
      <c r="ICL92" s="227"/>
      <c r="ICM92" s="221"/>
      <c r="ICN92" s="231"/>
      <c r="ICO92" s="232"/>
      <c r="ICP92" s="6"/>
      <c r="ICQ92" s="6"/>
      <c r="ICR92" s="232"/>
      <c r="ICS92" s="252"/>
      <c r="ICT92" s="258"/>
      <c r="ICU92" s="231"/>
      <c r="ICV92" s="231"/>
      <c r="ICW92" s="231"/>
      <c r="ICX92" s="99"/>
      <c r="ICY92" s="231"/>
      <c r="ICZ92" s="231"/>
      <c r="IDA92" s="231"/>
      <c r="IDB92" s="222"/>
      <c r="IDC92" s="248"/>
      <c r="IDD92" s="254"/>
      <c r="IDE92" s="224"/>
      <c r="IDF92" s="225"/>
      <c r="IDG92" s="235"/>
      <c r="IDH92" s="235"/>
      <c r="IDI92" s="231"/>
      <c r="IDJ92" s="227"/>
      <c r="IDK92" s="227"/>
      <c r="IDL92" s="221"/>
      <c r="IDM92" s="231"/>
      <c r="IDN92" s="232"/>
      <c r="IDO92" s="6"/>
      <c r="IDP92" s="6"/>
      <c r="IDQ92" s="232"/>
      <c r="IDR92" s="252"/>
      <c r="IDS92" s="258"/>
      <c r="IDT92" s="231"/>
      <c r="IDU92" s="231"/>
      <c r="IDV92" s="231"/>
      <c r="IDW92" s="99"/>
      <c r="IDX92" s="231"/>
      <c r="IDY92" s="231"/>
      <c r="IDZ92" s="231"/>
      <c r="IEA92" s="222"/>
      <c r="IEB92" s="248"/>
      <c r="IEC92" s="254"/>
      <c r="IED92" s="224"/>
      <c r="IEE92" s="225"/>
      <c r="IEF92" s="235"/>
      <c r="IEG92" s="235"/>
      <c r="IEH92" s="231"/>
      <c r="IEI92" s="227"/>
      <c r="IEJ92" s="227"/>
      <c r="IEK92" s="221"/>
      <c r="IEL92" s="231"/>
      <c r="IEM92" s="232"/>
      <c r="IEN92" s="6"/>
      <c r="IEO92" s="6"/>
      <c r="IEP92" s="232"/>
      <c r="IEQ92" s="252"/>
      <c r="IER92" s="258"/>
      <c r="IES92" s="231"/>
      <c r="IET92" s="231"/>
      <c r="IEU92" s="231"/>
      <c r="IEV92" s="99"/>
      <c r="IEW92" s="231"/>
      <c r="IEX92" s="231"/>
      <c r="IEY92" s="231"/>
      <c r="IEZ92" s="222"/>
      <c r="IFA92" s="248"/>
      <c r="IFB92" s="254"/>
      <c r="IFC92" s="224"/>
      <c r="IFD92" s="225"/>
      <c r="IFE92" s="235"/>
      <c r="IFF92" s="235"/>
      <c r="IFG92" s="231"/>
      <c r="IFH92" s="227"/>
      <c r="IFI92" s="227"/>
      <c r="IFJ92" s="221"/>
      <c r="IFK92" s="231"/>
      <c r="IFL92" s="232"/>
      <c r="IFM92" s="6"/>
      <c r="IFN92" s="6"/>
      <c r="IFO92" s="232"/>
      <c r="IFP92" s="252"/>
      <c r="IFQ92" s="258"/>
      <c r="IFR92" s="231"/>
      <c r="IFS92" s="231"/>
      <c r="IFT92" s="231"/>
      <c r="IFU92" s="99"/>
      <c r="IFV92" s="231"/>
      <c r="IFW92" s="231"/>
      <c r="IFX92" s="231"/>
      <c r="IFY92" s="222"/>
      <c r="IFZ92" s="248"/>
      <c r="IGA92" s="254"/>
      <c r="IGB92" s="224"/>
      <c r="IGC92" s="225"/>
      <c r="IGD92" s="235"/>
      <c r="IGE92" s="235"/>
      <c r="IGF92" s="231"/>
      <c r="IGG92" s="227"/>
      <c r="IGH92" s="227"/>
      <c r="IGI92" s="221"/>
      <c r="IGJ92" s="231"/>
      <c r="IGK92" s="232"/>
      <c r="IGL92" s="6"/>
      <c r="IGM92" s="6"/>
      <c r="IGN92" s="232"/>
      <c r="IGO92" s="252"/>
      <c r="IGP92" s="258"/>
      <c r="IGQ92" s="231"/>
      <c r="IGR92" s="231"/>
      <c r="IGS92" s="231"/>
      <c r="IGT92" s="99"/>
      <c r="IGU92" s="231"/>
      <c r="IGV92" s="231"/>
      <c r="IGW92" s="231"/>
      <c r="IGX92" s="222"/>
      <c r="IGY92" s="248"/>
      <c r="IGZ92" s="254"/>
      <c r="IHA92" s="224"/>
      <c r="IHB92" s="225"/>
      <c r="IHC92" s="235"/>
      <c r="IHD92" s="235"/>
      <c r="IHE92" s="231"/>
      <c r="IHF92" s="227"/>
      <c r="IHG92" s="227"/>
      <c r="IHH92" s="221"/>
      <c r="IHI92" s="231"/>
      <c r="IHJ92" s="232"/>
      <c r="IHK92" s="6"/>
      <c r="IHL92" s="6"/>
      <c r="IHM92" s="232"/>
      <c r="IHN92" s="252"/>
      <c r="IHO92" s="258"/>
      <c r="IHP92" s="231"/>
      <c r="IHQ92" s="231"/>
      <c r="IHR92" s="231"/>
      <c r="IHS92" s="99"/>
      <c r="IHT92" s="231"/>
      <c r="IHU92" s="231"/>
      <c r="IHV92" s="231"/>
      <c r="IHW92" s="222"/>
      <c r="IHX92" s="248"/>
      <c r="IHY92" s="254"/>
      <c r="IHZ92" s="224"/>
      <c r="IIA92" s="225"/>
      <c r="IIB92" s="235"/>
      <c r="IIC92" s="235"/>
      <c r="IID92" s="231"/>
      <c r="IIE92" s="227"/>
      <c r="IIF92" s="227"/>
      <c r="IIG92" s="221"/>
      <c r="IIH92" s="231"/>
      <c r="III92" s="232"/>
      <c r="IIJ92" s="6"/>
      <c r="IIK92" s="6"/>
      <c r="IIL92" s="232"/>
      <c r="IIM92" s="252"/>
      <c r="IIN92" s="258"/>
      <c r="IIO92" s="231"/>
      <c r="IIP92" s="231"/>
      <c r="IIQ92" s="231"/>
      <c r="IIR92" s="99"/>
      <c r="IIS92" s="231"/>
      <c r="IIT92" s="231"/>
      <c r="IIU92" s="231"/>
      <c r="IIV92" s="222"/>
      <c r="IIW92" s="248"/>
      <c r="IIX92" s="254"/>
      <c r="IIY92" s="224"/>
      <c r="IIZ92" s="225"/>
      <c r="IJA92" s="235"/>
      <c r="IJB92" s="235"/>
      <c r="IJC92" s="231"/>
      <c r="IJD92" s="227"/>
      <c r="IJE92" s="227"/>
      <c r="IJF92" s="221"/>
      <c r="IJG92" s="231"/>
      <c r="IJH92" s="232"/>
      <c r="IJI92" s="6"/>
      <c r="IJJ92" s="6"/>
      <c r="IJK92" s="232"/>
      <c r="IJL92" s="252"/>
      <c r="IJM92" s="258"/>
      <c r="IJN92" s="231"/>
      <c r="IJO92" s="231"/>
      <c r="IJP92" s="231"/>
      <c r="IJQ92" s="99"/>
      <c r="IJR92" s="231"/>
      <c r="IJS92" s="231"/>
      <c r="IJT92" s="231"/>
      <c r="IJU92" s="222"/>
      <c r="IJV92" s="248"/>
      <c r="IJW92" s="254"/>
      <c r="IJX92" s="224"/>
      <c r="IJY92" s="225"/>
      <c r="IJZ92" s="235"/>
      <c r="IKA92" s="235"/>
      <c r="IKB92" s="231"/>
      <c r="IKC92" s="227"/>
      <c r="IKD92" s="227"/>
      <c r="IKE92" s="221"/>
      <c r="IKF92" s="231"/>
      <c r="IKG92" s="232"/>
      <c r="IKH92" s="6"/>
      <c r="IKI92" s="6"/>
      <c r="IKJ92" s="232"/>
      <c r="IKK92" s="252"/>
      <c r="IKL92" s="258"/>
      <c r="IKM92" s="231"/>
      <c r="IKN92" s="231"/>
      <c r="IKO92" s="231"/>
      <c r="IKP92" s="99"/>
      <c r="IKQ92" s="231"/>
      <c r="IKR92" s="231"/>
      <c r="IKS92" s="231"/>
      <c r="IKT92" s="222"/>
      <c r="IKU92" s="248"/>
      <c r="IKV92" s="254"/>
      <c r="IKW92" s="224"/>
      <c r="IKX92" s="225"/>
      <c r="IKY92" s="235"/>
      <c r="IKZ92" s="235"/>
      <c r="ILA92" s="231"/>
      <c r="ILB92" s="227"/>
      <c r="ILC92" s="227"/>
      <c r="ILD92" s="221"/>
      <c r="ILE92" s="231"/>
      <c r="ILF92" s="232"/>
      <c r="ILG92" s="6"/>
      <c r="ILH92" s="6"/>
      <c r="ILI92" s="232"/>
      <c r="ILJ92" s="252"/>
      <c r="ILK92" s="258"/>
      <c r="ILL92" s="231"/>
      <c r="ILM92" s="231"/>
      <c r="ILN92" s="231"/>
      <c r="ILO92" s="99"/>
      <c r="ILP92" s="231"/>
      <c r="ILQ92" s="231"/>
      <c r="ILR92" s="231"/>
      <c r="ILS92" s="222"/>
      <c r="ILT92" s="248"/>
      <c r="ILU92" s="254"/>
      <c r="ILV92" s="224"/>
      <c r="ILW92" s="225"/>
      <c r="ILX92" s="235"/>
      <c r="ILY92" s="235"/>
      <c r="ILZ92" s="231"/>
      <c r="IMA92" s="227"/>
      <c r="IMB92" s="227"/>
      <c r="IMC92" s="221"/>
      <c r="IMD92" s="231"/>
      <c r="IME92" s="232"/>
      <c r="IMF92" s="6"/>
      <c r="IMG92" s="6"/>
      <c r="IMH92" s="232"/>
      <c r="IMI92" s="252"/>
      <c r="IMJ92" s="258"/>
      <c r="IMK92" s="231"/>
      <c r="IML92" s="231"/>
      <c r="IMM92" s="231"/>
      <c r="IMN92" s="99"/>
      <c r="IMO92" s="231"/>
      <c r="IMP92" s="231"/>
      <c r="IMQ92" s="231"/>
      <c r="IMR92" s="222"/>
      <c r="IMS92" s="248"/>
      <c r="IMT92" s="254"/>
      <c r="IMU92" s="224"/>
      <c r="IMV92" s="225"/>
      <c r="IMW92" s="235"/>
      <c r="IMX92" s="235"/>
      <c r="IMY92" s="231"/>
      <c r="IMZ92" s="227"/>
      <c r="INA92" s="227"/>
      <c r="INB92" s="221"/>
      <c r="INC92" s="231"/>
      <c r="IND92" s="232"/>
      <c r="INE92" s="6"/>
      <c r="INF92" s="6"/>
      <c r="ING92" s="232"/>
      <c r="INH92" s="252"/>
      <c r="INI92" s="258"/>
      <c r="INJ92" s="231"/>
      <c r="INK92" s="231"/>
      <c r="INL92" s="231"/>
      <c r="INM92" s="99"/>
      <c r="INN92" s="231"/>
      <c r="INO92" s="231"/>
      <c r="INP92" s="231"/>
      <c r="INQ92" s="222"/>
      <c r="INR92" s="248"/>
      <c r="INS92" s="254"/>
      <c r="INT92" s="224"/>
      <c r="INU92" s="225"/>
      <c r="INV92" s="235"/>
      <c r="INW92" s="235"/>
      <c r="INX92" s="231"/>
      <c r="INY92" s="227"/>
      <c r="INZ92" s="227"/>
      <c r="IOA92" s="221"/>
      <c r="IOB92" s="231"/>
      <c r="IOC92" s="232"/>
      <c r="IOD92" s="6"/>
      <c r="IOE92" s="6"/>
      <c r="IOF92" s="232"/>
      <c r="IOG92" s="252"/>
      <c r="IOH92" s="258"/>
      <c r="IOI92" s="231"/>
      <c r="IOJ92" s="231"/>
      <c r="IOK92" s="231"/>
      <c r="IOL92" s="99"/>
      <c r="IOM92" s="231"/>
      <c r="ION92" s="231"/>
      <c r="IOO92" s="231"/>
      <c r="IOP92" s="222"/>
      <c r="IOQ92" s="248"/>
      <c r="IOR92" s="254"/>
      <c r="IOS92" s="224"/>
      <c r="IOT92" s="225"/>
      <c r="IOU92" s="235"/>
      <c r="IOV92" s="235"/>
      <c r="IOW92" s="231"/>
      <c r="IOX92" s="227"/>
      <c r="IOY92" s="227"/>
      <c r="IOZ92" s="221"/>
      <c r="IPA92" s="231"/>
      <c r="IPB92" s="232"/>
      <c r="IPC92" s="6"/>
      <c r="IPD92" s="6"/>
      <c r="IPE92" s="232"/>
      <c r="IPF92" s="252"/>
      <c r="IPG92" s="258"/>
      <c r="IPH92" s="231"/>
      <c r="IPI92" s="231"/>
      <c r="IPJ92" s="231"/>
      <c r="IPK92" s="99"/>
      <c r="IPL92" s="231"/>
      <c r="IPM92" s="231"/>
      <c r="IPN92" s="231"/>
      <c r="IPO92" s="222"/>
      <c r="IPP92" s="248"/>
      <c r="IPQ92" s="254"/>
      <c r="IPR92" s="224"/>
      <c r="IPS92" s="225"/>
      <c r="IPT92" s="235"/>
      <c r="IPU92" s="235"/>
      <c r="IPV92" s="231"/>
      <c r="IPW92" s="227"/>
      <c r="IPX92" s="227"/>
      <c r="IPY92" s="221"/>
      <c r="IPZ92" s="231"/>
      <c r="IQA92" s="232"/>
      <c r="IQB92" s="6"/>
      <c r="IQC92" s="6"/>
      <c r="IQD92" s="232"/>
      <c r="IQE92" s="252"/>
      <c r="IQF92" s="258"/>
      <c r="IQG92" s="231"/>
      <c r="IQH92" s="231"/>
      <c r="IQI92" s="231"/>
      <c r="IQJ92" s="99"/>
      <c r="IQK92" s="231"/>
      <c r="IQL92" s="231"/>
      <c r="IQM92" s="231"/>
      <c r="IQN92" s="222"/>
      <c r="IQO92" s="248"/>
      <c r="IQP92" s="254"/>
      <c r="IQQ92" s="224"/>
      <c r="IQR92" s="225"/>
      <c r="IQS92" s="235"/>
      <c r="IQT92" s="235"/>
      <c r="IQU92" s="231"/>
      <c r="IQV92" s="227"/>
      <c r="IQW92" s="227"/>
      <c r="IQX92" s="221"/>
      <c r="IQY92" s="231"/>
      <c r="IQZ92" s="232"/>
      <c r="IRA92" s="6"/>
      <c r="IRB92" s="6"/>
      <c r="IRC92" s="232"/>
      <c r="IRD92" s="252"/>
      <c r="IRE92" s="258"/>
      <c r="IRF92" s="231"/>
      <c r="IRG92" s="231"/>
      <c r="IRH92" s="231"/>
      <c r="IRI92" s="99"/>
      <c r="IRJ92" s="231"/>
      <c r="IRK92" s="231"/>
      <c r="IRL92" s="231"/>
      <c r="IRM92" s="222"/>
      <c r="IRN92" s="248"/>
      <c r="IRO92" s="254"/>
      <c r="IRP92" s="224"/>
      <c r="IRQ92" s="225"/>
      <c r="IRR92" s="235"/>
      <c r="IRS92" s="235"/>
      <c r="IRT92" s="231"/>
      <c r="IRU92" s="227"/>
      <c r="IRV92" s="227"/>
      <c r="IRW92" s="221"/>
      <c r="IRX92" s="231"/>
      <c r="IRY92" s="232"/>
      <c r="IRZ92" s="6"/>
      <c r="ISA92" s="6"/>
      <c r="ISB92" s="232"/>
      <c r="ISC92" s="252"/>
      <c r="ISD92" s="258"/>
      <c r="ISE92" s="231"/>
      <c r="ISF92" s="231"/>
      <c r="ISG92" s="231"/>
      <c r="ISH92" s="99"/>
      <c r="ISI92" s="231"/>
      <c r="ISJ92" s="231"/>
      <c r="ISK92" s="231"/>
      <c r="ISL92" s="222"/>
      <c r="ISM92" s="248"/>
      <c r="ISN92" s="254"/>
      <c r="ISO92" s="224"/>
      <c r="ISP92" s="225"/>
      <c r="ISQ92" s="235"/>
      <c r="ISR92" s="235"/>
      <c r="ISS92" s="231"/>
      <c r="IST92" s="227"/>
      <c r="ISU92" s="227"/>
      <c r="ISV92" s="221"/>
      <c r="ISW92" s="231"/>
      <c r="ISX92" s="232"/>
      <c r="ISY92" s="6"/>
      <c r="ISZ92" s="6"/>
      <c r="ITA92" s="232"/>
      <c r="ITB92" s="252"/>
      <c r="ITC92" s="258"/>
      <c r="ITD92" s="231"/>
      <c r="ITE92" s="231"/>
      <c r="ITF92" s="231"/>
      <c r="ITG92" s="99"/>
      <c r="ITH92" s="231"/>
      <c r="ITI92" s="231"/>
      <c r="ITJ92" s="231"/>
      <c r="ITK92" s="222"/>
      <c r="ITL92" s="248"/>
      <c r="ITM92" s="254"/>
      <c r="ITN92" s="224"/>
      <c r="ITO92" s="225"/>
      <c r="ITP92" s="235"/>
      <c r="ITQ92" s="235"/>
      <c r="ITR92" s="231"/>
      <c r="ITS92" s="227"/>
      <c r="ITT92" s="227"/>
      <c r="ITU92" s="221"/>
      <c r="ITV92" s="231"/>
      <c r="ITW92" s="232"/>
      <c r="ITX92" s="6"/>
      <c r="ITY92" s="6"/>
      <c r="ITZ92" s="232"/>
      <c r="IUA92" s="252"/>
      <c r="IUB92" s="258"/>
      <c r="IUC92" s="231"/>
      <c r="IUD92" s="231"/>
      <c r="IUE92" s="231"/>
      <c r="IUF92" s="99"/>
      <c r="IUG92" s="231"/>
      <c r="IUH92" s="231"/>
      <c r="IUI92" s="231"/>
      <c r="IUJ92" s="222"/>
      <c r="IUK92" s="248"/>
      <c r="IUL92" s="254"/>
      <c r="IUM92" s="224"/>
      <c r="IUN92" s="225"/>
      <c r="IUO92" s="235"/>
      <c r="IUP92" s="235"/>
      <c r="IUQ92" s="231"/>
      <c r="IUR92" s="227"/>
      <c r="IUS92" s="227"/>
      <c r="IUT92" s="221"/>
      <c r="IUU92" s="231"/>
      <c r="IUV92" s="232"/>
      <c r="IUW92" s="6"/>
      <c r="IUX92" s="6"/>
      <c r="IUY92" s="232"/>
      <c r="IUZ92" s="252"/>
      <c r="IVA92" s="258"/>
      <c r="IVB92" s="231"/>
      <c r="IVC92" s="231"/>
      <c r="IVD92" s="231"/>
      <c r="IVE92" s="99"/>
      <c r="IVF92" s="231"/>
      <c r="IVG92" s="231"/>
      <c r="IVH92" s="231"/>
      <c r="IVI92" s="222"/>
      <c r="IVJ92" s="248"/>
      <c r="IVK92" s="254"/>
      <c r="IVL92" s="224"/>
      <c r="IVM92" s="225"/>
      <c r="IVN92" s="235"/>
      <c r="IVO92" s="235"/>
      <c r="IVP92" s="231"/>
      <c r="IVQ92" s="227"/>
      <c r="IVR92" s="227"/>
      <c r="IVS92" s="221"/>
      <c r="IVT92" s="231"/>
      <c r="IVU92" s="232"/>
      <c r="IVV92" s="6"/>
      <c r="IVW92" s="6"/>
      <c r="IVX92" s="232"/>
      <c r="IVY92" s="252"/>
      <c r="IVZ92" s="258"/>
      <c r="IWA92" s="231"/>
      <c r="IWB92" s="231"/>
      <c r="IWC92" s="231"/>
      <c r="IWD92" s="99"/>
      <c r="IWE92" s="231"/>
      <c r="IWF92" s="231"/>
      <c r="IWG92" s="231"/>
      <c r="IWH92" s="222"/>
      <c r="IWI92" s="248"/>
      <c r="IWJ92" s="254"/>
      <c r="IWK92" s="224"/>
      <c r="IWL92" s="225"/>
      <c r="IWM92" s="235"/>
      <c r="IWN92" s="235"/>
      <c r="IWO92" s="231"/>
      <c r="IWP92" s="227"/>
      <c r="IWQ92" s="227"/>
      <c r="IWR92" s="221"/>
      <c r="IWS92" s="231"/>
      <c r="IWT92" s="232"/>
      <c r="IWU92" s="6"/>
      <c r="IWV92" s="6"/>
      <c r="IWW92" s="232"/>
      <c r="IWX92" s="252"/>
      <c r="IWY92" s="258"/>
      <c r="IWZ92" s="231"/>
      <c r="IXA92" s="231"/>
      <c r="IXB92" s="231"/>
      <c r="IXC92" s="99"/>
      <c r="IXD92" s="231"/>
      <c r="IXE92" s="231"/>
      <c r="IXF92" s="231"/>
      <c r="IXG92" s="222"/>
      <c r="IXH92" s="248"/>
      <c r="IXI92" s="254"/>
      <c r="IXJ92" s="224"/>
      <c r="IXK92" s="225"/>
      <c r="IXL92" s="235"/>
      <c r="IXM92" s="235"/>
      <c r="IXN92" s="231"/>
      <c r="IXO92" s="227"/>
      <c r="IXP92" s="227"/>
      <c r="IXQ92" s="221"/>
      <c r="IXR92" s="231"/>
      <c r="IXS92" s="232"/>
      <c r="IXT92" s="6"/>
      <c r="IXU92" s="6"/>
      <c r="IXV92" s="232"/>
      <c r="IXW92" s="252"/>
      <c r="IXX92" s="258"/>
      <c r="IXY92" s="231"/>
      <c r="IXZ92" s="231"/>
      <c r="IYA92" s="231"/>
      <c r="IYB92" s="99"/>
      <c r="IYC92" s="231"/>
      <c r="IYD92" s="231"/>
      <c r="IYE92" s="231"/>
      <c r="IYF92" s="222"/>
      <c r="IYG92" s="248"/>
      <c r="IYH92" s="254"/>
      <c r="IYI92" s="224"/>
      <c r="IYJ92" s="225"/>
      <c r="IYK92" s="235"/>
      <c r="IYL92" s="235"/>
      <c r="IYM92" s="231"/>
      <c r="IYN92" s="227"/>
      <c r="IYO92" s="227"/>
      <c r="IYP92" s="221"/>
      <c r="IYQ92" s="231"/>
      <c r="IYR92" s="232"/>
      <c r="IYS92" s="6"/>
      <c r="IYT92" s="6"/>
      <c r="IYU92" s="232"/>
      <c r="IYV92" s="252"/>
      <c r="IYW92" s="258"/>
      <c r="IYX92" s="231"/>
      <c r="IYY92" s="231"/>
      <c r="IYZ92" s="231"/>
      <c r="IZA92" s="99"/>
      <c r="IZB92" s="231"/>
      <c r="IZC92" s="231"/>
      <c r="IZD92" s="231"/>
      <c r="IZE92" s="222"/>
      <c r="IZF92" s="248"/>
      <c r="IZG92" s="254"/>
      <c r="IZH92" s="224"/>
      <c r="IZI92" s="225"/>
      <c r="IZJ92" s="235"/>
      <c r="IZK92" s="235"/>
      <c r="IZL92" s="231"/>
      <c r="IZM92" s="227"/>
      <c r="IZN92" s="227"/>
      <c r="IZO92" s="221"/>
      <c r="IZP92" s="231"/>
      <c r="IZQ92" s="232"/>
      <c r="IZR92" s="6"/>
      <c r="IZS92" s="6"/>
      <c r="IZT92" s="232"/>
      <c r="IZU92" s="252"/>
      <c r="IZV92" s="258"/>
      <c r="IZW92" s="231"/>
      <c r="IZX92" s="231"/>
      <c r="IZY92" s="231"/>
      <c r="IZZ92" s="99"/>
      <c r="JAA92" s="231"/>
      <c r="JAB92" s="231"/>
      <c r="JAC92" s="231"/>
      <c r="JAD92" s="222"/>
      <c r="JAE92" s="248"/>
      <c r="JAF92" s="254"/>
      <c r="JAG92" s="224"/>
      <c r="JAH92" s="225"/>
      <c r="JAI92" s="235"/>
      <c r="JAJ92" s="235"/>
      <c r="JAK92" s="231"/>
      <c r="JAL92" s="227"/>
      <c r="JAM92" s="227"/>
      <c r="JAN92" s="221"/>
      <c r="JAO92" s="231"/>
      <c r="JAP92" s="232"/>
      <c r="JAQ92" s="6"/>
      <c r="JAR92" s="6"/>
      <c r="JAS92" s="232"/>
      <c r="JAT92" s="252"/>
      <c r="JAU92" s="258"/>
      <c r="JAV92" s="231"/>
      <c r="JAW92" s="231"/>
      <c r="JAX92" s="231"/>
      <c r="JAY92" s="99"/>
      <c r="JAZ92" s="231"/>
      <c r="JBA92" s="231"/>
      <c r="JBB92" s="231"/>
      <c r="JBC92" s="222"/>
      <c r="JBD92" s="248"/>
      <c r="JBE92" s="254"/>
      <c r="JBF92" s="224"/>
      <c r="JBG92" s="225"/>
      <c r="JBH92" s="235"/>
      <c r="JBI92" s="235"/>
      <c r="JBJ92" s="231"/>
      <c r="JBK92" s="227"/>
      <c r="JBL92" s="227"/>
      <c r="JBM92" s="221"/>
      <c r="JBN92" s="231"/>
      <c r="JBO92" s="232"/>
      <c r="JBP92" s="6"/>
      <c r="JBQ92" s="6"/>
      <c r="JBR92" s="232"/>
      <c r="JBS92" s="252"/>
      <c r="JBT92" s="258"/>
      <c r="JBU92" s="231"/>
      <c r="JBV92" s="231"/>
      <c r="JBW92" s="231"/>
      <c r="JBX92" s="99"/>
      <c r="JBY92" s="231"/>
      <c r="JBZ92" s="231"/>
      <c r="JCA92" s="231"/>
      <c r="JCB92" s="222"/>
      <c r="JCC92" s="248"/>
      <c r="JCD92" s="254"/>
      <c r="JCE92" s="224"/>
      <c r="JCF92" s="225"/>
      <c r="JCG92" s="235"/>
      <c r="JCH92" s="235"/>
      <c r="JCI92" s="231"/>
      <c r="JCJ92" s="227"/>
      <c r="JCK92" s="227"/>
      <c r="JCL92" s="221"/>
      <c r="JCM92" s="231"/>
      <c r="JCN92" s="232"/>
      <c r="JCO92" s="6"/>
      <c r="JCP92" s="6"/>
      <c r="JCQ92" s="232"/>
      <c r="JCR92" s="252"/>
      <c r="JCS92" s="258"/>
      <c r="JCT92" s="231"/>
      <c r="JCU92" s="231"/>
      <c r="JCV92" s="231"/>
      <c r="JCW92" s="99"/>
      <c r="JCX92" s="231"/>
      <c r="JCY92" s="231"/>
      <c r="JCZ92" s="231"/>
      <c r="JDA92" s="222"/>
      <c r="JDB92" s="248"/>
      <c r="JDC92" s="254"/>
      <c r="JDD92" s="224"/>
      <c r="JDE92" s="225"/>
      <c r="JDF92" s="235"/>
      <c r="JDG92" s="235"/>
      <c r="JDH92" s="231"/>
      <c r="JDI92" s="227"/>
      <c r="JDJ92" s="227"/>
      <c r="JDK92" s="221"/>
      <c r="JDL92" s="231"/>
      <c r="JDM92" s="232"/>
      <c r="JDN92" s="6"/>
      <c r="JDO92" s="6"/>
      <c r="JDP92" s="232"/>
      <c r="JDQ92" s="252"/>
      <c r="JDR92" s="258"/>
      <c r="JDS92" s="231"/>
      <c r="JDT92" s="231"/>
      <c r="JDU92" s="231"/>
      <c r="JDV92" s="99"/>
      <c r="JDW92" s="231"/>
      <c r="JDX92" s="231"/>
      <c r="JDY92" s="231"/>
      <c r="JDZ92" s="222"/>
      <c r="JEA92" s="248"/>
      <c r="JEB92" s="254"/>
      <c r="JEC92" s="224"/>
      <c r="JED92" s="225"/>
      <c r="JEE92" s="235"/>
      <c r="JEF92" s="235"/>
      <c r="JEG92" s="231"/>
      <c r="JEH92" s="227"/>
      <c r="JEI92" s="227"/>
      <c r="JEJ92" s="221"/>
      <c r="JEK92" s="231"/>
      <c r="JEL92" s="232"/>
      <c r="JEM92" s="6"/>
      <c r="JEN92" s="6"/>
      <c r="JEO92" s="232"/>
      <c r="JEP92" s="252"/>
      <c r="JEQ92" s="258"/>
      <c r="JER92" s="231"/>
      <c r="JES92" s="231"/>
      <c r="JET92" s="231"/>
      <c r="JEU92" s="99"/>
      <c r="JEV92" s="231"/>
      <c r="JEW92" s="231"/>
      <c r="JEX92" s="231"/>
      <c r="JEY92" s="222"/>
      <c r="JEZ92" s="248"/>
      <c r="JFA92" s="254"/>
      <c r="JFB92" s="224"/>
      <c r="JFC92" s="225"/>
      <c r="JFD92" s="235"/>
      <c r="JFE92" s="235"/>
      <c r="JFF92" s="231"/>
      <c r="JFG92" s="227"/>
      <c r="JFH92" s="227"/>
      <c r="JFI92" s="221"/>
      <c r="JFJ92" s="231"/>
      <c r="JFK92" s="232"/>
      <c r="JFL92" s="6"/>
      <c r="JFM92" s="6"/>
      <c r="JFN92" s="232"/>
      <c r="JFO92" s="252"/>
      <c r="JFP92" s="258"/>
      <c r="JFQ92" s="231"/>
      <c r="JFR92" s="231"/>
      <c r="JFS92" s="231"/>
      <c r="JFT92" s="99"/>
      <c r="JFU92" s="231"/>
      <c r="JFV92" s="231"/>
      <c r="JFW92" s="231"/>
      <c r="JFX92" s="222"/>
      <c r="JFY92" s="248"/>
      <c r="JFZ92" s="254"/>
      <c r="JGA92" s="224"/>
      <c r="JGB92" s="225"/>
      <c r="JGC92" s="235"/>
      <c r="JGD92" s="235"/>
      <c r="JGE92" s="231"/>
      <c r="JGF92" s="227"/>
      <c r="JGG92" s="227"/>
      <c r="JGH92" s="221"/>
      <c r="JGI92" s="231"/>
      <c r="JGJ92" s="232"/>
      <c r="JGK92" s="6"/>
      <c r="JGL92" s="6"/>
      <c r="JGM92" s="232"/>
      <c r="JGN92" s="252"/>
      <c r="JGO92" s="258"/>
      <c r="JGP92" s="231"/>
      <c r="JGQ92" s="231"/>
      <c r="JGR92" s="231"/>
      <c r="JGS92" s="99"/>
      <c r="JGT92" s="231"/>
      <c r="JGU92" s="231"/>
      <c r="JGV92" s="231"/>
      <c r="JGW92" s="222"/>
      <c r="JGX92" s="248"/>
      <c r="JGY92" s="254"/>
      <c r="JGZ92" s="224"/>
      <c r="JHA92" s="225"/>
      <c r="JHB92" s="235"/>
      <c r="JHC92" s="235"/>
      <c r="JHD92" s="231"/>
      <c r="JHE92" s="227"/>
      <c r="JHF92" s="227"/>
      <c r="JHG92" s="221"/>
      <c r="JHH92" s="231"/>
      <c r="JHI92" s="232"/>
      <c r="JHJ92" s="6"/>
      <c r="JHK92" s="6"/>
      <c r="JHL92" s="232"/>
      <c r="JHM92" s="252"/>
      <c r="JHN92" s="258"/>
      <c r="JHO92" s="231"/>
      <c r="JHP92" s="231"/>
      <c r="JHQ92" s="231"/>
      <c r="JHR92" s="99"/>
      <c r="JHS92" s="231"/>
      <c r="JHT92" s="231"/>
      <c r="JHU92" s="231"/>
      <c r="JHV92" s="222"/>
      <c r="JHW92" s="248"/>
      <c r="JHX92" s="254"/>
      <c r="JHY92" s="224"/>
      <c r="JHZ92" s="225"/>
      <c r="JIA92" s="235"/>
      <c r="JIB92" s="235"/>
      <c r="JIC92" s="231"/>
      <c r="JID92" s="227"/>
      <c r="JIE92" s="227"/>
      <c r="JIF92" s="221"/>
      <c r="JIG92" s="231"/>
      <c r="JIH92" s="232"/>
      <c r="JII92" s="6"/>
      <c r="JIJ92" s="6"/>
      <c r="JIK92" s="232"/>
      <c r="JIL92" s="252"/>
      <c r="JIM92" s="258"/>
      <c r="JIN92" s="231"/>
      <c r="JIO92" s="231"/>
      <c r="JIP92" s="231"/>
      <c r="JIQ92" s="99"/>
      <c r="JIR92" s="231"/>
      <c r="JIS92" s="231"/>
      <c r="JIT92" s="231"/>
      <c r="JIU92" s="222"/>
      <c r="JIV92" s="248"/>
      <c r="JIW92" s="254"/>
      <c r="JIX92" s="224"/>
      <c r="JIY92" s="225"/>
      <c r="JIZ92" s="235"/>
      <c r="JJA92" s="235"/>
      <c r="JJB92" s="231"/>
      <c r="JJC92" s="227"/>
      <c r="JJD92" s="227"/>
      <c r="JJE92" s="221"/>
      <c r="JJF92" s="231"/>
      <c r="JJG92" s="232"/>
      <c r="JJH92" s="6"/>
      <c r="JJI92" s="6"/>
      <c r="JJJ92" s="232"/>
      <c r="JJK92" s="252"/>
      <c r="JJL92" s="258"/>
      <c r="JJM92" s="231"/>
      <c r="JJN92" s="231"/>
      <c r="JJO92" s="231"/>
      <c r="JJP92" s="99"/>
      <c r="JJQ92" s="231"/>
      <c r="JJR92" s="231"/>
      <c r="JJS92" s="231"/>
      <c r="JJT92" s="222"/>
      <c r="JJU92" s="248"/>
      <c r="JJV92" s="254"/>
      <c r="JJW92" s="224"/>
      <c r="JJX92" s="225"/>
      <c r="JJY92" s="235"/>
      <c r="JJZ92" s="235"/>
      <c r="JKA92" s="231"/>
      <c r="JKB92" s="227"/>
      <c r="JKC92" s="227"/>
      <c r="JKD92" s="221"/>
      <c r="JKE92" s="231"/>
      <c r="JKF92" s="232"/>
      <c r="JKG92" s="6"/>
      <c r="JKH92" s="6"/>
      <c r="JKI92" s="232"/>
      <c r="JKJ92" s="252"/>
      <c r="JKK92" s="258"/>
      <c r="JKL92" s="231"/>
      <c r="JKM92" s="231"/>
      <c r="JKN92" s="231"/>
      <c r="JKO92" s="99"/>
      <c r="JKP92" s="231"/>
      <c r="JKQ92" s="231"/>
      <c r="JKR92" s="231"/>
      <c r="JKS92" s="222"/>
      <c r="JKT92" s="248"/>
      <c r="JKU92" s="254"/>
      <c r="JKV92" s="224"/>
      <c r="JKW92" s="225"/>
      <c r="JKX92" s="235"/>
      <c r="JKY92" s="235"/>
      <c r="JKZ92" s="231"/>
      <c r="JLA92" s="227"/>
      <c r="JLB92" s="227"/>
      <c r="JLC92" s="221"/>
      <c r="JLD92" s="231"/>
      <c r="JLE92" s="232"/>
      <c r="JLF92" s="6"/>
      <c r="JLG92" s="6"/>
      <c r="JLH92" s="232"/>
      <c r="JLI92" s="252"/>
      <c r="JLJ92" s="258"/>
      <c r="JLK92" s="231"/>
      <c r="JLL92" s="231"/>
      <c r="JLM92" s="231"/>
      <c r="JLN92" s="99"/>
      <c r="JLO92" s="231"/>
      <c r="JLP92" s="231"/>
      <c r="JLQ92" s="231"/>
      <c r="JLR92" s="222"/>
      <c r="JLS92" s="248"/>
      <c r="JLT92" s="254"/>
      <c r="JLU92" s="224"/>
      <c r="JLV92" s="225"/>
      <c r="JLW92" s="235"/>
      <c r="JLX92" s="235"/>
      <c r="JLY92" s="231"/>
      <c r="JLZ92" s="227"/>
      <c r="JMA92" s="227"/>
      <c r="JMB92" s="221"/>
      <c r="JMC92" s="231"/>
      <c r="JMD92" s="232"/>
      <c r="JME92" s="6"/>
      <c r="JMF92" s="6"/>
      <c r="JMG92" s="232"/>
      <c r="JMH92" s="252"/>
      <c r="JMI92" s="258"/>
      <c r="JMJ92" s="231"/>
      <c r="JMK92" s="231"/>
      <c r="JML92" s="231"/>
      <c r="JMM92" s="99"/>
      <c r="JMN92" s="231"/>
      <c r="JMO92" s="231"/>
      <c r="JMP92" s="231"/>
      <c r="JMQ92" s="222"/>
      <c r="JMR92" s="248"/>
      <c r="JMS92" s="254"/>
      <c r="JMT92" s="224"/>
      <c r="JMU92" s="225"/>
      <c r="JMV92" s="235"/>
      <c r="JMW92" s="235"/>
      <c r="JMX92" s="231"/>
      <c r="JMY92" s="227"/>
      <c r="JMZ92" s="227"/>
      <c r="JNA92" s="221"/>
      <c r="JNB92" s="231"/>
      <c r="JNC92" s="232"/>
      <c r="JND92" s="6"/>
      <c r="JNE92" s="6"/>
      <c r="JNF92" s="232"/>
      <c r="JNG92" s="252"/>
      <c r="JNH92" s="258"/>
      <c r="JNI92" s="231"/>
      <c r="JNJ92" s="231"/>
      <c r="JNK92" s="231"/>
      <c r="JNL92" s="99"/>
      <c r="JNM92" s="231"/>
      <c r="JNN92" s="231"/>
      <c r="JNO92" s="231"/>
      <c r="JNP92" s="222"/>
      <c r="JNQ92" s="248"/>
      <c r="JNR92" s="254"/>
      <c r="JNS92" s="224"/>
      <c r="JNT92" s="225"/>
      <c r="JNU92" s="235"/>
      <c r="JNV92" s="235"/>
      <c r="JNW92" s="231"/>
      <c r="JNX92" s="227"/>
      <c r="JNY92" s="227"/>
      <c r="JNZ92" s="221"/>
      <c r="JOA92" s="231"/>
      <c r="JOB92" s="232"/>
      <c r="JOC92" s="6"/>
      <c r="JOD92" s="6"/>
      <c r="JOE92" s="232"/>
      <c r="JOF92" s="252"/>
      <c r="JOG92" s="258"/>
      <c r="JOH92" s="231"/>
      <c r="JOI92" s="231"/>
      <c r="JOJ92" s="231"/>
      <c r="JOK92" s="99"/>
      <c r="JOL92" s="231"/>
      <c r="JOM92" s="231"/>
      <c r="JON92" s="231"/>
      <c r="JOO92" s="222"/>
      <c r="JOP92" s="248"/>
      <c r="JOQ92" s="254"/>
      <c r="JOR92" s="224"/>
      <c r="JOS92" s="225"/>
      <c r="JOT92" s="235"/>
      <c r="JOU92" s="235"/>
      <c r="JOV92" s="231"/>
      <c r="JOW92" s="227"/>
      <c r="JOX92" s="227"/>
      <c r="JOY92" s="221"/>
      <c r="JOZ92" s="231"/>
      <c r="JPA92" s="232"/>
      <c r="JPB92" s="6"/>
      <c r="JPC92" s="6"/>
      <c r="JPD92" s="232"/>
      <c r="JPE92" s="252"/>
      <c r="JPF92" s="258"/>
      <c r="JPG92" s="231"/>
      <c r="JPH92" s="231"/>
      <c r="JPI92" s="231"/>
      <c r="JPJ92" s="99"/>
      <c r="JPK92" s="231"/>
      <c r="JPL92" s="231"/>
      <c r="JPM92" s="231"/>
      <c r="JPN92" s="222"/>
      <c r="JPO92" s="248"/>
      <c r="JPP92" s="254"/>
      <c r="JPQ92" s="224"/>
      <c r="JPR92" s="225"/>
      <c r="JPS92" s="235"/>
      <c r="JPT92" s="235"/>
      <c r="JPU92" s="231"/>
      <c r="JPV92" s="227"/>
      <c r="JPW92" s="227"/>
      <c r="JPX92" s="221"/>
      <c r="JPY92" s="231"/>
      <c r="JPZ92" s="232"/>
      <c r="JQA92" s="6"/>
      <c r="JQB92" s="6"/>
      <c r="JQC92" s="232"/>
      <c r="JQD92" s="252"/>
      <c r="JQE92" s="258"/>
      <c r="JQF92" s="231"/>
      <c r="JQG92" s="231"/>
      <c r="JQH92" s="231"/>
      <c r="JQI92" s="99"/>
      <c r="JQJ92" s="231"/>
      <c r="JQK92" s="231"/>
      <c r="JQL92" s="231"/>
      <c r="JQM92" s="222"/>
      <c r="JQN92" s="248"/>
      <c r="JQO92" s="254"/>
      <c r="JQP92" s="224"/>
      <c r="JQQ92" s="225"/>
      <c r="JQR92" s="235"/>
      <c r="JQS92" s="235"/>
      <c r="JQT92" s="231"/>
      <c r="JQU92" s="227"/>
      <c r="JQV92" s="227"/>
      <c r="JQW92" s="221"/>
      <c r="JQX92" s="231"/>
      <c r="JQY92" s="232"/>
      <c r="JQZ92" s="6"/>
      <c r="JRA92" s="6"/>
      <c r="JRB92" s="232"/>
      <c r="JRC92" s="252"/>
      <c r="JRD92" s="258"/>
      <c r="JRE92" s="231"/>
      <c r="JRF92" s="231"/>
      <c r="JRG92" s="231"/>
      <c r="JRH92" s="99"/>
      <c r="JRI92" s="231"/>
      <c r="JRJ92" s="231"/>
      <c r="JRK92" s="231"/>
      <c r="JRL92" s="222"/>
      <c r="JRM92" s="248"/>
      <c r="JRN92" s="254"/>
      <c r="JRO92" s="224"/>
      <c r="JRP92" s="225"/>
      <c r="JRQ92" s="235"/>
      <c r="JRR92" s="235"/>
      <c r="JRS92" s="231"/>
      <c r="JRT92" s="227"/>
      <c r="JRU92" s="227"/>
      <c r="JRV92" s="221"/>
      <c r="JRW92" s="231"/>
      <c r="JRX92" s="232"/>
      <c r="JRY92" s="6"/>
      <c r="JRZ92" s="6"/>
      <c r="JSA92" s="232"/>
      <c r="JSB92" s="252"/>
      <c r="JSC92" s="258"/>
      <c r="JSD92" s="231"/>
      <c r="JSE92" s="231"/>
      <c r="JSF92" s="231"/>
      <c r="JSG92" s="99"/>
      <c r="JSH92" s="231"/>
      <c r="JSI92" s="231"/>
      <c r="JSJ92" s="231"/>
      <c r="JSK92" s="222"/>
      <c r="JSL92" s="248"/>
      <c r="JSM92" s="254"/>
      <c r="JSN92" s="224"/>
      <c r="JSO92" s="225"/>
      <c r="JSP92" s="235"/>
      <c r="JSQ92" s="235"/>
      <c r="JSR92" s="231"/>
      <c r="JSS92" s="227"/>
      <c r="JST92" s="227"/>
      <c r="JSU92" s="221"/>
      <c r="JSV92" s="231"/>
      <c r="JSW92" s="232"/>
      <c r="JSX92" s="6"/>
      <c r="JSY92" s="6"/>
      <c r="JSZ92" s="232"/>
      <c r="JTA92" s="252"/>
      <c r="JTB92" s="258"/>
      <c r="JTC92" s="231"/>
      <c r="JTD92" s="231"/>
      <c r="JTE92" s="231"/>
      <c r="JTF92" s="99"/>
      <c r="JTG92" s="231"/>
      <c r="JTH92" s="231"/>
      <c r="JTI92" s="231"/>
      <c r="JTJ92" s="222"/>
      <c r="JTK92" s="248"/>
      <c r="JTL92" s="254"/>
      <c r="JTM92" s="224"/>
      <c r="JTN92" s="225"/>
      <c r="JTO92" s="235"/>
      <c r="JTP92" s="235"/>
      <c r="JTQ92" s="231"/>
      <c r="JTR92" s="227"/>
      <c r="JTS92" s="227"/>
      <c r="JTT92" s="221"/>
      <c r="JTU92" s="231"/>
      <c r="JTV92" s="232"/>
      <c r="JTW92" s="6"/>
      <c r="JTX92" s="6"/>
      <c r="JTY92" s="232"/>
      <c r="JTZ92" s="252"/>
      <c r="JUA92" s="258"/>
      <c r="JUB92" s="231"/>
      <c r="JUC92" s="231"/>
      <c r="JUD92" s="231"/>
      <c r="JUE92" s="99"/>
      <c r="JUF92" s="231"/>
      <c r="JUG92" s="231"/>
      <c r="JUH92" s="231"/>
      <c r="JUI92" s="222"/>
      <c r="JUJ92" s="248"/>
      <c r="JUK92" s="254"/>
      <c r="JUL92" s="224"/>
      <c r="JUM92" s="225"/>
      <c r="JUN92" s="235"/>
      <c r="JUO92" s="235"/>
      <c r="JUP92" s="231"/>
      <c r="JUQ92" s="227"/>
      <c r="JUR92" s="227"/>
      <c r="JUS92" s="221"/>
      <c r="JUT92" s="231"/>
      <c r="JUU92" s="232"/>
      <c r="JUV92" s="6"/>
      <c r="JUW92" s="6"/>
      <c r="JUX92" s="232"/>
      <c r="JUY92" s="252"/>
      <c r="JUZ92" s="258"/>
      <c r="JVA92" s="231"/>
      <c r="JVB92" s="231"/>
      <c r="JVC92" s="231"/>
      <c r="JVD92" s="99"/>
      <c r="JVE92" s="231"/>
      <c r="JVF92" s="231"/>
      <c r="JVG92" s="231"/>
      <c r="JVH92" s="222"/>
      <c r="JVI92" s="248"/>
      <c r="JVJ92" s="254"/>
      <c r="JVK92" s="224"/>
      <c r="JVL92" s="225"/>
      <c r="JVM92" s="235"/>
      <c r="JVN92" s="235"/>
      <c r="JVO92" s="231"/>
      <c r="JVP92" s="227"/>
      <c r="JVQ92" s="227"/>
      <c r="JVR92" s="221"/>
      <c r="JVS92" s="231"/>
      <c r="JVT92" s="232"/>
      <c r="JVU92" s="6"/>
      <c r="JVV92" s="6"/>
      <c r="JVW92" s="232"/>
      <c r="JVX92" s="252"/>
      <c r="JVY92" s="258"/>
      <c r="JVZ92" s="231"/>
      <c r="JWA92" s="231"/>
      <c r="JWB92" s="231"/>
      <c r="JWC92" s="99"/>
      <c r="JWD92" s="231"/>
      <c r="JWE92" s="231"/>
      <c r="JWF92" s="231"/>
      <c r="JWG92" s="222"/>
      <c r="JWH92" s="248"/>
      <c r="JWI92" s="254"/>
      <c r="JWJ92" s="224"/>
      <c r="JWK92" s="225"/>
      <c r="JWL92" s="235"/>
      <c r="JWM92" s="235"/>
      <c r="JWN92" s="231"/>
      <c r="JWO92" s="227"/>
      <c r="JWP92" s="227"/>
      <c r="JWQ92" s="221"/>
      <c r="JWR92" s="231"/>
      <c r="JWS92" s="232"/>
      <c r="JWT92" s="6"/>
      <c r="JWU92" s="6"/>
      <c r="JWV92" s="232"/>
      <c r="JWW92" s="252"/>
      <c r="JWX92" s="258"/>
      <c r="JWY92" s="231"/>
      <c r="JWZ92" s="231"/>
      <c r="JXA92" s="231"/>
      <c r="JXB92" s="99"/>
      <c r="JXC92" s="231"/>
      <c r="JXD92" s="231"/>
      <c r="JXE92" s="231"/>
      <c r="JXF92" s="222"/>
      <c r="JXG92" s="248"/>
      <c r="JXH92" s="254"/>
      <c r="JXI92" s="224"/>
      <c r="JXJ92" s="225"/>
      <c r="JXK92" s="235"/>
      <c r="JXL92" s="235"/>
      <c r="JXM92" s="231"/>
      <c r="JXN92" s="227"/>
      <c r="JXO92" s="227"/>
      <c r="JXP92" s="221"/>
      <c r="JXQ92" s="231"/>
      <c r="JXR92" s="232"/>
      <c r="JXS92" s="6"/>
      <c r="JXT92" s="6"/>
      <c r="JXU92" s="232"/>
      <c r="JXV92" s="252"/>
      <c r="JXW92" s="258"/>
      <c r="JXX92" s="231"/>
      <c r="JXY92" s="231"/>
      <c r="JXZ92" s="231"/>
      <c r="JYA92" s="99"/>
      <c r="JYB92" s="231"/>
      <c r="JYC92" s="231"/>
      <c r="JYD92" s="231"/>
      <c r="JYE92" s="222"/>
      <c r="JYF92" s="248"/>
      <c r="JYG92" s="254"/>
      <c r="JYH92" s="224"/>
      <c r="JYI92" s="225"/>
      <c r="JYJ92" s="235"/>
      <c r="JYK92" s="235"/>
      <c r="JYL92" s="231"/>
      <c r="JYM92" s="227"/>
      <c r="JYN92" s="227"/>
      <c r="JYO92" s="221"/>
      <c r="JYP92" s="231"/>
      <c r="JYQ92" s="232"/>
      <c r="JYR92" s="6"/>
      <c r="JYS92" s="6"/>
      <c r="JYT92" s="232"/>
      <c r="JYU92" s="252"/>
      <c r="JYV92" s="258"/>
      <c r="JYW92" s="231"/>
      <c r="JYX92" s="231"/>
      <c r="JYY92" s="231"/>
      <c r="JYZ92" s="99"/>
      <c r="JZA92" s="231"/>
      <c r="JZB92" s="231"/>
      <c r="JZC92" s="231"/>
      <c r="JZD92" s="222"/>
      <c r="JZE92" s="248"/>
      <c r="JZF92" s="254"/>
      <c r="JZG92" s="224"/>
      <c r="JZH92" s="225"/>
      <c r="JZI92" s="235"/>
      <c r="JZJ92" s="235"/>
      <c r="JZK92" s="231"/>
      <c r="JZL92" s="227"/>
      <c r="JZM92" s="227"/>
      <c r="JZN92" s="221"/>
      <c r="JZO92" s="231"/>
      <c r="JZP92" s="232"/>
      <c r="JZQ92" s="6"/>
      <c r="JZR92" s="6"/>
      <c r="JZS92" s="232"/>
      <c r="JZT92" s="252"/>
      <c r="JZU92" s="258"/>
      <c r="JZV92" s="231"/>
      <c r="JZW92" s="231"/>
      <c r="JZX92" s="231"/>
      <c r="JZY92" s="99"/>
      <c r="JZZ92" s="231"/>
      <c r="KAA92" s="231"/>
      <c r="KAB92" s="231"/>
      <c r="KAC92" s="222"/>
      <c r="KAD92" s="248"/>
      <c r="KAE92" s="254"/>
      <c r="KAF92" s="224"/>
      <c r="KAG92" s="225"/>
      <c r="KAH92" s="235"/>
      <c r="KAI92" s="235"/>
      <c r="KAJ92" s="231"/>
      <c r="KAK92" s="227"/>
      <c r="KAL92" s="227"/>
      <c r="KAM92" s="221"/>
      <c r="KAN92" s="231"/>
      <c r="KAO92" s="232"/>
      <c r="KAP92" s="6"/>
      <c r="KAQ92" s="6"/>
      <c r="KAR92" s="232"/>
      <c r="KAS92" s="252"/>
      <c r="KAT92" s="258"/>
      <c r="KAU92" s="231"/>
      <c r="KAV92" s="231"/>
      <c r="KAW92" s="231"/>
      <c r="KAX92" s="99"/>
      <c r="KAY92" s="231"/>
      <c r="KAZ92" s="231"/>
      <c r="KBA92" s="231"/>
      <c r="KBB92" s="222"/>
      <c r="KBC92" s="248"/>
      <c r="KBD92" s="254"/>
      <c r="KBE92" s="224"/>
      <c r="KBF92" s="225"/>
      <c r="KBG92" s="235"/>
      <c r="KBH92" s="235"/>
      <c r="KBI92" s="231"/>
      <c r="KBJ92" s="227"/>
      <c r="KBK92" s="227"/>
      <c r="KBL92" s="221"/>
      <c r="KBM92" s="231"/>
      <c r="KBN92" s="232"/>
      <c r="KBO92" s="6"/>
      <c r="KBP92" s="6"/>
      <c r="KBQ92" s="232"/>
      <c r="KBR92" s="252"/>
      <c r="KBS92" s="258"/>
      <c r="KBT92" s="231"/>
      <c r="KBU92" s="231"/>
      <c r="KBV92" s="231"/>
      <c r="KBW92" s="99"/>
      <c r="KBX92" s="231"/>
      <c r="KBY92" s="231"/>
      <c r="KBZ92" s="231"/>
      <c r="KCA92" s="222"/>
      <c r="KCB92" s="248"/>
      <c r="KCC92" s="254"/>
      <c r="KCD92" s="224"/>
      <c r="KCE92" s="225"/>
      <c r="KCF92" s="235"/>
      <c r="KCG92" s="235"/>
      <c r="KCH92" s="231"/>
      <c r="KCI92" s="227"/>
      <c r="KCJ92" s="227"/>
      <c r="KCK92" s="221"/>
      <c r="KCL92" s="231"/>
      <c r="KCM92" s="232"/>
      <c r="KCN92" s="6"/>
      <c r="KCO92" s="6"/>
      <c r="KCP92" s="232"/>
      <c r="KCQ92" s="252"/>
      <c r="KCR92" s="258"/>
      <c r="KCS92" s="231"/>
      <c r="KCT92" s="231"/>
      <c r="KCU92" s="231"/>
      <c r="KCV92" s="99"/>
      <c r="KCW92" s="231"/>
      <c r="KCX92" s="231"/>
      <c r="KCY92" s="231"/>
      <c r="KCZ92" s="222"/>
      <c r="KDA92" s="248"/>
      <c r="KDB92" s="254"/>
      <c r="KDC92" s="224"/>
      <c r="KDD92" s="225"/>
      <c r="KDE92" s="235"/>
      <c r="KDF92" s="235"/>
      <c r="KDG92" s="231"/>
      <c r="KDH92" s="227"/>
      <c r="KDI92" s="227"/>
      <c r="KDJ92" s="221"/>
      <c r="KDK92" s="231"/>
      <c r="KDL92" s="232"/>
      <c r="KDM92" s="6"/>
      <c r="KDN92" s="6"/>
      <c r="KDO92" s="232"/>
      <c r="KDP92" s="252"/>
      <c r="KDQ92" s="258"/>
      <c r="KDR92" s="231"/>
      <c r="KDS92" s="231"/>
      <c r="KDT92" s="231"/>
      <c r="KDU92" s="99"/>
      <c r="KDV92" s="231"/>
      <c r="KDW92" s="231"/>
      <c r="KDX92" s="231"/>
      <c r="KDY92" s="222"/>
      <c r="KDZ92" s="248"/>
      <c r="KEA92" s="254"/>
      <c r="KEB92" s="224"/>
      <c r="KEC92" s="225"/>
      <c r="KED92" s="235"/>
      <c r="KEE92" s="235"/>
      <c r="KEF92" s="231"/>
      <c r="KEG92" s="227"/>
      <c r="KEH92" s="227"/>
      <c r="KEI92" s="221"/>
      <c r="KEJ92" s="231"/>
      <c r="KEK92" s="232"/>
      <c r="KEL92" s="6"/>
      <c r="KEM92" s="6"/>
      <c r="KEN92" s="232"/>
      <c r="KEO92" s="252"/>
      <c r="KEP92" s="258"/>
      <c r="KEQ92" s="231"/>
      <c r="KER92" s="231"/>
      <c r="KES92" s="231"/>
      <c r="KET92" s="99"/>
      <c r="KEU92" s="231"/>
      <c r="KEV92" s="231"/>
      <c r="KEW92" s="231"/>
      <c r="KEX92" s="222"/>
      <c r="KEY92" s="248"/>
      <c r="KEZ92" s="254"/>
      <c r="KFA92" s="224"/>
      <c r="KFB92" s="225"/>
      <c r="KFC92" s="235"/>
      <c r="KFD92" s="235"/>
      <c r="KFE92" s="231"/>
      <c r="KFF92" s="227"/>
      <c r="KFG92" s="227"/>
      <c r="KFH92" s="221"/>
      <c r="KFI92" s="231"/>
      <c r="KFJ92" s="232"/>
      <c r="KFK92" s="6"/>
      <c r="KFL92" s="6"/>
      <c r="KFM92" s="232"/>
      <c r="KFN92" s="252"/>
      <c r="KFO92" s="258"/>
      <c r="KFP92" s="231"/>
      <c r="KFQ92" s="231"/>
      <c r="KFR92" s="231"/>
      <c r="KFS92" s="99"/>
      <c r="KFT92" s="231"/>
      <c r="KFU92" s="231"/>
      <c r="KFV92" s="231"/>
      <c r="KFW92" s="222"/>
      <c r="KFX92" s="248"/>
      <c r="KFY92" s="254"/>
      <c r="KFZ92" s="224"/>
      <c r="KGA92" s="225"/>
      <c r="KGB92" s="235"/>
      <c r="KGC92" s="235"/>
      <c r="KGD92" s="231"/>
      <c r="KGE92" s="227"/>
      <c r="KGF92" s="227"/>
      <c r="KGG92" s="221"/>
      <c r="KGH92" s="231"/>
      <c r="KGI92" s="232"/>
      <c r="KGJ92" s="6"/>
      <c r="KGK92" s="6"/>
      <c r="KGL92" s="232"/>
      <c r="KGM92" s="252"/>
      <c r="KGN92" s="258"/>
      <c r="KGO92" s="231"/>
      <c r="KGP92" s="231"/>
      <c r="KGQ92" s="231"/>
      <c r="KGR92" s="99"/>
      <c r="KGS92" s="231"/>
      <c r="KGT92" s="231"/>
      <c r="KGU92" s="231"/>
      <c r="KGV92" s="222"/>
      <c r="KGW92" s="248"/>
      <c r="KGX92" s="254"/>
      <c r="KGY92" s="224"/>
      <c r="KGZ92" s="225"/>
      <c r="KHA92" s="235"/>
      <c r="KHB92" s="235"/>
      <c r="KHC92" s="231"/>
      <c r="KHD92" s="227"/>
      <c r="KHE92" s="227"/>
      <c r="KHF92" s="221"/>
      <c r="KHG92" s="231"/>
      <c r="KHH92" s="232"/>
      <c r="KHI92" s="6"/>
      <c r="KHJ92" s="6"/>
      <c r="KHK92" s="232"/>
      <c r="KHL92" s="252"/>
      <c r="KHM92" s="258"/>
      <c r="KHN92" s="231"/>
      <c r="KHO92" s="231"/>
      <c r="KHP92" s="231"/>
      <c r="KHQ92" s="99"/>
      <c r="KHR92" s="231"/>
      <c r="KHS92" s="231"/>
      <c r="KHT92" s="231"/>
      <c r="KHU92" s="222"/>
      <c r="KHV92" s="248"/>
      <c r="KHW92" s="254"/>
      <c r="KHX92" s="224"/>
      <c r="KHY92" s="225"/>
      <c r="KHZ92" s="235"/>
      <c r="KIA92" s="235"/>
      <c r="KIB92" s="231"/>
      <c r="KIC92" s="227"/>
      <c r="KID92" s="227"/>
      <c r="KIE92" s="221"/>
      <c r="KIF92" s="231"/>
      <c r="KIG92" s="232"/>
      <c r="KIH92" s="6"/>
      <c r="KII92" s="6"/>
      <c r="KIJ92" s="232"/>
      <c r="KIK92" s="252"/>
      <c r="KIL92" s="258"/>
      <c r="KIM92" s="231"/>
      <c r="KIN92" s="231"/>
      <c r="KIO92" s="231"/>
      <c r="KIP92" s="99"/>
      <c r="KIQ92" s="231"/>
      <c r="KIR92" s="231"/>
      <c r="KIS92" s="231"/>
      <c r="KIT92" s="222"/>
      <c r="KIU92" s="248"/>
      <c r="KIV92" s="254"/>
      <c r="KIW92" s="224"/>
      <c r="KIX92" s="225"/>
      <c r="KIY92" s="235"/>
      <c r="KIZ92" s="235"/>
      <c r="KJA92" s="231"/>
      <c r="KJB92" s="227"/>
      <c r="KJC92" s="227"/>
      <c r="KJD92" s="221"/>
      <c r="KJE92" s="231"/>
      <c r="KJF92" s="232"/>
      <c r="KJG92" s="6"/>
      <c r="KJH92" s="6"/>
      <c r="KJI92" s="232"/>
      <c r="KJJ92" s="252"/>
      <c r="KJK92" s="258"/>
      <c r="KJL92" s="231"/>
      <c r="KJM92" s="231"/>
      <c r="KJN92" s="231"/>
      <c r="KJO92" s="99"/>
      <c r="KJP92" s="231"/>
      <c r="KJQ92" s="231"/>
      <c r="KJR92" s="231"/>
      <c r="KJS92" s="222"/>
      <c r="KJT92" s="248"/>
      <c r="KJU92" s="254"/>
      <c r="KJV92" s="224"/>
      <c r="KJW92" s="225"/>
      <c r="KJX92" s="235"/>
      <c r="KJY92" s="235"/>
      <c r="KJZ92" s="231"/>
      <c r="KKA92" s="227"/>
      <c r="KKB92" s="227"/>
      <c r="KKC92" s="221"/>
      <c r="KKD92" s="231"/>
      <c r="KKE92" s="232"/>
      <c r="KKF92" s="6"/>
      <c r="KKG92" s="6"/>
      <c r="KKH92" s="232"/>
      <c r="KKI92" s="252"/>
      <c r="KKJ92" s="258"/>
      <c r="KKK92" s="231"/>
      <c r="KKL92" s="231"/>
      <c r="KKM92" s="231"/>
      <c r="KKN92" s="99"/>
      <c r="KKO92" s="231"/>
      <c r="KKP92" s="231"/>
      <c r="KKQ92" s="231"/>
      <c r="KKR92" s="222"/>
      <c r="KKS92" s="248"/>
      <c r="KKT92" s="254"/>
      <c r="KKU92" s="224"/>
      <c r="KKV92" s="225"/>
      <c r="KKW92" s="235"/>
      <c r="KKX92" s="235"/>
      <c r="KKY92" s="231"/>
      <c r="KKZ92" s="227"/>
      <c r="KLA92" s="227"/>
      <c r="KLB92" s="221"/>
      <c r="KLC92" s="231"/>
      <c r="KLD92" s="232"/>
      <c r="KLE92" s="6"/>
      <c r="KLF92" s="6"/>
      <c r="KLG92" s="232"/>
      <c r="KLH92" s="252"/>
      <c r="KLI92" s="258"/>
      <c r="KLJ92" s="231"/>
      <c r="KLK92" s="231"/>
      <c r="KLL92" s="231"/>
      <c r="KLM92" s="99"/>
      <c r="KLN92" s="231"/>
      <c r="KLO92" s="231"/>
      <c r="KLP92" s="231"/>
      <c r="KLQ92" s="222"/>
      <c r="KLR92" s="248"/>
      <c r="KLS92" s="254"/>
      <c r="KLT92" s="224"/>
      <c r="KLU92" s="225"/>
      <c r="KLV92" s="235"/>
      <c r="KLW92" s="235"/>
      <c r="KLX92" s="231"/>
      <c r="KLY92" s="227"/>
      <c r="KLZ92" s="227"/>
      <c r="KMA92" s="221"/>
      <c r="KMB92" s="231"/>
      <c r="KMC92" s="232"/>
      <c r="KMD92" s="6"/>
      <c r="KME92" s="6"/>
      <c r="KMF92" s="232"/>
      <c r="KMG92" s="252"/>
      <c r="KMH92" s="258"/>
      <c r="KMI92" s="231"/>
      <c r="KMJ92" s="231"/>
      <c r="KMK92" s="231"/>
      <c r="KML92" s="99"/>
      <c r="KMM92" s="231"/>
      <c r="KMN92" s="231"/>
      <c r="KMO92" s="231"/>
      <c r="KMP92" s="222"/>
      <c r="KMQ92" s="248"/>
      <c r="KMR92" s="254"/>
      <c r="KMS92" s="224"/>
      <c r="KMT92" s="225"/>
      <c r="KMU92" s="235"/>
      <c r="KMV92" s="235"/>
      <c r="KMW92" s="231"/>
      <c r="KMX92" s="227"/>
      <c r="KMY92" s="227"/>
      <c r="KMZ92" s="221"/>
      <c r="KNA92" s="231"/>
      <c r="KNB92" s="232"/>
      <c r="KNC92" s="6"/>
      <c r="KND92" s="6"/>
      <c r="KNE92" s="232"/>
      <c r="KNF92" s="252"/>
      <c r="KNG92" s="258"/>
      <c r="KNH92" s="231"/>
      <c r="KNI92" s="231"/>
      <c r="KNJ92" s="231"/>
      <c r="KNK92" s="99"/>
      <c r="KNL92" s="231"/>
      <c r="KNM92" s="231"/>
      <c r="KNN92" s="231"/>
      <c r="KNO92" s="222"/>
      <c r="KNP92" s="248"/>
      <c r="KNQ92" s="254"/>
      <c r="KNR92" s="224"/>
      <c r="KNS92" s="225"/>
      <c r="KNT92" s="235"/>
      <c r="KNU92" s="235"/>
      <c r="KNV92" s="231"/>
      <c r="KNW92" s="227"/>
      <c r="KNX92" s="227"/>
      <c r="KNY92" s="221"/>
      <c r="KNZ92" s="231"/>
      <c r="KOA92" s="232"/>
      <c r="KOB92" s="6"/>
      <c r="KOC92" s="6"/>
      <c r="KOD92" s="232"/>
      <c r="KOE92" s="252"/>
      <c r="KOF92" s="258"/>
      <c r="KOG92" s="231"/>
      <c r="KOH92" s="231"/>
      <c r="KOI92" s="231"/>
      <c r="KOJ92" s="99"/>
      <c r="KOK92" s="231"/>
      <c r="KOL92" s="231"/>
      <c r="KOM92" s="231"/>
      <c r="KON92" s="222"/>
      <c r="KOO92" s="248"/>
      <c r="KOP92" s="254"/>
      <c r="KOQ92" s="224"/>
      <c r="KOR92" s="225"/>
      <c r="KOS92" s="235"/>
      <c r="KOT92" s="235"/>
      <c r="KOU92" s="231"/>
      <c r="KOV92" s="227"/>
      <c r="KOW92" s="227"/>
      <c r="KOX92" s="221"/>
      <c r="KOY92" s="231"/>
      <c r="KOZ92" s="232"/>
      <c r="KPA92" s="6"/>
      <c r="KPB92" s="6"/>
      <c r="KPC92" s="232"/>
      <c r="KPD92" s="252"/>
      <c r="KPE92" s="258"/>
      <c r="KPF92" s="231"/>
      <c r="KPG92" s="231"/>
      <c r="KPH92" s="231"/>
      <c r="KPI92" s="99"/>
      <c r="KPJ92" s="231"/>
      <c r="KPK92" s="231"/>
      <c r="KPL92" s="231"/>
      <c r="KPM92" s="222"/>
      <c r="KPN92" s="248"/>
      <c r="KPO92" s="254"/>
      <c r="KPP92" s="224"/>
      <c r="KPQ92" s="225"/>
      <c r="KPR92" s="235"/>
      <c r="KPS92" s="235"/>
      <c r="KPT92" s="231"/>
      <c r="KPU92" s="227"/>
      <c r="KPV92" s="227"/>
      <c r="KPW92" s="221"/>
      <c r="KPX92" s="231"/>
      <c r="KPY92" s="232"/>
      <c r="KPZ92" s="6"/>
      <c r="KQA92" s="6"/>
      <c r="KQB92" s="232"/>
      <c r="KQC92" s="252"/>
      <c r="KQD92" s="258"/>
      <c r="KQE92" s="231"/>
      <c r="KQF92" s="231"/>
      <c r="KQG92" s="231"/>
      <c r="KQH92" s="99"/>
      <c r="KQI92" s="231"/>
      <c r="KQJ92" s="231"/>
      <c r="KQK92" s="231"/>
      <c r="KQL92" s="222"/>
      <c r="KQM92" s="248"/>
      <c r="KQN92" s="254"/>
      <c r="KQO92" s="224"/>
      <c r="KQP92" s="225"/>
      <c r="KQQ92" s="235"/>
      <c r="KQR92" s="235"/>
      <c r="KQS92" s="231"/>
      <c r="KQT92" s="227"/>
      <c r="KQU92" s="227"/>
      <c r="KQV92" s="221"/>
      <c r="KQW92" s="231"/>
      <c r="KQX92" s="232"/>
      <c r="KQY92" s="6"/>
      <c r="KQZ92" s="6"/>
      <c r="KRA92" s="232"/>
      <c r="KRB92" s="252"/>
      <c r="KRC92" s="258"/>
      <c r="KRD92" s="231"/>
      <c r="KRE92" s="231"/>
      <c r="KRF92" s="231"/>
      <c r="KRG92" s="99"/>
      <c r="KRH92" s="231"/>
      <c r="KRI92" s="231"/>
      <c r="KRJ92" s="231"/>
      <c r="KRK92" s="222"/>
      <c r="KRL92" s="248"/>
      <c r="KRM92" s="254"/>
      <c r="KRN92" s="224"/>
      <c r="KRO92" s="225"/>
      <c r="KRP92" s="235"/>
      <c r="KRQ92" s="235"/>
      <c r="KRR92" s="231"/>
      <c r="KRS92" s="227"/>
      <c r="KRT92" s="227"/>
      <c r="KRU92" s="221"/>
      <c r="KRV92" s="231"/>
      <c r="KRW92" s="232"/>
      <c r="KRX92" s="6"/>
      <c r="KRY92" s="6"/>
      <c r="KRZ92" s="232"/>
      <c r="KSA92" s="252"/>
      <c r="KSB92" s="258"/>
      <c r="KSC92" s="231"/>
      <c r="KSD92" s="231"/>
      <c r="KSE92" s="231"/>
      <c r="KSF92" s="99"/>
      <c r="KSG92" s="231"/>
      <c r="KSH92" s="231"/>
      <c r="KSI92" s="231"/>
      <c r="KSJ92" s="222"/>
      <c r="KSK92" s="248"/>
      <c r="KSL92" s="254"/>
      <c r="KSM92" s="224"/>
      <c r="KSN92" s="225"/>
      <c r="KSO92" s="235"/>
      <c r="KSP92" s="235"/>
      <c r="KSQ92" s="231"/>
      <c r="KSR92" s="227"/>
      <c r="KSS92" s="227"/>
      <c r="KST92" s="221"/>
      <c r="KSU92" s="231"/>
      <c r="KSV92" s="232"/>
      <c r="KSW92" s="6"/>
      <c r="KSX92" s="6"/>
      <c r="KSY92" s="232"/>
      <c r="KSZ92" s="252"/>
      <c r="KTA92" s="258"/>
      <c r="KTB92" s="231"/>
      <c r="KTC92" s="231"/>
      <c r="KTD92" s="231"/>
      <c r="KTE92" s="99"/>
      <c r="KTF92" s="231"/>
      <c r="KTG92" s="231"/>
      <c r="KTH92" s="231"/>
      <c r="KTI92" s="222"/>
      <c r="KTJ92" s="248"/>
      <c r="KTK92" s="254"/>
      <c r="KTL92" s="224"/>
      <c r="KTM92" s="225"/>
      <c r="KTN92" s="235"/>
      <c r="KTO92" s="235"/>
      <c r="KTP92" s="231"/>
      <c r="KTQ92" s="227"/>
      <c r="KTR92" s="227"/>
      <c r="KTS92" s="221"/>
      <c r="KTT92" s="231"/>
      <c r="KTU92" s="232"/>
      <c r="KTV92" s="6"/>
      <c r="KTW92" s="6"/>
      <c r="KTX92" s="232"/>
      <c r="KTY92" s="252"/>
      <c r="KTZ92" s="258"/>
      <c r="KUA92" s="231"/>
      <c r="KUB92" s="231"/>
      <c r="KUC92" s="231"/>
      <c r="KUD92" s="99"/>
      <c r="KUE92" s="231"/>
      <c r="KUF92" s="231"/>
      <c r="KUG92" s="231"/>
      <c r="KUH92" s="222"/>
      <c r="KUI92" s="248"/>
      <c r="KUJ92" s="254"/>
      <c r="KUK92" s="224"/>
      <c r="KUL92" s="225"/>
      <c r="KUM92" s="235"/>
      <c r="KUN92" s="235"/>
      <c r="KUO92" s="231"/>
      <c r="KUP92" s="227"/>
      <c r="KUQ92" s="227"/>
      <c r="KUR92" s="221"/>
      <c r="KUS92" s="231"/>
      <c r="KUT92" s="232"/>
      <c r="KUU92" s="6"/>
      <c r="KUV92" s="6"/>
      <c r="KUW92" s="232"/>
      <c r="KUX92" s="252"/>
      <c r="KUY92" s="258"/>
      <c r="KUZ92" s="231"/>
      <c r="KVA92" s="231"/>
      <c r="KVB92" s="231"/>
      <c r="KVC92" s="99"/>
      <c r="KVD92" s="231"/>
      <c r="KVE92" s="231"/>
      <c r="KVF92" s="231"/>
      <c r="KVG92" s="222"/>
      <c r="KVH92" s="248"/>
      <c r="KVI92" s="254"/>
      <c r="KVJ92" s="224"/>
      <c r="KVK92" s="225"/>
      <c r="KVL92" s="235"/>
      <c r="KVM92" s="235"/>
      <c r="KVN92" s="231"/>
      <c r="KVO92" s="227"/>
      <c r="KVP92" s="227"/>
      <c r="KVQ92" s="221"/>
      <c r="KVR92" s="231"/>
      <c r="KVS92" s="232"/>
      <c r="KVT92" s="6"/>
      <c r="KVU92" s="6"/>
      <c r="KVV92" s="232"/>
      <c r="KVW92" s="252"/>
      <c r="KVX92" s="258"/>
      <c r="KVY92" s="231"/>
      <c r="KVZ92" s="231"/>
      <c r="KWA92" s="231"/>
      <c r="KWB92" s="99"/>
      <c r="KWC92" s="231"/>
      <c r="KWD92" s="231"/>
      <c r="KWE92" s="231"/>
      <c r="KWF92" s="222"/>
      <c r="KWG92" s="248"/>
      <c r="KWH92" s="254"/>
      <c r="KWI92" s="224"/>
      <c r="KWJ92" s="225"/>
      <c r="KWK92" s="235"/>
      <c r="KWL92" s="235"/>
      <c r="KWM92" s="231"/>
      <c r="KWN92" s="227"/>
      <c r="KWO92" s="227"/>
      <c r="KWP92" s="221"/>
      <c r="KWQ92" s="231"/>
      <c r="KWR92" s="232"/>
      <c r="KWS92" s="6"/>
      <c r="KWT92" s="6"/>
      <c r="KWU92" s="232"/>
      <c r="KWV92" s="252"/>
      <c r="KWW92" s="258"/>
      <c r="KWX92" s="231"/>
      <c r="KWY92" s="231"/>
      <c r="KWZ92" s="231"/>
      <c r="KXA92" s="99"/>
      <c r="KXB92" s="231"/>
      <c r="KXC92" s="231"/>
      <c r="KXD92" s="231"/>
      <c r="KXE92" s="222"/>
      <c r="KXF92" s="248"/>
      <c r="KXG92" s="254"/>
      <c r="KXH92" s="224"/>
      <c r="KXI92" s="225"/>
      <c r="KXJ92" s="235"/>
      <c r="KXK92" s="235"/>
      <c r="KXL92" s="231"/>
      <c r="KXM92" s="227"/>
      <c r="KXN92" s="227"/>
      <c r="KXO92" s="221"/>
      <c r="KXP92" s="231"/>
      <c r="KXQ92" s="232"/>
      <c r="KXR92" s="6"/>
      <c r="KXS92" s="6"/>
      <c r="KXT92" s="232"/>
      <c r="KXU92" s="252"/>
      <c r="KXV92" s="258"/>
      <c r="KXW92" s="231"/>
      <c r="KXX92" s="231"/>
      <c r="KXY92" s="231"/>
      <c r="KXZ92" s="99"/>
      <c r="KYA92" s="231"/>
      <c r="KYB92" s="231"/>
      <c r="KYC92" s="231"/>
      <c r="KYD92" s="222"/>
      <c r="KYE92" s="248"/>
      <c r="KYF92" s="254"/>
      <c r="KYG92" s="224"/>
      <c r="KYH92" s="225"/>
      <c r="KYI92" s="235"/>
      <c r="KYJ92" s="235"/>
      <c r="KYK92" s="231"/>
      <c r="KYL92" s="227"/>
      <c r="KYM92" s="227"/>
      <c r="KYN92" s="221"/>
      <c r="KYO92" s="231"/>
      <c r="KYP92" s="232"/>
      <c r="KYQ92" s="6"/>
      <c r="KYR92" s="6"/>
      <c r="KYS92" s="232"/>
      <c r="KYT92" s="252"/>
      <c r="KYU92" s="258"/>
      <c r="KYV92" s="231"/>
      <c r="KYW92" s="231"/>
      <c r="KYX92" s="231"/>
      <c r="KYY92" s="99"/>
      <c r="KYZ92" s="231"/>
      <c r="KZA92" s="231"/>
      <c r="KZB92" s="231"/>
      <c r="KZC92" s="222"/>
      <c r="KZD92" s="248"/>
      <c r="KZE92" s="254"/>
      <c r="KZF92" s="224"/>
      <c r="KZG92" s="225"/>
      <c r="KZH92" s="235"/>
      <c r="KZI92" s="235"/>
      <c r="KZJ92" s="231"/>
      <c r="KZK92" s="227"/>
      <c r="KZL92" s="227"/>
      <c r="KZM92" s="221"/>
      <c r="KZN92" s="231"/>
      <c r="KZO92" s="232"/>
      <c r="KZP92" s="6"/>
      <c r="KZQ92" s="6"/>
      <c r="KZR92" s="232"/>
      <c r="KZS92" s="252"/>
      <c r="KZT92" s="258"/>
      <c r="KZU92" s="231"/>
      <c r="KZV92" s="231"/>
      <c r="KZW92" s="231"/>
      <c r="KZX92" s="99"/>
      <c r="KZY92" s="231"/>
      <c r="KZZ92" s="231"/>
      <c r="LAA92" s="231"/>
      <c r="LAB92" s="222"/>
      <c r="LAC92" s="248"/>
      <c r="LAD92" s="254"/>
      <c r="LAE92" s="224"/>
      <c r="LAF92" s="225"/>
      <c r="LAG92" s="235"/>
      <c r="LAH92" s="235"/>
      <c r="LAI92" s="231"/>
      <c r="LAJ92" s="227"/>
      <c r="LAK92" s="227"/>
      <c r="LAL92" s="221"/>
      <c r="LAM92" s="231"/>
      <c r="LAN92" s="232"/>
      <c r="LAO92" s="6"/>
      <c r="LAP92" s="6"/>
      <c r="LAQ92" s="232"/>
      <c r="LAR92" s="252"/>
      <c r="LAS92" s="258"/>
      <c r="LAT92" s="231"/>
      <c r="LAU92" s="231"/>
      <c r="LAV92" s="231"/>
      <c r="LAW92" s="99"/>
      <c r="LAX92" s="231"/>
      <c r="LAY92" s="231"/>
      <c r="LAZ92" s="231"/>
      <c r="LBA92" s="222"/>
      <c r="LBB92" s="248"/>
      <c r="LBC92" s="254"/>
      <c r="LBD92" s="224"/>
      <c r="LBE92" s="225"/>
      <c r="LBF92" s="235"/>
      <c r="LBG92" s="235"/>
      <c r="LBH92" s="231"/>
      <c r="LBI92" s="227"/>
      <c r="LBJ92" s="227"/>
      <c r="LBK92" s="221"/>
      <c r="LBL92" s="231"/>
      <c r="LBM92" s="232"/>
      <c r="LBN92" s="6"/>
      <c r="LBO92" s="6"/>
      <c r="LBP92" s="232"/>
      <c r="LBQ92" s="252"/>
      <c r="LBR92" s="258"/>
      <c r="LBS92" s="231"/>
      <c r="LBT92" s="231"/>
      <c r="LBU92" s="231"/>
      <c r="LBV92" s="99"/>
      <c r="LBW92" s="231"/>
      <c r="LBX92" s="231"/>
      <c r="LBY92" s="231"/>
      <c r="LBZ92" s="222"/>
      <c r="LCA92" s="248"/>
      <c r="LCB92" s="254"/>
      <c r="LCC92" s="224"/>
      <c r="LCD92" s="225"/>
      <c r="LCE92" s="235"/>
      <c r="LCF92" s="235"/>
      <c r="LCG92" s="231"/>
      <c r="LCH92" s="227"/>
      <c r="LCI92" s="227"/>
      <c r="LCJ92" s="221"/>
      <c r="LCK92" s="231"/>
      <c r="LCL92" s="232"/>
      <c r="LCM92" s="6"/>
      <c r="LCN92" s="6"/>
      <c r="LCO92" s="232"/>
      <c r="LCP92" s="252"/>
      <c r="LCQ92" s="258"/>
      <c r="LCR92" s="231"/>
      <c r="LCS92" s="231"/>
      <c r="LCT92" s="231"/>
      <c r="LCU92" s="99"/>
      <c r="LCV92" s="231"/>
      <c r="LCW92" s="231"/>
      <c r="LCX92" s="231"/>
      <c r="LCY92" s="222"/>
      <c r="LCZ92" s="248"/>
      <c r="LDA92" s="254"/>
      <c r="LDB92" s="224"/>
      <c r="LDC92" s="225"/>
      <c r="LDD92" s="235"/>
      <c r="LDE92" s="235"/>
      <c r="LDF92" s="231"/>
      <c r="LDG92" s="227"/>
      <c r="LDH92" s="227"/>
      <c r="LDI92" s="221"/>
      <c r="LDJ92" s="231"/>
      <c r="LDK92" s="232"/>
      <c r="LDL92" s="6"/>
      <c r="LDM92" s="6"/>
      <c r="LDN92" s="232"/>
      <c r="LDO92" s="252"/>
      <c r="LDP92" s="258"/>
      <c r="LDQ92" s="231"/>
      <c r="LDR92" s="231"/>
      <c r="LDS92" s="231"/>
      <c r="LDT92" s="99"/>
      <c r="LDU92" s="231"/>
      <c r="LDV92" s="231"/>
      <c r="LDW92" s="231"/>
      <c r="LDX92" s="222"/>
      <c r="LDY92" s="248"/>
      <c r="LDZ92" s="254"/>
      <c r="LEA92" s="224"/>
      <c r="LEB92" s="225"/>
      <c r="LEC92" s="235"/>
      <c r="LED92" s="235"/>
      <c r="LEE92" s="231"/>
      <c r="LEF92" s="227"/>
      <c r="LEG92" s="227"/>
      <c r="LEH92" s="221"/>
      <c r="LEI92" s="231"/>
      <c r="LEJ92" s="232"/>
      <c r="LEK92" s="6"/>
      <c r="LEL92" s="6"/>
      <c r="LEM92" s="232"/>
      <c r="LEN92" s="252"/>
      <c r="LEO92" s="258"/>
      <c r="LEP92" s="231"/>
      <c r="LEQ92" s="231"/>
      <c r="LER92" s="231"/>
      <c r="LES92" s="99"/>
      <c r="LET92" s="231"/>
      <c r="LEU92" s="231"/>
      <c r="LEV92" s="231"/>
      <c r="LEW92" s="222"/>
      <c r="LEX92" s="248"/>
      <c r="LEY92" s="254"/>
      <c r="LEZ92" s="224"/>
      <c r="LFA92" s="225"/>
      <c r="LFB92" s="235"/>
      <c r="LFC92" s="235"/>
      <c r="LFD92" s="231"/>
      <c r="LFE92" s="227"/>
      <c r="LFF92" s="227"/>
      <c r="LFG92" s="221"/>
      <c r="LFH92" s="231"/>
      <c r="LFI92" s="232"/>
      <c r="LFJ92" s="6"/>
      <c r="LFK92" s="6"/>
      <c r="LFL92" s="232"/>
      <c r="LFM92" s="252"/>
      <c r="LFN92" s="258"/>
      <c r="LFO92" s="231"/>
      <c r="LFP92" s="231"/>
      <c r="LFQ92" s="231"/>
      <c r="LFR92" s="99"/>
      <c r="LFS92" s="231"/>
      <c r="LFT92" s="231"/>
      <c r="LFU92" s="231"/>
      <c r="LFV92" s="222"/>
      <c r="LFW92" s="248"/>
      <c r="LFX92" s="254"/>
      <c r="LFY92" s="224"/>
      <c r="LFZ92" s="225"/>
      <c r="LGA92" s="235"/>
      <c r="LGB92" s="235"/>
      <c r="LGC92" s="231"/>
      <c r="LGD92" s="227"/>
      <c r="LGE92" s="227"/>
      <c r="LGF92" s="221"/>
      <c r="LGG92" s="231"/>
      <c r="LGH92" s="232"/>
      <c r="LGI92" s="6"/>
      <c r="LGJ92" s="6"/>
      <c r="LGK92" s="232"/>
      <c r="LGL92" s="252"/>
      <c r="LGM92" s="258"/>
      <c r="LGN92" s="231"/>
      <c r="LGO92" s="231"/>
      <c r="LGP92" s="231"/>
      <c r="LGQ92" s="99"/>
      <c r="LGR92" s="231"/>
      <c r="LGS92" s="231"/>
      <c r="LGT92" s="231"/>
      <c r="LGU92" s="222"/>
      <c r="LGV92" s="248"/>
      <c r="LGW92" s="254"/>
      <c r="LGX92" s="224"/>
      <c r="LGY92" s="225"/>
      <c r="LGZ92" s="235"/>
      <c r="LHA92" s="235"/>
      <c r="LHB92" s="231"/>
      <c r="LHC92" s="227"/>
      <c r="LHD92" s="227"/>
      <c r="LHE92" s="221"/>
      <c r="LHF92" s="231"/>
      <c r="LHG92" s="232"/>
      <c r="LHH92" s="6"/>
      <c r="LHI92" s="6"/>
      <c r="LHJ92" s="232"/>
      <c r="LHK92" s="252"/>
      <c r="LHL92" s="258"/>
      <c r="LHM92" s="231"/>
      <c r="LHN92" s="231"/>
      <c r="LHO92" s="231"/>
      <c r="LHP92" s="99"/>
      <c r="LHQ92" s="231"/>
      <c r="LHR92" s="231"/>
      <c r="LHS92" s="231"/>
      <c r="LHT92" s="222"/>
      <c r="LHU92" s="248"/>
      <c r="LHV92" s="254"/>
      <c r="LHW92" s="224"/>
      <c r="LHX92" s="225"/>
      <c r="LHY92" s="235"/>
      <c r="LHZ92" s="235"/>
      <c r="LIA92" s="231"/>
      <c r="LIB92" s="227"/>
      <c r="LIC92" s="227"/>
      <c r="LID92" s="221"/>
      <c r="LIE92" s="231"/>
      <c r="LIF92" s="232"/>
      <c r="LIG92" s="6"/>
      <c r="LIH92" s="6"/>
      <c r="LII92" s="232"/>
      <c r="LIJ92" s="252"/>
      <c r="LIK92" s="258"/>
      <c r="LIL92" s="231"/>
      <c r="LIM92" s="231"/>
      <c r="LIN92" s="231"/>
      <c r="LIO92" s="99"/>
      <c r="LIP92" s="231"/>
      <c r="LIQ92" s="231"/>
      <c r="LIR92" s="231"/>
      <c r="LIS92" s="222"/>
      <c r="LIT92" s="248"/>
      <c r="LIU92" s="254"/>
      <c r="LIV92" s="224"/>
      <c r="LIW92" s="225"/>
      <c r="LIX92" s="235"/>
      <c r="LIY92" s="235"/>
      <c r="LIZ92" s="231"/>
      <c r="LJA92" s="227"/>
      <c r="LJB92" s="227"/>
      <c r="LJC92" s="221"/>
      <c r="LJD92" s="231"/>
      <c r="LJE92" s="232"/>
      <c r="LJF92" s="6"/>
      <c r="LJG92" s="6"/>
      <c r="LJH92" s="232"/>
      <c r="LJI92" s="252"/>
      <c r="LJJ92" s="258"/>
      <c r="LJK92" s="231"/>
      <c r="LJL92" s="231"/>
      <c r="LJM92" s="231"/>
      <c r="LJN92" s="99"/>
      <c r="LJO92" s="231"/>
      <c r="LJP92" s="231"/>
      <c r="LJQ92" s="231"/>
      <c r="LJR92" s="222"/>
      <c r="LJS92" s="248"/>
      <c r="LJT92" s="254"/>
      <c r="LJU92" s="224"/>
      <c r="LJV92" s="225"/>
      <c r="LJW92" s="235"/>
      <c r="LJX92" s="235"/>
      <c r="LJY92" s="231"/>
      <c r="LJZ92" s="227"/>
      <c r="LKA92" s="227"/>
      <c r="LKB92" s="221"/>
      <c r="LKC92" s="231"/>
      <c r="LKD92" s="232"/>
      <c r="LKE92" s="6"/>
      <c r="LKF92" s="6"/>
      <c r="LKG92" s="232"/>
      <c r="LKH92" s="252"/>
      <c r="LKI92" s="258"/>
      <c r="LKJ92" s="231"/>
      <c r="LKK92" s="231"/>
      <c r="LKL92" s="231"/>
      <c r="LKM92" s="99"/>
      <c r="LKN92" s="231"/>
      <c r="LKO92" s="231"/>
      <c r="LKP92" s="231"/>
      <c r="LKQ92" s="222"/>
      <c r="LKR92" s="248"/>
      <c r="LKS92" s="254"/>
      <c r="LKT92" s="224"/>
      <c r="LKU92" s="225"/>
      <c r="LKV92" s="235"/>
      <c r="LKW92" s="235"/>
      <c r="LKX92" s="231"/>
      <c r="LKY92" s="227"/>
      <c r="LKZ92" s="227"/>
      <c r="LLA92" s="221"/>
      <c r="LLB92" s="231"/>
      <c r="LLC92" s="232"/>
      <c r="LLD92" s="6"/>
      <c r="LLE92" s="6"/>
      <c r="LLF92" s="232"/>
      <c r="LLG92" s="252"/>
      <c r="LLH92" s="258"/>
      <c r="LLI92" s="231"/>
      <c r="LLJ92" s="231"/>
      <c r="LLK92" s="231"/>
      <c r="LLL92" s="99"/>
      <c r="LLM92" s="231"/>
      <c r="LLN92" s="231"/>
      <c r="LLO92" s="231"/>
      <c r="LLP92" s="222"/>
      <c r="LLQ92" s="248"/>
      <c r="LLR92" s="254"/>
      <c r="LLS92" s="224"/>
      <c r="LLT92" s="225"/>
      <c r="LLU92" s="235"/>
      <c r="LLV92" s="235"/>
      <c r="LLW92" s="231"/>
      <c r="LLX92" s="227"/>
      <c r="LLY92" s="227"/>
      <c r="LLZ92" s="221"/>
      <c r="LMA92" s="231"/>
      <c r="LMB92" s="232"/>
      <c r="LMC92" s="6"/>
      <c r="LMD92" s="6"/>
      <c r="LME92" s="232"/>
      <c r="LMF92" s="252"/>
      <c r="LMG92" s="258"/>
      <c r="LMH92" s="231"/>
      <c r="LMI92" s="231"/>
      <c r="LMJ92" s="231"/>
      <c r="LMK92" s="99"/>
      <c r="LML92" s="231"/>
      <c r="LMM92" s="231"/>
      <c r="LMN92" s="231"/>
      <c r="LMO92" s="222"/>
      <c r="LMP92" s="248"/>
      <c r="LMQ92" s="254"/>
      <c r="LMR92" s="224"/>
      <c r="LMS92" s="225"/>
      <c r="LMT92" s="235"/>
      <c r="LMU92" s="235"/>
      <c r="LMV92" s="231"/>
      <c r="LMW92" s="227"/>
      <c r="LMX92" s="227"/>
      <c r="LMY92" s="221"/>
      <c r="LMZ92" s="231"/>
      <c r="LNA92" s="232"/>
      <c r="LNB92" s="6"/>
      <c r="LNC92" s="6"/>
      <c r="LND92" s="232"/>
      <c r="LNE92" s="252"/>
      <c r="LNF92" s="258"/>
      <c r="LNG92" s="231"/>
      <c r="LNH92" s="231"/>
      <c r="LNI92" s="231"/>
      <c r="LNJ92" s="99"/>
      <c r="LNK92" s="231"/>
      <c r="LNL92" s="231"/>
      <c r="LNM92" s="231"/>
      <c r="LNN92" s="222"/>
      <c r="LNO92" s="248"/>
      <c r="LNP92" s="254"/>
      <c r="LNQ92" s="224"/>
      <c r="LNR92" s="225"/>
      <c r="LNS92" s="235"/>
      <c r="LNT92" s="235"/>
      <c r="LNU92" s="231"/>
      <c r="LNV92" s="227"/>
      <c r="LNW92" s="227"/>
      <c r="LNX92" s="221"/>
      <c r="LNY92" s="231"/>
      <c r="LNZ92" s="232"/>
      <c r="LOA92" s="6"/>
      <c r="LOB92" s="6"/>
      <c r="LOC92" s="232"/>
      <c r="LOD92" s="252"/>
      <c r="LOE92" s="258"/>
      <c r="LOF92" s="231"/>
      <c r="LOG92" s="231"/>
      <c r="LOH92" s="231"/>
      <c r="LOI92" s="99"/>
      <c r="LOJ92" s="231"/>
      <c r="LOK92" s="231"/>
      <c r="LOL92" s="231"/>
      <c r="LOM92" s="222"/>
      <c r="LON92" s="248"/>
      <c r="LOO92" s="254"/>
      <c r="LOP92" s="224"/>
      <c r="LOQ92" s="225"/>
      <c r="LOR92" s="235"/>
      <c r="LOS92" s="235"/>
      <c r="LOT92" s="231"/>
      <c r="LOU92" s="227"/>
      <c r="LOV92" s="227"/>
      <c r="LOW92" s="221"/>
      <c r="LOX92" s="231"/>
      <c r="LOY92" s="232"/>
      <c r="LOZ92" s="6"/>
      <c r="LPA92" s="6"/>
      <c r="LPB92" s="232"/>
      <c r="LPC92" s="252"/>
      <c r="LPD92" s="258"/>
      <c r="LPE92" s="231"/>
      <c r="LPF92" s="231"/>
      <c r="LPG92" s="231"/>
      <c r="LPH92" s="99"/>
      <c r="LPI92" s="231"/>
      <c r="LPJ92" s="231"/>
      <c r="LPK92" s="231"/>
      <c r="LPL92" s="222"/>
      <c r="LPM92" s="248"/>
      <c r="LPN92" s="254"/>
      <c r="LPO92" s="224"/>
      <c r="LPP92" s="225"/>
      <c r="LPQ92" s="235"/>
      <c r="LPR92" s="235"/>
      <c r="LPS92" s="231"/>
      <c r="LPT92" s="227"/>
      <c r="LPU92" s="227"/>
      <c r="LPV92" s="221"/>
      <c r="LPW92" s="231"/>
      <c r="LPX92" s="232"/>
      <c r="LPY92" s="6"/>
      <c r="LPZ92" s="6"/>
      <c r="LQA92" s="232"/>
      <c r="LQB92" s="252"/>
      <c r="LQC92" s="258"/>
      <c r="LQD92" s="231"/>
      <c r="LQE92" s="231"/>
      <c r="LQF92" s="231"/>
      <c r="LQG92" s="99"/>
      <c r="LQH92" s="231"/>
      <c r="LQI92" s="231"/>
      <c r="LQJ92" s="231"/>
      <c r="LQK92" s="222"/>
      <c r="LQL92" s="248"/>
      <c r="LQM92" s="254"/>
      <c r="LQN92" s="224"/>
      <c r="LQO92" s="225"/>
      <c r="LQP92" s="235"/>
      <c r="LQQ92" s="235"/>
      <c r="LQR92" s="231"/>
      <c r="LQS92" s="227"/>
      <c r="LQT92" s="227"/>
      <c r="LQU92" s="221"/>
      <c r="LQV92" s="231"/>
      <c r="LQW92" s="232"/>
      <c r="LQX92" s="6"/>
      <c r="LQY92" s="6"/>
      <c r="LQZ92" s="232"/>
      <c r="LRA92" s="252"/>
      <c r="LRB92" s="258"/>
      <c r="LRC92" s="231"/>
      <c r="LRD92" s="231"/>
      <c r="LRE92" s="231"/>
      <c r="LRF92" s="99"/>
      <c r="LRG92" s="231"/>
      <c r="LRH92" s="231"/>
      <c r="LRI92" s="231"/>
      <c r="LRJ92" s="222"/>
      <c r="LRK92" s="248"/>
      <c r="LRL92" s="254"/>
      <c r="LRM92" s="224"/>
      <c r="LRN92" s="225"/>
      <c r="LRO92" s="235"/>
      <c r="LRP92" s="235"/>
      <c r="LRQ92" s="231"/>
      <c r="LRR92" s="227"/>
      <c r="LRS92" s="227"/>
      <c r="LRT92" s="221"/>
      <c r="LRU92" s="231"/>
      <c r="LRV92" s="232"/>
      <c r="LRW92" s="6"/>
      <c r="LRX92" s="6"/>
      <c r="LRY92" s="232"/>
      <c r="LRZ92" s="252"/>
      <c r="LSA92" s="258"/>
      <c r="LSB92" s="231"/>
      <c r="LSC92" s="231"/>
      <c r="LSD92" s="231"/>
      <c r="LSE92" s="99"/>
      <c r="LSF92" s="231"/>
      <c r="LSG92" s="231"/>
      <c r="LSH92" s="231"/>
      <c r="LSI92" s="222"/>
      <c r="LSJ92" s="248"/>
      <c r="LSK92" s="254"/>
      <c r="LSL92" s="224"/>
      <c r="LSM92" s="225"/>
      <c r="LSN92" s="235"/>
      <c r="LSO92" s="235"/>
      <c r="LSP92" s="231"/>
      <c r="LSQ92" s="227"/>
      <c r="LSR92" s="227"/>
      <c r="LSS92" s="221"/>
      <c r="LST92" s="231"/>
      <c r="LSU92" s="232"/>
      <c r="LSV92" s="6"/>
      <c r="LSW92" s="6"/>
      <c r="LSX92" s="232"/>
      <c r="LSY92" s="252"/>
      <c r="LSZ92" s="258"/>
      <c r="LTA92" s="231"/>
      <c r="LTB92" s="231"/>
      <c r="LTC92" s="231"/>
      <c r="LTD92" s="99"/>
      <c r="LTE92" s="231"/>
      <c r="LTF92" s="231"/>
      <c r="LTG92" s="231"/>
      <c r="LTH92" s="222"/>
      <c r="LTI92" s="248"/>
      <c r="LTJ92" s="254"/>
      <c r="LTK92" s="224"/>
      <c r="LTL92" s="225"/>
      <c r="LTM92" s="235"/>
      <c r="LTN92" s="235"/>
      <c r="LTO92" s="231"/>
      <c r="LTP92" s="227"/>
      <c r="LTQ92" s="227"/>
      <c r="LTR92" s="221"/>
      <c r="LTS92" s="231"/>
      <c r="LTT92" s="232"/>
      <c r="LTU92" s="6"/>
      <c r="LTV92" s="6"/>
      <c r="LTW92" s="232"/>
      <c r="LTX92" s="252"/>
      <c r="LTY92" s="258"/>
      <c r="LTZ92" s="231"/>
      <c r="LUA92" s="231"/>
      <c r="LUB92" s="231"/>
      <c r="LUC92" s="99"/>
      <c r="LUD92" s="231"/>
      <c r="LUE92" s="231"/>
      <c r="LUF92" s="231"/>
      <c r="LUG92" s="222"/>
      <c r="LUH92" s="248"/>
      <c r="LUI92" s="254"/>
      <c r="LUJ92" s="224"/>
      <c r="LUK92" s="225"/>
      <c r="LUL92" s="235"/>
      <c r="LUM92" s="235"/>
      <c r="LUN92" s="231"/>
      <c r="LUO92" s="227"/>
      <c r="LUP92" s="227"/>
      <c r="LUQ92" s="221"/>
      <c r="LUR92" s="231"/>
      <c r="LUS92" s="232"/>
      <c r="LUT92" s="6"/>
      <c r="LUU92" s="6"/>
      <c r="LUV92" s="232"/>
      <c r="LUW92" s="252"/>
      <c r="LUX92" s="258"/>
      <c r="LUY92" s="231"/>
      <c r="LUZ92" s="231"/>
      <c r="LVA92" s="231"/>
      <c r="LVB92" s="99"/>
      <c r="LVC92" s="231"/>
      <c r="LVD92" s="231"/>
      <c r="LVE92" s="231"/>
      <c r="LVF92" s="222"/>
      <c r="LVG92" s="248"/>
      <c r="LVH92" s="254"/>
      <c r="LVI92" s="224"/>
      <c r="LVJ92" s="225"/>
      <c r="LVK92" s="235"/>
      <c r="LVL92" s="235"/>
      <c r="LVM92" s="231"/>
      <c r="LVN92" s="227"/>
      <c r="LVO92" s="227"/>
      <c r="LVP92" s="221"/>
      <c r="LVQ92" s="231"/>
      <c r="LVR92" s="232"/>
      <c r="LVS92" s="6"/>
      <c r="LVT92" s="6"/>
      <c r="LVU92" s="232"/>
      <c r="LVV92" s="252"/>
      <c r="LVW92" s="258"/>
      <c r="LVX92" s="231"/>
      <c r="LVY92" s="231"/>
      <c r="LVZ92" s="231"/>
      <c r="LWA92" s="99"/>
      <c r="LWB92" s="231"/>
      <c r="LWC92" s="231"/>
      <c r="LWD92" s="231"/>
      <c r="LWE92" s="222"/>
      <c r="LWF92" s="248"/>
      <c r="LWG92" s="254"/>
      <c r="LWH92" s="224"/>
      <c r="LWI92" s="225"/>
      <c r="LWJ92" s="235"/>
      <c r="LWK92" s="235"/>
      <c r="LWL92" s="231"/>
      <c r="LWM92" s="227"/>
      <c r="LWN92" s="227"/>
      <c r="LWO92" s="221"/>
      <c r="LWP92" s="231"/>
      <c r="LWQ92" s="232"/>
      <c r="LWR92" s="6"/>
      <c r="LWS92" s="6"/>
      <c r="LWT92" s="232"/>
      <c r="LWU92" s="252"/>
      <c r="LWV92" s="258"/>
      <c r="LWW92" s="231"/>
      <c r="LWX92" s="231"/>
      <c r="LWY92" s="231"/>
      <c r="LWZ92" s="99"/>
      <c r="LXA92" s="231"/>
      <c r="LXB92" s="231"/>
      <c r="LXC92" s="231"/>
      <c r="LXD92" s="222"/>
      <c r="LXE92" s="248"/>
      <c r="LXF92" s="254"/>
      <c r="LXG92" s="224"/>
      <c r="LXH92" s="225"/>
      <c r="LXI92" s="235"/>
      <c r="LXJ92" s="235"/>
      <c r="LXK92" s="231"/>
      <c r="LXL92" s="227"/>
      <c r="LXM92" s="227"/>
      <c r="LXN92" s="221"/>
      <c r="LXO92" s="231"/>
      <c r="LXP92" s="232"/>
      <c r="LXQ92" s="6"/>
      <c r="LXR92" s="6"/>
      <c r="LXS92" s="232"/>
      <c r="LXT92" s="252"/>
      <c r="LXU92" s="258"/>
      <c r="LXV92" s="231"/>
      <c r="LXW92" s="231"/>
      <c r="LXX92" s="231"/>
      <c r="LXY92" s="99"/>
      <c r="LXZ92" s="231"/>
      <c r="LYA92" s="231"/>
      <c r="LYB92" s="231"/>
      <c r="LYC92" s="222"/>
      <c r="LYD92" s="248"/>
      <c r="LYE92" s="254"/>
      <c r="LYF92" s="224"/>
      <c r="LYG92" s="225"/>
      <c r="LYH92" s="235"/>
      <c r="LYI92" s="235"/>
      <c r="LYJ92" s="231"/>
      <c r="LYK92" s="227"/>
      <c r="LYL92" s="227"/>
      <c r="LYM92" s="221"/>
      <c r="LYN92" s="231"/>
      <c r="LYO92" s="232"/>
      <c r="LYP92" s="6"/>
      <c r="LYQ92" s="6"/>
      <c r="LYR92" s="232"/>
      <c r="LYS92" s="252"/>
      <c r="LYT92" s="258"/>
      <c r="LYU92" s="231"/>
      <c r="LYV92" s="231"/>
      <c r="LYW92" s="231"/>
      <c r="LYX92" s="99"/>
      <c r="LYY92" s="231"/>
      <c r="LYZ92" s="231"/>
      <c r="LZA92" s="231"/>
      <c r="LZB92" s="222"/>
      <c r="LZC92" s="248"/>
      <c r="LZD92" s="254"/>
      <c r="LZE92" s="224"/>
      <c r="LZF92" s="225"/>
      <c r="LZG92" s="235"/>
      <c r="LZH92" s="235"/>
      <c r="LZI92" s="231"/>
      <c r="LZJ92" s="227"/>
      <c r="LZK92" s="227"/>
      <c r="LZL92" s="221"/>
      <c r="LZM92" s="231"/>
      <c r="LZN92" s="232"/>
      <c r="LZO92" s="6"/>
      <c r="LZP92" s="6"/>
      <c r="LZQ92" s="232"/>
      <c r="LZR92" s="252"/>
      <c r="LZS92" s="258"/>
      <c r="LZT92" s="231"/>
      <c r="LZU92" s="231"/>
      <c r="LZV92" s="231"/>
      <c r="LZW92" s="99"/>
      <c r="LZX92" s="231"/>
      <c r="LZY92" s="231"/>
      <c r="LZZ92" s="231"/>
      <c r="MAA92" s="222"/>
      <c r="MAB92" s="248"/>
      <c r="MAC92" s="254"/>
      <c r="MAD92" s="224"/>
      <c r="MAE92" s="225"/>
      <c r="MAF92" s="235"/>
      <c r="MAG92" s="235"/>
      <c r="MAH92" s="231"/>
      <c r="MAI92" s="227"/>
      <c r="MAJ92" s="227"/>
      <c r="MAK92" s="221"/>
      <c r="MAL92" s="231"/>
      <c r="MAM92" s="232"/>
      <c r="MAN92" s="6"/>
      <c r="MAO92" s="6"/>
      <c r="MAP92" s="232"/>
      <c r="MAQ92" s="252"/>
      <c r="MAR92" s="258"/>
      <c r="MAS92" s="231"/>
      <c r="MAT92" s="231"/>
      <c r="MAU92" s="231"/>
      <c r="MAV92" s="99"/>
      <c r="MAW92" s="231"/>
      <c r="MAX92" s="231"/>
      <c r="MAY92" s="231"/>
      <c r="MAZ92" s="222"/>
      <c r="MBA92" s="248"/>
      <c r="MBB92" s="254"/>
      <c r="MBC92" s="224"/>
      <c r="MBD92" s="225"/>
      <c r="MBE92" s="235"/>
      <c r="MBF92" s="235"/>
      <c r="MBG92" s="231"/>
      <c r="MBH92" s="227"/>
      <c r="MBI92" s="227"/>
      <c r="MBJ92" s="221"/>
      <c r="MBK92" s="231"/>
      <c r="MBL92" s="232"/>
      <c r="MBM92" s="6"/>
      <c r="MBN92" s="6"/>
      <c r="MBO92" s="232"/>
      <c r="MBP92" s="252"/>
      <c r="MBQ92" s="258"/>
      <c r="MBR92" s="231"/>
      <c r="MBS92" s="231"/>
      <c r="MBT92" s="231"/>
      <c r="MBU92" s="99"/>
      <c r="MBV92" s="231"/>
      <c r="MBW92" s="231"/>
      <c r="MBX92" s="231"/>
      <c r="MBY92" s="222"/>
      <c r="MBZ92" s="248"/>
      <c r="MCA92" s="254"/>
      <c r="MCB92" s="224"/>
      <c r="MCC92" s="225"/>
      <c r="MCD92" s="235"/>
      <c r="MCE92" s="235"/>
      <c r="MCF92" s="231"/>
      <c r="MCG92" s="227"/>
      <c r="MCH92" s="227"/>
      <c r="MCI92" s="221"/>
      <c r="MCJ92" s="231"/>
      <c r="MCK92" s="232"/>
      <c r="MCL92" s="6"/>
      <c r="MCM92" s="6"/>
      <c r="MCN92" s="232"/>
      <c r="MCO92" s="252"/>
      <c r="MCP92" s="258"/>
      <c r="MCQ92" s="231"/>
      <c r="MCR92" s="231"/>
      <c r="MCS92" s="231"/>
      <c r="MCT92" s="99"/>
      <c r="MCU92" s="231"/>
      <c r="MCV92" s="231"/>
      <c r="MCW92" s="231"/>
      <c r="MCX92" s="222"/>
      <c r="MCY92" s="248"/>
      <c r="MCZ92" s="254"/>
      <c r="MDA92" s="224"/>
      <c r="MDB92" s="225"/>
      <c r="MDC92" s="235"/>
      <c r="MDD92" s="235"/>
      <c r="MDE92" s="231"/>
      <c r="MDF92" s="227"/>
      <c r="MDG92" s="227"/>
      <c r="MDH92" s="221"/>
      <c r="MDI92" s="231"/>
      <c r="MDJ92" s="232"/>
      <c r="MDK92" s="6"/>
      <c r="MDL92" s="6"/>
      <c r="MDM92" s="232"/>
      <c r="MDN92" s="252"/>
      <c r="MDO92" s="258"/>
      <c r="MDP92" s="231"/>
      <c r="MDQ92" s="231"/>
      <c r="MDR92" s="231"/>
      <c r="MDS92" s="99"/>
      <c r="MDT92" s="231"/>
      <c r="MDU92" s="231"/>
      <c r="MDV92" s="231"/>
      <c r="MDW92" s="222"/>
      <c r="MDX92" s="248"/>
      <c r="MDY92" s="254"/>
      <c r="MDZ92" s="224"/>
      <c r="MEA92" s="225"/>
      <c r="MEB92" s="235"/>
      <c r="MEC92" s="235"/>
      <c r="MED92" s="231"/>
      <c r="MEE92" s="227"/>
      <c r="MEF92" s="227"/>
      <c r="MEG92" s="221"/>
      <c r="MEH92" s="231"/>
      <c r="MEI92" s="232"/>
      <c r="MEJ92" s="6"/>
      <c r="MEK92" s="6"/>
      <c r="MEL92" s="232"/>
      <c r="MEM92" s="252"/>
      <c r="MEN92" s="258"/>
      <c r="MEO92" s="231"/>
      <c r="MEP92" s="231"/>
      <c r="MEQ92" s="231"/>
      <c r="MER92" s="99"/>
      <c r="MES92" s="231"/>
      <c r="MET92" s="231"/>
      <c r="MEU92" s="231"/>
      <c r="MEV92" s="222"/>
      <c r="MEW92" s="248"/>
      <c r="MEX92" s="254"/>
      <c r="MEY92" s="224"/>
      <c r="MEZ92" s="225"/>
      <c r="MFA92" s="235"/>
      <c r="MFB92" s="235"/>
      <c r="MFC92" s="231"/>
      <c r="MFD92" s="227"/>
      <c r="MFE92" s="227"/>
      <c r="MFF92" s="221"/>
      <c r="MFG92" s="231"/>
      <c r="MFH92" s="232"/>
      <c r="MFI92" s="6"/>
      <c r="MFJ92" s="6"/>
      <c r="MFK92" s="232"/>
      <c r="MFL92" s="252"/>
      <c r="MFM92" s="258"/>
      <c r="MFN92" s="231"/>
      <c r="MFO92" s="231"/>
      <c r="MFP92" s="231"/>
      <c r="MFQ92" s="99"/>
      <c r="MFR92" s="231"/>
      <c r="MFS92" s="231"/>
      <c r="MFT92" s="231"/>
      <c r="MFU92" s="222"/>
      <c r="MFV92" s="248"/>
      <c r="MFW92" s="254"/>
      <c r="MFX92" s="224"/>
      <c r="MFY92" s="225"/>
      <c r="MFZ92" s="235"/>
      <c r="MGA92" s="235"/>
      <c r="MGB92" s="231"/>
      <c r="MGC92" s="227"/>
      <c r="MGD92" s="227"/>
      <c r="MGE92" s="221"/>
      <c r="MGF92" s="231"/>
      <c r="MGG92" s="232"/>
      <c r="MGH92" s="6"/>
      <c r="MGI92" s="6"/>
      <c r="MGJ92" s="232"/>
      <c r="MGK92" s="252"/>
      <c r="MGL92" s="258"/>
      <c r="MGM92" s="231"/>
      <c r="MGN92" s="231"/>
      <c r="MGO92" s="231"/>
      <c r="MGP92" s="99"/>
      <c r="MGQ92" s="231"/>
      <c r="MGR92" s="231"/>
      <c r="MGS92" s="231"/>
      <c r="MGT92" s="222"/>
      <c r="MGU92" s="248"/>
      <c r="MGV92" s="254"/>
      <c r="MGW92" s="224"/>
      <c r="MGX92" s="225"/>
      <c r="MGY92" s="235"/>
      <c r="MGZ92" s="235"/>
      <c r="MHA92" s="231"/>
      <c r="MHB92" s="227"/>
      <c r="MHC92" s="227"/>
      <c r="MHD92" s="221"/>
      <c r="MHE92" s="231"/>
      <c r="MHF92" s="232"/>
      <c r="MHG92" s="6"/>
      <c r="MHH92" s="6"/>
      <c r="MHI92" s="232"/>
      <c r="MHJ92" s="252"/>
      <c r="MHK92" s="258"/>
      <c r="MHL92" s="231"/>
      <c r="MHM92" s="231"/>
      <c r="MHN92" s="231"/>
      <c r="MHO92" s="99"/>
      <c r="MHP92" s="231"/>
      <c r="MHQ92" s="231"/>
      <c r="MHR92" s="231"/>
      <c r="MHS92" s="222"/>
      <c r="MHT92" s="248"/>
      <c r="MHU92" s="254"/>
      <c r="MHV92" s="224"/>
      <c r="MHW92" s="225"/>
      <c r="MHX92" s="235"/>
      <c r="MHY92" s="235"/>
      <c r="MHZ92" s="231"/>
      <c r="MIA92" s="227"/>
      <c r="MIB92" s="227"/>
      <c r="MIC92" s="221"/>
      <c r="MID92" s="231"/>
      <c r="MIE92" s="232"/>
      <c r="MIF92" s="6"/>
      <c r="MIG92" s="6"/>
      <c r="MIH92" s="232"/>
      <c r="MII92" s="252"/>
      <c r="MIJ92" s="258"/>
      <c r="MIK92" s="231"/>
      <c r="MIL92" s="231"/>
      <c r="MIM92" s="231"/>
      <c r="MIN92" s="99"/>
      <c r="MIO92" s="231"/>
      <c r="MIP92" s="231"/>
      <c r="MIQ92" s="231"/>
      <c r="MIR92" s="222"/>
      <c r="MIS92" s="248"/>
      <c r="MIT92" s="254"/>
      <c r="MIU92" s="224"/>
      <c r="MIV92" s="225"/>
      <c r="MIW92" s="235"/>
      <c r="MIX92" s="235"/>
      <c r="MIY92" s="231"/>
      <c r="MIZ92" s="227"/>
      <c r="MJA92" s="227"/>
      <c r="MJB92" s="221"/>
      <c r="MJC92" s="231"/>
      <c r="MJD92" s="232"/>
      <c r="MJE92" s="6"/>
      <c r="MJF92" s="6"/>
      <c r="MJG92" s="232"/>
      <c r="MJH92" s="252"/>
      <c r="MJI92" s="258"/>
      <c r="MJJ92" s="231"/>
      <c r="MJK92" s="231"/>
      <c r="MJL92" s="231"/>
      <c r="MJM92" s="99"/>
      <c r="MJN92" s="231"/>
      <c r="MJO92" s="231"/>
      <c r="MJP92" s="231"/>
      <c r="MJQ92" s="222"/>
      <c r="MJR92" s="248"/>
      <c r="MJS92" s="254"/>
      <c r="MJT92" s="224"/>
      <c r="MJU92" s="225"/>
      <c r="MJV92" s="235"/>
      <c r="MJW92" s="235"/>
      <c r="MJX92" s="231"/>
      <c r="MJY92" s="227"/>
      <c r="MJZ92" s="227"/>
      <c r="MKA92" s="221"/>
      <c r="MKB92" s="231"/>
      <c r="MKC92" s="232"/>
      <c r="MKD92" s="6"/>
      <c r="MKE92" s="6"/>
      <c r="MKF92" s="232"/>
      <c r="MKG92" s="252"/>
      <c r="MKH92" s="258"/>
      <c r="MKI92" s="231"/>
      <c r="MKJ92" s="231"/>
      <c r="MKK92" s="231"/>
      <c r="MKL92" s="99"/>
      <c r="MKM92" s="231"/>
      <c r="MKN92" s="231"/>
      <c r="MKO92" s="231"/>
      <c r="MKP92" s="222"/>
      <c r="MKQ92" s="248"/>
      <c r="MKR92" s="254"/>
      <c r="MKS92" s="224"/>
      <c r="MKT92" s="225"/>
      <c r="MKU92" s="235"/>
      <c r="MKV92" s="235"/>
      <c r="MKW92" s="231"/>
      <c r="MKX92" s="227"/>
      <c r="MKY92" s="227"/>
      <c r="MKZ92" s="221"/>
      <c r="MLA92" s="231"/>
      <c r="MLB92" s="232"/>
      <c r="MLC92" s="6"/>
      <c r="MLD92" s="6"/>
      <c r="MLE92" s="232"/>
      <c r="MLF92" s="252"/>
      <c r="MLG92" s="258"/>
      <c r="MLH92" s="231"/>
      <c r="MLI92" s="231"/>
      <c r="MLJ92" s="231"/>
      <c r="MLK92" s="99"/>
      <c r="MLL92" s="231"/>
      <c r="MLM92" s="231"/>
      <c r="MLN92" s="231"/>
      <c r="MLO92" s="222"/>
      <c r="MLP92" s="248"/>
      <c r="MLQ92" s="254"/>
      <c r="MLR92" s="224"/>
      <c r="MLS92" s="225"/>
      <c r="MLT92" s="235"/>
      <c r="MLU92" s="235"/>
      <c r="MLV92" s="231"/>
      <c r="MLW92" s="227"/>
      <c r="MLX92" s="227"/>
      <c r="MLY92" s="221"/>
      <c r="MLZ92" s="231"/>
      <c r="MMA92" s="232"/>
      <c r="MMB92" s="6"/>
      <c r="MMC92" s="6"/>
      <c r="MMD92" s="232"/>
      <c r="MME92" s="252"/>
      <c r="MMF92" s="258"/>
      <c r="MMG92" s="231"/>
      <c r="MMH92" s="231"/>
      <c r="MMI92" s="231"/>
      <c r="MMJ92" s="99"/>
      <c r="MMK92" s="231"/>
      <c r="MML92" s="231"/>
      <c r="MMM92" s="231"/>
      <c r="MMN92" s="222"/>
      <c r="MMO92" s="248"/>
      <c r="MMP92" s="254"/>
      <c r="MMQ92" s="224"/>
      <c r="MMR92" s="225"/>
      <c r="MMS92" s="235"/>
      <c r="MMT92" s="235"/>
      <c r="MMU92" s="231"/>
      <c r="MMV92" s="227"/>
      <c r="MMW92" s="227"/>
      <c r="MMX92" s="221"/>
      <c r="MMY92" s="231"/>
      <c r="MMZ92" s="232"/>
      <c r="MNA92" s="6"/>
      <c r="MNB92" s="6"/>
      <c r="MNC92" s="232"/>
      <c r="MND92" s="252"/>
      <c r="MNE92" s="258"/>
      <c r="MNF92" s="231"/>
      <c r="MNG92" s="231"/>
      <c r="MNH92" s="231"/>
      <c r="MNI92" s="99"/>
      <c r="MNJ92" s="231"/>
      <c r="MNK92" s="231"/>
      <c r="MNL92" s="231"/>
      <c r="MNM92" s="222"/>
      <c r="MNN92" s="248"/>
      <c r="MNO92" s="254"/>
      <c r="MNP92" s="224"/>
      <c r="MNQ92" s="225"/>
      <c r="MNR92" s="235"/>
      <c r="MNS92" s="235"/>
      <c r="MNT92" s="231"/>
      <c r="MNU92" s="227"/>
      <c r="MNV92" s="227"/>
      <c r="MNW92" s="221"/>
      <c r="MNX92" s="231"/>
      <c r="MNY92" s="232"/>
      <c r="MNZ92" s="6"/>
      <c r="MOA92" s="6"/>
      <c r="MOB92" s="232"/>
      <c r="MOC92" s="252"/>
      <c r="MOD92" s="258"/>
      <c r="MOE92" s="231"/>
      <c r="MOF92" s="231"/>
      <c r="MOG92" s="231"/>
      <c r="MOH92" s="99"/>
      <c r="MOI92" s="231"/>
      <c r="MOJ92" s="231"/>
      <c r="MOK92" s="231"/>
      <c r="MOL92" s="222"/>
      <c r="MOM92" s="248"/>
      <c r="MON92" s="254"/>
      <c r="MOO92" s="224"/>
      <c r="MOP92" s="225"/>
      <c r="MOQ92" s="235"/>
      <c r="MOR92" s="235"/>
      <c r="MOS92" s="231"/>
      <c r="MOT92" s="227"/>
      <c r="MOU92" s="227"/>
      <c r="MOV92" s="221"/>
      <c r="MOW92" s="231"/>
      <c r="MOX92" s="232"/>
      <c r="MOY92" s="6"/>
      <c r="MOZ92" s="6"/>
      <c r="MPA92" s="232"/>
      <c r="MPB92" s="252"/>
      <c r="MPC92" s="258"/>
      <c r="MPD92" s="231"/>
      <c r="MPE92" s="231"/>
      <c r="MPF92" s="231"/>
      <c r="MPG92" s="99"/>
      <c r="MPH92" s="231"/>
      <c r="MPI92" s="231"/>
      <c r="MPJ92" s="231"/>
      <c r="MPK92" s="222"/>
      <c r="MPL92" s="248"/>
      <c r="MPM92" s="254"/>
      <c r="MPN92" s="224"/>
      <c r="MPO92" s="225"/>
      <c r="MPP92" s="235"/>
      <c r="MPQ92" s="235"/>
      <c r="MPR92" s="231"/>
      <c r="MPS92" s="227"/>
      <c r="MPT92" s="227"/>
      <c r="MPU92" s="221"/>
      <c r="MPV92" s="231"/>
      <c r="MPW92" s="232"/>
      <c r="MPX92" s="6"/>
      <c r="MPY92" s="6"/>
      <c r="MPZ92" s="232"/>
      <c r="MQA92" s="252"/>
      <c r="MQB92" s="258"/>
      <c r="MQC92" s="231"/>
      <c r="MQD92" s="231"/>
      <c r="MQE92" s="231"/>
      <c r="MQF92" s="99"/>
      <c r="MQG92" s="231"/>
      <c r="MQH92" s="231"/>
      <c r="MQI92" s="231"/>
      <c r="MQJ92" s="222"/>
      <c r="MQK92" s="248"/>
      <c r="MQL92" s="254"/>
      <c r="MQM92" s="224"/>
      <c r="MQN92" s="225"/>
      <c r="MQO92" s="235"/>
      <c r="MQP92" s="235"/>
      <c r="MQQ92" s="231"/>
      <c r="MQR92" s="227"/>
      <c r="MQS92" s="227"/>
      <c r="MQT92" s="221"/>
      <c r="MQU92" s="231"/>
      <c r="MQV92" s="232"/>
      <c r="MQW92" s="6"/>
      <c r="MQX92" s="6"/>
      <c r="MQY92" s="232"/>
      <c r="MQZ92" s="252"/>
      <c r="MRA92" s="258"/>
      <c r="MRB92" s="231"/>
      <c r="MRC92" s="231"/>
      <c r="MRD92" s="231"/>
      <c r="MRE92" s="99"/>
      <c r="MRF92" s="231"/>
      <c r="MRG92" s="231"/>
      <c r="MRH92" s="231"/>
      <c r="MRI92" s="222"/>
      <c r="MRJ92" s="248"/>
      <c r="MRK92" s="254"/>
      <c r="MRL92" s="224"/>
      <c r="MRM92" s="225"/>
      <c r="MRN92" s="235"/>
      <c r="MRO92" s="235"/>
      <c r="MRP92" s="231"/>
      <c r="MRQ92" s="227"/>
      <c r="MRR92" s="227"/>
      <c r="MRS92" s="221"/>
      <c r="MRT92" s="231"/>
      <c r="MRU92" s="232"/>
      <c r="MRV92" s="6"/>
      <c r="MRW92" s="6"/>
      <c r="MRX92" s="232"/>
      <c r="MRY92" s="252"/>
      <c r="MRZ92" s="258"/>
      <c r="MSA92" s="231"/>
      <c r="MSB92" s="231"/>
      <c r="MSC92" s="231"/>
      <c r="MSD92" s="99"/>
      <c r="MSE92" s="231"/>
      <c r="MSF92" s="231"/>
      <c r="MSG92" s="231"/>
      <c r="MSH92" s="222"/>
      <c r="MSI92" s="248"/>
      <c r="MSJ92" s="254"/>
      <c r="MSK92" s="224"/>
      <c r="MSL92" s="225"/>
      <c r="MSM92" s="235"/>
      <c r="MSN92" s="235"/>
      <c r="MSO92" s="231"/>
      <c r="MSP92" s="227"/>
      <c r="MSQ92" s="227"/>
      <c r="MSR92" s="221"/>
      <c r="MSS92" s="231"/>
      <c r="MST92" s="232"/>
      <c r="MSU92" s="6"/>
      <c r="MSV92" s="6"/>
      <c r="MSW92" s="232"/>
      <c r="MSX92" s="252"/>
      <c r="MSY92" s="258"/>
      <c r="MSZ92" s="231"/>
      <c r="MTA92" s="231"/>
      <c r="MTB92" s="231"/>
      <c r="MTC92" s="99"/>
      <c r="MTD92" s="231"/>
      <c r="MTE92" s="231"/>
      <c r="MTF92" s="231"/>
      <c r="MTG92" s="222"/>
      <c r="MTH92" s="248"/>
      <c r="MTI92" s="254"/>
      <c r="MTJ92" s="224"/>
      <c r="MTK92" s="225"/>
      <c r="MTL92" s="235"/>
      <c r="MTM92" s="235"/>
      <c r="MTN92" s="231"/>
      <c r="MTO92" s="227"/>
      <c r="MTP92" s="227"/>
      <c r="MTQ92" s="221"/>
      <c r="MTR92" s="231"/>
      <c r="MTS92" s="232"/>
      <c r="MTT92" s="6"/>
      <c r="MTU92" s="6"/>
      <c r="MTV92" s="232"/>
      <c r="MTW92" s="252"/>
      <c r="MTX92" s="258"/>
      <c r="MTY92" s="231"/>
      <c r="MTZ92" s="231"/>
      <c r="MUA92" s="231"/>
      <c r="MUB92" s="99"/>
      <c r="MUC92" s="231"/>
      <c r="MUD92" s="231"/>
      <c r="MUE92" s="231"/>
      <c r="MUF92" s="222"/>
      <c r="MUG92" s="248"/>
      <c r="MUH92" s="254"/>
      <c r="MUI92" s="224"/>
      <c r="MUJ92" s="225"/>
      <c r="MUK92" s="235"/>
      <c r="MUL92" s="235"/>
      <c r="MUM92" s="231"/>
      <c r="MUN92" s="227"/>
      <c r="MUO92" s="227"/>
      <c r="MUP92" s="221"/>
      <c r="MUQ92" s="231"/>
      <c r="MUR92" s="232"/>
      <c r="MUS92" s="6"/>
      <c r="MUT92" s="6"/>
      <c r="MUU92" s="232"/>
      <c r="MUV92" s="252"/>
      <c r="MUW92" s="258"/>
      <c r="MUX92" s="231"/>
      <c r="MUY92" s="231"/>
      <c r="MUZ92" s="231"/>
      <c r="MVA92" s="99"/>
      <c r="MVB92" s="231"/>
      <c r="MVC92" s="231"/>
      <c r="MVD92" s="231"/>
      <c r="MVE92" s="222"/>
      <c r="MVF92" s="248"/>
      <c r="MVG92" s="254"/>
      <c r="MVH92" s="224"/>
      <c r="MVI92" s="225"/>
      <c r="MVJ92" s="235"/>
      <c r="MVK92" s="235"/>
      <c r="MVL92" s="231"/>
      <c r="MVM92" s="227"/>
      <c r="MVN92" s="227"/>
      <c r="MVO92" s="221"/>
      <c r="MVP92" s="231"/>
      <c r="MVQ92" s="232"/>
      <c r="MVR92" s="6"/>
      <c r="MVS92" s="6"/>
      <c r="MVT92" s="232"/>
      <c r="MVU92" s="252"/>
      <c r="MVV92" s="258"/>
      <c r="MVW92" s="231"/>
      <c r="MVX92" s="231"/>
      <c r="MVY92" s="231"/>
      <c r="MVZ92" s="99"/>
      <c r="MWA92" s="231"/>
      <c r="MWB92" s="231"/>
      <c r="MWC92" s="231"/>
      <c r="MWD92" s="222"/>
      <c r="MWE92" s="248"/>
      <c r="MWF92" s="254"/>
      <c r="MWG92" s="224"/>
      <c r="MWH92" s="225"/>
      <c r="MWI92" s="235"/>
      <c r="MWJ92" s="235"/>
      <c r="MWK92" s="231"/>
      <c r="MWL92" s="227"/>
      <c r="MWM92" s="227"/>
      <c r="MWN92" s="221"/>
      <c r="MWO92" s="231"/>
      <c r="MWP92" s="232"/>
      <c r="MWQ92" s="6"/>
      <c r="MWR92" s="6"/>
      <c r="MWS92" s="232"/>
      <c r="MWT92" s="252"/>
      <c r="MWU92" s="258"/>
      <c r="MWV92" s="231"/>
      <c r="MWW92" s="231"/>
      <c r="MWX92" s="231"/>
      <c r="MWY92" s="99"/>
      <c r="MWZ92" s="231"/>
      <c r="MXA92" s="231"/>
      <c r="MXB92" s="231"/>
      <c r="MXC92" s="222"/>
      <c r="MXD92" s="248"/>
      <c r="MXE92" s="254"/>
      <c r="MXF92" s="224"/>
      <c r="MXG92" s="225"/>
      <c r="MXH92" s="235"/>
      <c r="MXI92" s="235"/>
      <c r="MXJ92" s="231"/>
      <c r="MXK92" s="227"/>
      <c r="MXL92" s="227"/>
      <c r="MXM92" s="221"/>
      <c r="MXN92" s="231"/>
      <c r="MXO92" s="232"/>
      <c r="MXP92" s="6"/>
      <c r="MXQ92" s="6"/>
      <c r="MXR92" s="232"/>
      <c r="MXS92" s="252"/>
      <c r="MXT92" s="258"/>
      <c r="MXU92" s="231"/>
      <c r="MXV92" s="231"/>
      <c r="MXW92" s="231"/>
      <c r="MXX92" s="99"/>
      <c r="MXY92" s="231"/>
      <c r="MXZ92" s="231"/>
      <c r="MYA92" s="231"/>
      <c r="MYB92" s="222"/>
      <c r="MYC92" s="248"/>
      <c r="MYD92" s="254"/>
      <c r="MYE92" s="224"/>
      <c r="MYF92" s="225"/>
      <c r="MYG92" s="235"/>
      <c r="MYH92" s="235"/>
      <c r="MYI92" s="231"/>
      <c r="MYJ92" s="227"/>
      <c r="MYK92" s="227"/>
      <c r="MYL92" s="221"/>
      <c r="MYM92" s="231"/>
      <c r="MYN92" s="232"/>
      <c r="MYO92" s="6"/>
      <c r="MYP92" s="6"/>
      <c r="MYQ92" s="232"/>
      <c r="MYR92" s="252"/>
      <c r="MYS92" s="258"/>
      <c r="MYT92" s="231"/>
      <c r="MYU92" s="231"/>
      <c r="MYV92" s="231"/>
      <c r="MYW92" s="99"/>
      <c r="MYX92" s="231"/>
      <c r="MYY92" s="231"/>
      <c r="MYZ92" s="231"/>
      <c r="MZA92" s="222"/>
      <c r="MZB92" s="248"/>
      <c r="MZC92" s="254"/>
      <c r="MZD92" s="224"/>
      <c r="MZE92" s="225"/>
      <c r="MZF92" s="235"/>
      <c r="MZG92" s="235"/>
      <c r="MZH92" s="231"/>
      <c r="MZI92" s="227"/>
      <c r="MZJ92" s="227"/>
      <c r="MZK92" s="221"/>
      <c r="MZL92" s="231"/>
      <c r="MZM92" s="232"/>
      <c r="MZN92" s="6"/>
      <c r="MZO92" s="6"/>
      <c r="MZP92" s="232"/>
      <c r="MZQ92" s="252"/>
      <c r="MZR92" s="258"/>
      <c r="MZS92" s="231"/>
      <c r="MZT92" s="231"/>
      <c r="MZU92" s="231"/>
      <c r="MZV92" s="99"/>
      <c r="MZW92" s="231"/>
      <c r="MZX92" s="231"/>
      <c r="MZY92" s="231"/>
      <c r="MZZ92" s="222"/>
      <c r="NAA92" s="248"/>
      <c r="NAB92" s="254"/>
      <c r="NAC92" s="224"/>
      <c r="NAD92" s="225"/>
      <c r="NAE92" s="235"/>
      <c r="NAF92" s="235"/>
      <c r="NAG92" s="231"/>
      <c r="NAH92" s="227"/>
      <c r="NAI92" s="227"/>
      <c r="NAJ92" s="221"/>
      <c r="NAK92" s="231"/>
      <c r="NAL92" s="232"/>
      <c r="NAM92" s="6"/>
      <c r="NAN92" s="6"/>
      <c r="NAO92" s="232"/>
      <c r="NAP92" s="252"/>
      <c r="NAQ92" s="258"/>
      <c r="NAR92" s="231"/>
      <c r="NAS92" s="231"/>
      <c r="NAT92" s="231"/>
      <c r="NAU92" s="99"/>
      <c r="NAV92" s="231"/>
      <c r="NAW92" s="231"/>
      <c r="NAX92" s="231"/>
      <c r="NAY92" s="222"/>
      <c r="NAZ92" s="248"/>
      <c r="NBA92" s="254"/>
      <c r="NBB92" s="224"/>
      <c r="NBC92" s="225"/>
      <c r="NBD92" s="235"/>
      <c r="NBE92" s="235"/>
      <c r="NBF92" s="231"/>
      <c r="NBG92" s="227"/>
      <c r="NBH92" s="227"/>
      <c r="NBI92" s="221"/>
      <c r="NBJ92" s="231"/>
      <c r="NBK92" s="232"/>
      <c r="NBL92" s="6"/>
      <c r="NBM92" s="6"/>
      <c r="NBN92" s="232"/>
      <c r="NBO92" s="252"/>
      <c r="NBP92" s="258"/>
      <c r="NBQ92" s="231"/>
      <c r="NBR92" s="231"/>
      <c r="NBS92" s="231"/>
      <c r="NBT92" s="99"/>
      <c r="NBU92" s="231"/>
      <c r="NBV92" s="231"/>
      <c r="NBW92" s="231"/>
      <c r="NBX92" s="222"/>
      <c r="NBY92" s="248"/>
      <c r="NBZ92" s="254"/>
      <c r="NCA92" s="224"/>
      <c r="NCB92" s="225"/>
      <c r="NCC92" s="235"/>
      <c r="NCD92" s="235"/>
      <c r="NCE92" s="231"/>
      <c r="NCF92" s="227"/>
      <c r="NCG92" s="227"/>
      <c r="NCH92" s="221"/>
      <c r="NCI92" s="231"/>
      <c r="NCJ92" s="232"/>
      <c r="NCK92" s="6"/>
      <c r="NCL92" s="6"/>
      <c r="NCM92" s="232"/>
      <c r="NCN92" s="252"/>
      <c r="NCO92" s="258"/>
      <c r="NCP92" s="231"/>
      <c r="NCQ92" s="231"/>
      <c r="NCR92" s="231"/>
      <c r="NCS92" s="99"/>
      <c r="NCT92" s="231"/>
      <c r="NCU92" s="231"/>
      <c r="NCV92" s="231"/>
      <c r="NCW92" s="222"/>
      <c r="NCX92" s="248"/>
      <c r="NCY92" s="254"/>
      <c r="NCZ92" s="224"/>
      <c r="NDA92" s="225"/>
      <c r="NDB92" s="235"/>
      <c r="NDC92" s="235"/>
      <c r="NDD92" s="231"/>
      <c r="NDE92" s="227"/>
      <c r="NDF92" s="227"/>
      <c r="NDG92" s="221"/>
      <c r="NDH92" s="231"/>
      <c r="NDI92" s="232"/>
      <c r="NDJ92" s="6"/>
      <c r="NDK92" s="6"/>
      <c r="NDL92" s="232"/>
      <c r="NDM92" s="252"/>
      <c r="NDN92" s="258"/>
      <c r="NDO92" s="231"/>
      <c r="NDP92" s="231"/>
      <c r="NDQ92" s="231"/>
      <c r="NDR92" s="99"/>
      <c r="NDS92" s="231"/>
      <c r="NDT92" s="231"/>
      <c r="NDU92" s="231"/>
      <c r="NDV92" s="222"/>
      <c r="NDW92" s="248"/>
      <c r="NDX92" s="254"/>
      <c r="NDY92" s="224"/>
      <c r="NDZ92" s="225"/>
      <c r="NEA92" s="235"/>
      <c r="NEB92" s="235"/>
      <c r="NEC92" s="231"/>
      <c r="NED92" s="227"/>
      <c r="NEE92" s="227"/>
      <c r="NEF92" s="221"/>
      <c r="NEG92" s="231"/>
      <c r="NEH92" s="232"/>
      <c r="NEI92" s="6"/>
      <c r="NEJ92" s="6"/>
      <c r="NEK92" s="232"/>
      <c r="NEL92" s="252"/>
      <c r="NEM92" s="258"/>
      <c r="NEN92" s="231"/>
      <c r="NEO92" s="231"/>
      <c r="NEP92" s="231"/>
      <c r="NEQ92" s="99"/>
      <c r="NER92" s="231"/>
      <c r="NES92" s="231"/>
      <c r="NET92" s="231"/>
      <c r="NEU92" s="222"/>
      <c r="NEV92" s="248"/>
      <c r="NEW92" s="254"/>
      <c r="NEX92" s="224"/>
      <c r="NEY92" s="225"/>
      <c r="NEZ92" s="235"/>
      <c r="NFA92" s="235"/>
      <c r="NFB92" s="231"/>
      <c r="NFC92" s="227"/>
      <c r="NFD92" s="227"/>
      <c r="NFE92" s="221"/>
      <c r="NFF92" s="231"/>
      <c r="NFG92" s="232"/>
      <c r="NFH92" s="6"/>
      <c r="NFI92" s="6"/>
      <c r="NFJ92" s="232"/>
      <c r="NFK92" s="252"/>
      <c r="NFL92" s="258"/>
      <c r="NFM92" s="231"/>
      <c r="NFN92" s="231"/>
      <c r="NFO92" s="231"/>
      <c r="NFP92" s="99"/>
      <c r="NFQ92" s="231"/>
      <c r="NFR92" s="231"/>
      <c r="NFS92" s="231"/>
      <c r="NFT92" s="222"/>
      <c r="NFU92" s="248"/>
      <c r="NFV92" s="254"/>
      <c r="NFW92" s="224"/>
      <c r="NFX92" s="225"/>
      <c r="NFY92" s="235"/>
      <c r="NFZ92" s="235"/>
      <c r="NGA92" s="231"/>
      <c r="NGB92" s="227"/>
      <c r="NGC92" s="227"/>
      <c r="NGD92" s="221"/>
      <c r="NGE92" s="231"/>
      <c r="NGF92" s="232"/>
      <c r="NGG92" s="6"/>
      <c r="NGH92" s="6"/>
      <c r="NGI92" s="232"/>
      <c r="NGJ92" s="252"/>
      <c r="NGK92" s="258"/>
      <c r="NGL92" s="231"/>
      <c r="NGM92" s="231"/>
      <c r="NGN92" s="231"/>
      <c r="NGO92" s="99"/>
      <c r="NGP92" s="231"/>
      <c r="NGQ92" s="231"/>
      <c r="NGR92" s="231"/>
      <c r="NGS92" s="222"/>
      <c r="NGT92" s="248"/>
      <c r="NGU92" s="254"/>
      <c r="NGV92" s="224"/>
      <c r="NGW92" s="225"/>
      <c r="NGX92" s="235"/>
      <c r="NGY92" s="235"/>
      <c r="NGZ92" s="231"/>
      <c r="NHA92" s="227"/>
      <c r="NHB92" s="227"/>
      <c r="NHC92" s="221"/>
      <c r="NHD92" s="231"/>
      <c r="NHE92" s="232"/>
      <c r="NHF92" s="6"/>
      <c r="NHG92" s="6"/>
      <c r="NHH92" s="232"/>
      <c r="NHI92" s="252"/>
      <c r="NHJ92" s="258"/>
      <c r="NHK92" s="231"/>
      <c r="NHL92" s="231"/>
      <c r="NHM92" s="231"/>
      <c r="NHN92" s="99"/>
      <c r="NHO92" s="231"/>
      <c r="NHP92" s="231"/>
      <c r="NHQ92" s="231"/>
      <c r="NHR92" s="222"/>
      <c r="NHS92" s="248"/>
      <c r="NHT92" s="254"/>
      <c r="NHU92" s="224"/>
      <c r="NHV92" s="225"/>
      <c r="NHW92" s="235"/>
      <c r="NHX92" s="235"/>
      <c r="NHY92" s="231"/>
      <c r="NHZ92" s="227"/>
      <c r="NIA92" s="227"/>
      <c r="NIB92" s="221"/>
      <c r="NIC92" s="231"/>
      <c r="NID92" s="232"/>
      <c r="NIE92" s="6"/>
      <c r="NIF92" s="6"/>
      <c r="NIG92" s="232"/>
      <c r="NIH92" s="252"/>
      <c r="NII92" s="258"/>
      <c r="NIJ92" s="231"/>
      <c r="NIK92" s="231"/>
      <c r="NIL92" s="231"/>
      <c r="NIM92" s="99"/>
      <c r="NIN92" s="231"/>
      <c r="NIO92" s="231"/>
      <c r="NIP92" s="231"/>
      <c r="NIQ92" s="222"/>
      <c r="NIR92" s="248"/>
      <c r="NIS92" s="254"/>
      <c r="NIT92" s="224"/>
      <c r="NIU92" s="225"/>
      <c r="NIV92" s="235"/>
      <c r="NIW92" s="235"/>
      <c r="NIX92" s="231"/>
      <c r="NIY92" s="227"/>
      <c r="NIZ92" s="227"/>
      <c r="NJA92" s="221"/>
      <c r="NJB92" s="231"/>
      <c r="NJC92" s="232"/>
      <c r="NJD92" s="6"/>
      <c r="NJE92" s="6"/>
      <c r="NJF92" s="232"/>
      <c r="NJG92" s="252"/>
      <c r="NJH92" s="258"/>
      <c r="NJI92" s="231"/>
      <c r="NJJ92" s="231"/>
      <c r="NJK92" s="231"/>
      <c r="NJL92" s="99"/>
      <c r="NJM92" s="231"/>
      <c r="NJN92" s="231"/>
      <c r="NJO92" s="231"/>
      <c r="NJP92" s="222"/>
      <c r="NJQ92" s="248"/>
      <c r="NJR92" s="254"/>
      <c r="NJS92" s="224"/>
      <c r="NJT92" s="225"/>
      <c r="NJU92" s="235"/>
      <c r="NJV92" s="235"/>
      <c r="NJW92" s="231"/>
      <c r="NJX92" s="227"/>
      <c r="NJY92" s="227"/>
      <c r="NJZ92" s="221"/>
      <c r="NKA92" s="231"/>
      <c r="NKB92" s="232"/>
      <c r="NKC92" s="6"/>
      <c r="NKD92" s="6"/>
      <c r="NKE92" s="232"/>
      <c r="NKF92" s="252"/>
      <c r="NKG92" s="258"/>
      <c r="NKH92" s="231"/>
      <c r="NKI92" s="231"/>
      <c r="NKJ92" s="231"/>
      <c r="NKK92" s="99"/>
      <c r="NKL92" s="231"/>
      <c r="NKM92" s="231"/>
      <c r="NKN92" s="231"/>
      <c r="NKO92" s="222"/>
      <c r="NKP92" s="248"/>
      <c r="NKQ92" s="254"/>
      <c r="NKR92" s="224"/>
      <c r="NKS92" s="225"/>
      <c r="NKT92" s="235"/>
      <c r="NKU92" s="235"/>
      <c r="NKV92" s="231"/>
      <c r="NKW92" s="227"/>
      <c r="NKX92" s="227"/>
      <c r="NKY92" s="221"/>
      <c r="NKZ92" s="231"/>
      <c r="NLA92" s="232"/>
      <c r="NLB92" s="6"/>
      <c r="NLC92" s="6"/>
      <c r="NLD92" s="232"/>
      <c r="NLE92" s="252"/>
      <c r="NLF92" s="258"/>
      <c r="NLG92" s="231"/>
      <c r="NLH92" s="231"/>
      <c r="NLI92" s="231"/>
      <c r="NLJ92" s="99"/>
      <c r="NLK92" s="231"/>
      <c r="NLL92" s="231"/>
      <c r="NLM92" s="231"/>
      <c r="NLN92" s="222"/>
      <c r="NLO92" s="248"/>
      <c r="NLP92" s="254"/>
      <c r="NLQ92" s="224"/>
      <c r="NLR92" s="225"/>
      <c r="NLS92" s="235"/>
      <c r="NLT92" s="235"/>
      <c r="NLU92" s="231"/>
      <c r="NLV92" s="227"/>
      <c r="NLW92" s="227"/>
      <c r="NLX92" s="221"/>
      <c r="NLY92" s="231"/>
      <c r="NLZ92" s="232"/>
      <c r="NMA92" s="6"/>
      <c r="NMB92" s="6"/>
      <c r="NMC92" s="232"/>
      <c r="NMD92" s="252"/>
      <c r="NME92" s="258"/>
      <c r="NMF92" s="231"/>
      <c r="NMG92" s="231"/>
      <c r="NMH92" s="231"/>
      <c r="NMI92" s="99"/>
      <c r="NMJ92" s="231"/>
      <c r="NMK92" s="231"/>
      <c r="NML92" s="231"/>
      <c r="NMM92" s="222"/>
      <c r="NMN92" s="248"/>
      <c r="NMO92" s="254"/>
      <c r="NMP92" s="224"/>
      <c r="NMQ92" s="225"/>
      <c r="NMR92" s="235"/>
      <c r="NMS92" s="235"/>
      <c r="NMT92" s="231"/>
      <c r="NMU92" s="227"/>
      <c r="NMV92" s="227"/>
      <c r="NMW92" s="221"/>
      <c r="NMX92" s="231"/>
      <c r="NMY92" s="232"/>
      <c r="NMZ92" s="6"/>
      <c r="NNA92" s="6"/>
      <c r="NNB92" s="232"/>
      <c r="NNC92" s="252"/>
      <c r="NND92" s="258"/>
      <c r="NNE92" s="231"/>
      <c r="NNF92" s="231"/>
      <c r="NNG92" s="231"/>
      <c r="NNH92" s="99"/>
      <c r="NNI92" s="231"/>
      <c r="NNJ92" s="231"/>
      <c r="NNK92" s="231"/>
      <c r="NNL92" s="222"/>
      <c r="NNM92" s="248"/>
      <c r="NNN92" s="254"/>
      <c r="NNO92" s="224"/>
      <c r="NNP92" s="225"/>
      <c r="NNQ92" s="235"/>
      <c r="NNR92" s="235"/>
      <c r="NNS92" s="231"/>
      <c r="NNT92" s="227"/>
      <c r="NNU92" s="227"/>
      <c r="NNV92" s="221"/>
      <c r="NNW92" s="231"/>
      <c r="NNX92" s="232"/>
      <c r="NNY92" s="6"/>
      <c r="NNZ92" s="6"/>
      <c r="NOA92" s="232"/>
      <c r="NOB92" s="252"/>
      <c r="NOC92" s="258"/>
      <c r="NOD92" s="231"/>
      <c r="NOE92" s="231"/>
      <c r="NOF92" s="231"/>
      <c r="NOG92" s="99"/>
      <c r="NOH92" s="231"/>
      <c r="NOI92" s="231"/>
      <c r="NOJ92" s="231"/>
      <c r="NOK92" s="222"/>
      <c r="NOL92" s="248"/>
      <c r="NOM92" s="254"/>
      <c r="NON92" s="224"/>
      <c r="NOO92" s="225"/>
      <c r="NOP92" s="235"/>
      <c r="NOQ92" s="235"/>
      <c r="NOR92" s="231"/>
      <c r="NOS92" s="227"/>
      <c r="NOT92" s="227"/>
      <c r="NOU92" s="221"/>
      <c r="NOV92" s="231"/>
      <c r="NOW92" s="232"/>
      <c r="NOX92" s="6"/>
      <c r="NOY92" s="6"/>
      <c r="NOZ92" s="232"/>
      <c r="NPA92" s="252"/>
      <c r="NPB92" s="258"/>
      <c r="NPC92" s="231"/>
      <c r="NPD92" s="231"/>
      <c r="NPE92" s="231"/>
      <c r="NPF92" s="99"/>
      <c r="NPG92" s="231"/>
      <c r="NPH92" s="231"/>
      <c r="NPI92" s="231"/>
      <c r="NPJ92" s="222"/>
      <c r="NPK92" s="248"/>
      <c r="NPL92" s="254"/>
      <c r="NPM92" s="224"/>
      <c r="NPN92" s="225"/>
      <c r="NPO92" s="235"/>
      <c r="NPP92" s="235"/>
      <c r="NPQ92" s="231"/>
      <c r="NPR92" s="227"/>
      <c r="NPS92" s="227"/>
      <c r="NPT92" s="221"/>
      <c r="NPU92" s="231"/>
      <c r="NPV92" s="232"/>
      <c r="NPW92" s="6"/>
      <c r="NPX92" s="6"/>
      <c r="NPY92" s="232"/>
      <c r="NPZ92" s="252"/>
      <c r="NQA92" s="258"/>
      <c r="NQB92" s="231"/>
      <c r="NQC92" s="231"/>
      <c r="NQD92" s="231"/>
      <c r="NQE92" s="99"/>
      <c r="NQF92" s="231"/>
      <c r="NQG92" s="231"/>
      <c r="NQH92" s="231"/>
      <c r="NQI92" s="222"/>
      <c r="NQJ92" s="248"/>
      <c r="NQK92" s="254"/>
      <c r="NQL92" s="224"/>
      <c r="NQM92" s="225"/>
      <c r="NQN92" s="235"/>
      <c r="NQO92" s="235"/>
      <c r="NQP92" s="231"/>
      <c r="NQQ92" s="227"/>
      <c r="NQR92" s="227"/>
      <c r="NQS92" s="221"/>
      <c r="NQT92" s="231"/>
      <c r="NQU92" s="232"/>
      <c r="NQV92" s="6"/>
      <c r="NQW92" s="6"/>
      <c r="NQX92" s="232"/>
      <c r="NQY92" s="252"/>
      <c r="NQZ92" s="258"/>
      <c r="NRA92" s="231"/>
      <c r="NRB92" s="231"/>
      <c r="NRC92" s="231"/>
      <c r="NRD92" s="99"/>
      <c r="NRE92" s="231"/>
      <c r="NRF92" s="231"/>
      <c r="NRG92" s="231"/>
      <c r="NRH92" s="222"/>
      <c r="NRI92" s="248"/>
      <c r="NRJ92" s="254"/>
      <c r="NRK92" s="224"/>
      <c r="NRL92" s="225"/>
      <c r="NRM92" s="235"/>
      <c r="NRN92" s="235"/>
      <c r="NRO92" s="231"/>
      <c r="NRP92" s="227"/>
      <c r="NRQ92" s="227"/>
      <c r="NRR92" s="221"/>
      <c r="NRS92" s="231"/>
      <c r="NRT92" s="232"/>
      <c r="NRU92" s="6"/>
      <c r="NRV92" s="6"/>
      <c r="NRW92" s="232"/>
      <c r="NRX92" s="252"/>
      <c r="NRY92" s="258"/>
      <c r="NRZ92" s="231"/>
      <c r="NSA92" s="231"/>
      <c r="NSB92" s="231"/>
      <c r="NSC92" s="99"/>
      <c r="NSD92" s="231"/>
      <c r="NSE92" s="231"/>
      <c r="NSF92" s="231"/>
      <c r="NSG92" s="222"/>
      <c r="NSH92" s="248"/>
      <c r="NSI92" s="254"/>
      <c r="NSJ92" s="224"/>
      <c r="NSK92" s="225"/>
      <c r="NSL92" s="235"/>
      <c r="NSM92" s="235"/>
      <c r="NSN92" s="231"/>
      <c r="NSO92" s="227"/>
      <c r="NSP92" s="227"/>
      <c r="NSQ92" s="221"/>
      <c r="NSR92" s="231"/>
      <c r="NSS92" s="232"/>
      <c r="NST92" s="6"/>
      <c r="NSU92" s="6"/>
      <c r="NSV92" s="232"/>
      <c r="NSW92" s="252"/>
      <c r="NSX92" s="258"/>
      <c r="NSY92" s="231"/>
      <c r="NSZ92" s="231"/>
      <c r="NTA92" s="231"/>
      <c r="NTB92" s="99"/>
      <c r="NTC92" s="231"/>
      <c r="NTD92" s="231"/>
      <c r="NTE92" s="231"/>
      <c r="NTF92" s="222"/>
      <c r="NTG92" s="248"/>
      <c r="NTH92" s="254"/>
      <c r="NTI92" s="224"/>
      <c r="NTJ92" s="225"/>
      <c r="NTK92" s="235"/>
      <c r="NTL92" s="235"/>
      <c r="NTM92" s="231"/>
      <c r="NTN92" s="227"/>
      <c r="NTO92" s="227"/>
      <c r="NTP92" s="221"/>
      <c r="NTQ92" s="231"/>
      <c r="NTR92" s="232"/>
      <c r="NTS92" s="6"/>
      <c r="NTT92" s="6"/>
      <c r="NTU92" s="232"/>
      <c r="NTV92" s="252"/>
      <c r="NTW92" s="258"/>
      <c r="NTX92" s="231"/>
      <c r="NTY92" s="231"/>
      <c r="NTZ92" s="231"/>
      <c r="NUA92" s="99"/>
      <c r="NUB92" s="231"/>
      <c r="NUC92" s="231"/>
      <c r="NUD92" s="231"/>
      <c r="NUE92" s="222"/>
      <c r="NUF92" s="248"/>
      <c r="NUG92" s="254"/>
      <c r="NUH92" s="224"/>
      <c r="NUI92" s="225"/>
      <c r="NUJ92" s="235"/>
      <c r="NUK92" s="235"/>
      <c r="NUL92" s="231"/>
      <c r="NUM92" s="227"/>
      <c r="NUN92" s="227"/>
      <c r="NUO92" s="221"/>
      <c r="NUP92" s="231"/>
      <c r="NUQ92" s="232"/>
      <c r="NUR92" s="6"/>
      <c r="NUS92" s="6"/>
      <c r="NUT92" s="232"/>
      <c r="NUU92" s="252"/>
      <c r="NUV92" s="258"/>
      <c r="NUW92" s="231"/>
      <c r="NUX92" s="231"/>
      <c r="NUY92" s="231"/>
      <c r="NUZ92" s="99"/>
      <c r="NVA92" s="231"/>
      <c r="NVB92" s="231"/>
      <c r="NVC92" s="231"/>
      <c r="NVD92" s="222"/>
      <c r="NVE92" s="248"/>
      <c r="NVF92" s="254"/>
      <c r="NVG92" s="224"/>
      <c r="NVH92" s="225"/>
      <c r="NVI92" s="235"/>
      <c r="NVJ92" s="235"/>
      <c r="NVK92" s="231"/>
      <c r="NVL92" s="227"/>
      <c r="NVM92" s="227"/>
      <c r="NVN92" s="221"/>
      <c r="NVO92" s="231"/>
      <c r="NVP92" s="232"/>
      <c r="NVQ92" s="6"/>
      <c r="NVR92" s="6"/>
      <c r="NVS92" s="232"/>
      <c r="NVT92" s="252"/>
      <c r="NVU92" s="258"/>
      <c r="NVV92" s="231"/>
      <c r="NVW92" s="231"/>
      <c r="NVX92" s="231"/>
      <c r="NVY92" s="99"/>
      <c r="NVZ92" s="231"/>
      <c r="NWA92" s="231"/>
      <c r="NWB92" s="231"/>
      <c r="NWC92" s="222"/>
      <c r="NWD92" s="248"/>
      <c r="NWE92" s="254"/>
      <c r="NWF92" s="224"/>
      <c r="NWG92" s="225"/>
      <c r="NWH92" s="235"/>
      <c r="NWI92" s="235"/>
      <c r="NWJ92" s="231"/>
      <c r="NWK92" s="227"/>
      <c r="NWL92" s="227"/>
      <c r="NWM92" s="221"/>
      <c r="NWN92" s="231"/>
      <c r="NWO92" s="232"/>
      <c r="NWP92" s="6"/>
      <c r="NWQ92" s="6"/>
      <c r="NWR92" s="232"/>
      <c r="NWS92" s="252"/>
      <c r="NWT92" s="258"/>
      <c r="NWU92" s="231"/>
      <c r="NWV92" s="231"/>
      <c r="NWW92" s="231"/>
      <c r="NWX92" s="99"/>
      <c r="NWY92" s="231"/>
      <c r="NWZ92" s="231"/>
      <c r="NXA92" s="231"/>
      <c r="NXB92" s="222"/>
      <c r="NXC92" s="248"/>
      <c r="NXD92" s="254"/>
      <c r="NXE92" s="224"/>
      <c r="NXF92" s="225"/>
      <c r="NXG92" s="235"/>
      <c r="NXH92" s="235"/>
      <c r="NXI92" s="231"/>
      <c r="NXJ92" s="227"/>
      <c r="NXK92" s="227"/>
      <c r="NXL92" s="221"/>
      <c r="NXM92" s="231"/>
      <c r="NXN92" s="232"/>
      <c r="NXO92" s="6"/>
      <c r="NXP92" s="6"/>
      <c r="NXQ92" s="232"/>
      <c r="NXR92" s="252"/>
      <c r="NXS92" s="258"/>
      <c r="NXT92" s="231"/>
      <c r="NXU92" s="231"/>
      <c r="NXV92" s="231"/>
      <c r="NXW92" s="99"/>
      <c r="NXX92" s="231"/>
      <c r="NXY92" s="231"/>
      <c r="NXZ92" s="231"/>
      <c r="NYA92" s="222"/>
      <c r="NYB92" s="248"/>
      <c r="NYC92" s="254"/>
      <c r="NYD92" s="224"/>
      <c r="NYE92" s="225"/>
      <c r="NYF92" s="235"/>
      <c r="NYG92" s="235"/>
      <c r="NYH92" s="231"/>
      <c r="NYI92" s="227"/>
      <c r="NYJ92" s="227"/>
      <c r="NYK92" s="221"/>
      <c r="NYL92" s="231"/>
      <c r="NYM92" s="232"/>
      <c r="NYN92" s="6"/>
      <c r="NYO92" s="6"/>
      <c r="NYP92" s="232"/>
      <c r="NYQ92" s="252"/>
      <c r="NYR92" s="258"/>
      <c r="NYS92" s="231"/>
      <c r="NYT92" s="231"/>
      <c r="NYU92" s="231"/>
      <c r="NYV92" s="99"/>
      <c r="NYW92" s="231"/>
      <c r="NYX92" s="231"/>
      <c r="NYY92" s="231"/>
      <c r="NYZ92" s="222"/>
      <c r="NZA92" s="248"/>
      <c r="NZB92" s="254"/>
      <c r="NZC92" s="224"/>
      <c r="NZD92" s="225"/>
      <c r="NZE92" s="235"/>
      <c r="NZF92" s="235"/>
      <c r="NZG92" s="231"/>
      <c r="NZH92" s="227"/>
      <c r="NZI92" s="227"/>
      <c r="NZJ92" s="221"/>
      <c r="NZK92" s="231"/>
      <c r="NZL92" s="232"/>
      <c r="NZM92" s="6"/>
      <c r="NZN92" s="6"/>
      <c r="NZO92" s="232"/>
      <c r="NZP92" s="252"/>
      <c r="NZQ92" s="258"/>
      <c r="NZR92" s="231"/>
      <c r="NZS92" s="231"/>
      <c r="NZT92" s="231"/>
      <c r="NZU92" s="99"/>
      <c r="NZV92" s="231"/>
      <c r="NZW92" s="231"/>
      <c r="NZX92" s="231"/>
      <c r="NZY92" s="222"/>
      <c r="NZZ92" s="248"/>
      <c r="OAA92" s="254"/>
      <c r="OAB92" s="224"/>
      <c r="OAC92" s="225"/>
      <c r="OAD92" s="235"/>
      <c r="OAE92" s="235"/>
      <c r="OAF92" s="231"/>
      <c r="OAG92" s="227"/>
      <c r="OAH92" s="227"/>
      <c r="OAI92" s="221"/>
      <c r="OAJ92" s="231"/>
      <c r="OAK92" s="232"/>
      <c r="OAL92" s="6"/>
      <c r="OAM92" s="6"/>
      <c r="OAN92" s="232"/>
      <c r="OAO92" s="252"/>
      <c r="OAP92" s="258"/>
      <c r="OAQ92" s="231"/>
      <c r="OAR92" s="231"/>
      <c r="OAS92" s="231"/>
      <c r="OAT92" s="99"/>
      <c r="OAU92" s="231"/>
      <c r="OAV92" s="231"/>
      <c r="OAW92" s="231"/>
      <c r="OAX92" s="222"/>
      <c r="OAY92" s="248"/>
      <c r="OAZ92" s="254"/>
      <c r="OBA92" s="224"/>
      <c r="OBB92" s="225"/>
      <c r="OBC92" s="235"/>
      <c r="OBD92" s="235"/>
      <c r="OBE92" s="231"/>
      <c r="OBF92" s="227"/>
      <c r="OBG92" s="227"/>
      <c r="OBH92" s="221"/>
      <c r="OBI92" s="231"/>
      <c r="OBJ92" s="232"/>
      <c r="OBK92" s="6"/>
      <c r="OBL92" s="6"/>
      <c r="OBM92" s="232"/>
      <c r="OBN92" s="252"/>
      <c r="OBO92" s="258"/>
      <c r="OBP92" s="231"/>
      <c r="OBQ92" s="231"/>
      <c r="OBR92" s="231"/>
      <c r="OBS92" s="99"/>
      <c r="OBT92" s="231"/>
      <c r="OBU92" s="231"/>
      <c r="OBV92" s="231"/>
      <c r="OBW92" s="222"/>
      <c r="OBX92" s="248"/>
      <c r="OBY92" s="254"/>
      <c r="OBZ92" s="224"/>
      <c r="OCA92" s="225"/>
      <c r="OCB92" s="235"/>
      <c r="OCC92" s="235"/>
      <c r="OCD92" s="231"/>
      <c r="OCE92" s="227"/>
      <c r="OCF92" s="227"/>
      <c r="OCG92" s="221"/>
      <c r="OCH92" s="231"/>
      <c r="OCI92" s="232"/>
      <c r="OCJ92" s="6"/>
      <c r="OCK92" s="6"/>
      <c r="OCL92" s="232"/>
      <c r="OCM92" s="252"/>
      <c r="OCN92" s="258"/>
      <c r="OCO92" s="231"/>
      <c r="OCP92" s="231"/>
      <c r="OCQ92" s="231"/>
      <c r="OCR92" s="99"/>
      <c r="OCS92" s="231"/>
      <c r="OCT92" s="231"/>
      <c r="OCU92" s="231"/>
      <c r="OCV92" s="222"/>
      <c r="OCW92" s="248"/>
      <c r="OCX92" s="254"/>
      <c r="OCY92" s="224"/>
      <c r="OCZ92" s="225"/>
      <c r="ODA92" s="235"/>
      <c r="ODB92" s="235"/>
      <c r="ODC92" s="231"/>
      <c r="ODD92" s="227"/>
      <c r="ODE92" s="227"/>
      <c r="ODF92" s="221"/>
      <c r="ODG92" s="231"/>
      <c r="ODH92" s="232"/>
      <c r="ODI92" s="6"/>
      <c r="ODJ92" s="6"/>
      <c r="ODK92" s="232"/>
      <c r="ODL92" s="252"/>
      <c r="ODM92" s="258"/>
      <c r="ODN92" s="231"/>
      <c r="ODO92" s="231"/>
      <c r="ODP92" s="231"/>
      <c r="ODQ92" s="99"/>
      <c r="ODR92" s="231"/>
      <c r="ODS92" s="231"/>
      <c r="ODT92" s="231"/>
      <c r="ODU92" s="222"/>
      <c r="ODV92" s="248"/>
      <c r="ODW92" s="254"/>
      <c r="ODX92" s="224"/>
      <c r="ODY92" s="225"/>
      <c r="ODZ92" s="235"/>
      <c r="OEA92" s="235"/>
      <c r="OEB92" s="231"/>
      <c r="OEC92" s="227"/>
      <c r="OED92" s="227"/>
      <c r="OEE92" s="221"/>
      <c r="OEF92" s="231"/>
      <c r="OEG92" s="232"/>
      <c r="OEH92" s="6"/>
      <c r="OEI92" s="6"/>
      <c r="OEJ92" s="232"/>
      <c r="OEK92" s="252"/>
      <c r="OEL92" s="258"/>
      <c r="OEM92" s="231"/>
      <c r="OEN92" s="231"/>
      <c r="OEO92" s="231"/>
      <c r="OEP92" s="99"/>
      <c r="OEQ92" s="231"/>
      <c r="OER92" s="231"/>
      <c r="OES92" s="231"/>
      <c r="OET92" s="222"/>
      <c r="OEU92" s="248"/>
      <c r="OEV92" s="254"/>
      <c r="OEW92" s="224"/>
      <c r="OEX92" s="225"/>
      <c r="OEY92" s="235"/>
      <c r="OEZ92" s="235"/>
      <c r="OFA92" s="231"/>
      <c r="OFB92" s="227"/>
      <c r="OFC92" s="227"/>
      <c r="OFD92" s="221"/>
      <c r="OFE92" s="231"/>
      <c r="OFF92" s="232"/>
      <c r="OFG92" s="6"/>
      <c r="OFH92" s="6"/>
      <c r="OFI92" s="232"/>
      <c r="OFJ92" s="252"/>
      <c r="OFK92" s="258"/>
      <c r="OFL92" s="231"/>
      <c r="OFM92" s="231"/>
      <c r="OFN92" s="231"/>
      <c r="OFO92" s="99"/>
      <c r="OFP92" s="231"/>
      <c r="OFQ92" s="231"/>
      <c r="OFR92" s="231"/>
      <c r="OFS92" s="222"/>
      <c r="OFT92" s="248"/>
      <c r="OFU92" s="254"/>
      <c r="OFV92" s="224"/>
      <c r="OFW92" s="225"/>
      <c r="OFX92" s="235"/>
      <c r="OFY92" s="235"/>
      <c r="OFZ92" s="231"/>
      <c r="OGA92" s="227"/>
      <c r="OGB92" s="227"/>
      <c r="OGC92" s="221"/>
      <c r="OGD92" s="231"/>
      <c r="OGE92" s="232"/>
      <c r="OGF92" s="6"/>
      <c r="OGG92" s="6"/>
      <c r="OGH92" s="232"/>
      <c r="OGI92" s="252"/>
      <c r="OGJ92" s="258"/>
      <c r="OGK92" s="231"/>
      <c r="OGL92" s="231"/>
      <c r="OGM92" s="231"/>
      <c r="OGN92" s="99"/>
      <c r="OGO92" s="231"/>
      <c r="OGP92" s="231"/>
      <c r="OGQ92" s="231"/>
      <c r="OGR92" s="222"/>
      <c r="OGS92" s="248"/>
      <c r="OGT92" s="254"/>
      <c r="OGU92" s="224"/>
      <c r="OGV92" s="225"/>
      <c r="OGW92" s="235"/>
      <c r="OGX92" s="235"/>
      <c r="OGY92" s="231"/>
      <c r="OGZ92" s="227"/>
      <c r="OHA92" s="227"/>
      <c r="OHB92" s="221"/>
      <c r="OHC92" s="231"/>
      <c r="OHD92" s="232"/>
      <c r="OHE92" s="6"/>
      <c r="OHF92" s="6"/>
      <c r="OHG92" s="232"/>
      <c r="OHH92" s="252"/>
      <c r="OHI92" s="258"/>
      <c r="OHJ92" s="231"/>
      <c r="OHK92" s="231"/>
      <c r="OHL92" s="231"/>
      <c r="OHM92" s="99"/>
      <c r="OHN92" s="231"/>
      <c r="OHO92" s="231"/>
      <c r="OHP92" s="231"/>
      <c r="OHQ92" s="222"/>
      <c r="OHR92" s="248"/>
      <c r="OHS92" s="254"/>
      <c r="OHT92" s="224"/>
      <c r="OHU92" s="225"/>
      <c r="OHV92" s="235"/>
      <c r="OHW92" s="235"/>
      <c r="OHX92" s="231"/>
      <c r="OHY92" s="227"/>
      <c r="OHZ92" s="227"/>
      <c r="OIA92" s="221"/>
      <c r="OIB92" s="231"/>
      <c r="OIC92" s="232"/>
      <c r="OID92" s="6"/>
      <c r="OIE92" s="6"/>
      <c r="OIF92" s="232"/>
      <c r="OIG92" s="252"/>
      <c r="OIH92" s="258"/>
      <c r="OII92" s="231"/>
      <c r="OIJ92" s="231"/>
      <c r="OIK92" s="231"/>
      <c r="OIL92" s="99"/>
      <c r="OIM92" s="231"/>
      <c r="OIN92" s="231"/>
      <c r="OIO92" s="231"/>
      <c r="OIP92" s="222"/>
      <c r="OIQ92" s="248"/>
      <c r="OIR92" s="254"/>
      <c r="OIS92" s="224"/>
      <c r="OIT92" s="225"/>
      <c r="OIU92" s="235"/>
      <c r="OIV92" s="235"/>
      <c r="OIW92" s="231"/>
      <c r="OIX92" s="227"/>
      <c r="OIY92" s="227"/>
      <c r="OIZ92" s="221"/>
      <c r="OJA92" s="231"/>
      <c r="OJB92" s="232"/>
      <c r="OJC92" s="6"/>
      <c r="OJD92" s="6"/>
      <c r="OJE92" s="232"/>
      <c r="OJF92" s="252"/>
      <c r="OJG92" s="258"/>
      <c r="OJH92" s="231"/>
      <c r="OJI92" s="231"/>
      <c r="OJJ92" s="231"/>
      <c r="OJK92" s="99"/>
      <c r="OJL92" s="231"/>
      <c r="OJM92" s="231"/>
      <c r="OJN92" s="231"/>
      <c r="OJO92" s="222"/>
      <c r="OJP92" s="248"/>
      <c r="OJQ92" s="254"/>
      <c r="OJR92" s="224"/>
      <c r="OJS92" s="225"/>
      <c r="OJT92" s="235"/>
      <c r="OJU92" s="235"/>
      <c r="OJV92" s="231"/>
      <c r="OJW92" s="227"/>
      <c r="OJX92" s="227"/>
      <c r="OJY92" s="221"/>
      <c r="OJZ92" s="231"/>
      <c r="OKA92" s="232"/>
      <c r="OKB92" s="6"/>
      <c r="OKC92" s="6"/>
      <c r="OKD92" s="232"/>
      <c r="OKE92" s="252"/>
      <c r="OKF92" s="258"/>
      <c r="OKG92" s="231"/>
      <c r="OKH92" s="231"/>
      <c r="OKI92" s="231"/>
      <c r="OKJ92" s="99"/>
      <c r="OKK92" s="231"/>
      <c r="OKL92" s="231"/>
      <c r="OKM92" s="231"/>
      <c r="OKN92" s="222"/>
      <c r="OKO92" s="248"/>
      <c r="OKP92" s="254"/>
      <c r="OKQ92" s="224"/>
      <c r="OKR92" s="225"/>
      <c r="OKS92" s="235"/>
      <c r="OKT92" s="235"/>
      <c r="OKU92" s="231"/>
      <c r="OKV92" s="227"/>
      <c r="OKW92" s="227"/>
      <c r="OKX92" s="221"/>
      <c r="OKY92" s="231"/>
      <c r="OKZ92" s="232"/>
      <c r="OLA92" s="6"/>
      <c r="OLB92" s="6"/>
      <c r="OLC92" s="232"/>
      <c r="OLD92" s="252"/>
      <c r="OLE92" s="258"/>
      <c r="OLF92" s="231"/>
      <c r="OLG92" s="231"/>
      <c r="OLH92" s="231"/>
      <c r="OLI92" s="99"/>
      <c r="OLJ92" s="231"/>
      <c r="OLK92" s="231"/>
      <c r="OLL92" s="231"/>
      <c r="OLM92" s="222"/>
      <c r="OLN92" s="248"/>
      <c r="OLO92" s="254"/>
      <c r="OLP92" s="224"/>
      <c r="OLQ92" s="225"/>
      <c r="OLR92" s="235"/>
      <c r="OLS92" s="235"/>
      <c r="OLT92" s="231"/>
      <c r="OLU92" s="227"/>
      <c r="OLV92" s="227"/>
      <c r="OLW92" s="221"/>
      <c r="OLX92" s="231"/>
      <c r="OLY92" s="232"/>
      <c r="OLZ92" s="6"/>
      <c r="OMA92" s="6"/>
      <c r="OMB92" s="232"/>
      <c r="OMC92" s="252"/>
      <c r="OMD92" s="258"/>
      <c r="OME92" s="231"/>
      <c r="OMF92" s="231"/>
      <c r="OMG92" s="231"/>
      <c r="OMH92" s="99"/>
      <c r="OMI92" s="231"/>
      <c r="OMJ92" s="231"/>
      <c r="OMK92" s="231"/>
      <c r="OML92" s="222"/>
      <c r="OMM92" s="248"/>
      <c r="OMN92" s="254"/>
      <c r="OMO92" s="224"/>
      <c r="OMP92" s="225"/>
      <c r="OMQ92" s="235"/>
      <c r="OMR92" s="235"/>
      <c r="OMS92" s="231"/>
      <c r="OMT92" s="227"/>
      <c r="OMU92" s="227"/>
      <c r="OMV92" s="221"/>
      <c r="OMW92" s="231"/>
      <c r="OMX92" s="232"/>
      <c r="OMY92" s="6"/>
      <c r="OMZ92" s="6"/>
      <c r="ONA92" s="232"/>
      <c r="ONB92" s="252"/>
      <c r="ONC92" s="258"/>
      <c r="OND92" s="231"/>
      <c r="ONE92" s="231"/>
      <c r="ONF92" s="231"/>
      <c r="ONG92" s="99"/>
      <c r="ONH92" s="231"/>
      <c r="ONI92" s="231"/>
      <c r="ONJ92" s="231"/>
      <c r="ONK92" s="222"/>
      <c r="ONL92" s="248"/>
      <c r="ONM92" s="254"/>
      <c r="ONN92" s="224"/>
      <c r="ONO92" s="225"/>
      <c r="ONP92" s="235"/>
      <c r="ONQ92" s="235"/>
      <c r="ONR92" s="231"/>
      <c r="ONS92" s="227"/>
      <c r="ONT92" s="227"/>
      <c r="ONU92" s="221"/>
      <c r="ONV92" s="231"/>
      <c r="ONW92" s="232"/>
      <c r="ONX92" s="6"/>
      <c r="ONY92" s="6"/>
      <c r="ONZ92" s="232"/>
      <c r="OOA92" s="252"/>
      <c r="OOB92" s="258"/>
      <c r="OOC92" s="231"/>
      <c r="OOD92" s="231"/>
      <c r="OOE92" s="231"/>
      <c r="OOF92" s="99"/>
      <c r="OOG92" s="231"/>
      <c r="OOH92" s="231"/>
      <c r="OOI92" s="231"/>
      <c r="OOJ92" s="222"/>
      <c r="OOK92" s="248"/>
      <c r="OOL92" s="254"/>
      <c r="OOM92" s="224"/>
      <c r="OON92" s="225"/>
      <c r="OOO92" s="235"/>
      <c r="OOP92" s="235"/>
      <c r="OOQ92" s="231"/>
      <c r="OOR92" s="227"/>
      <c r="OOS92" s="227"/>
      <c r="OOT92" s="221"/>
      <c r="OOU92" s="231"/>
      <c r="OOV92" s="232"/>
      <c r="OOW92" s="6"/>
      <c r="OOX92" s="6"/>
      <c r="OOY92" s="232"/>
      <c r="OOZ92" s="252"/>
      <c r="OPA92" s="258"/>
      <c r="OPB92" s="231"/>
      <c r="OPC92" s="231"/>
      <c r="OPD92" s="231"/>
      <c r="OPE92" s="99"/>
      <c r="OPF92" s="231"/>
      <c r="OPG92" s="231"/>
      <c r="OPH92" s="231"/>
      <c r="OPI92" s="222"/>
      <c r="OPJ92" s="248"/>
      <c r="OPK92" s="254"/>
      <c r="OPL92" s="224"/>
      <c r="OPM92" s="225"/>
      <c r="OPN92" s="235"/>
      <c r="OPO92" s="235"/>
      <c r="OPP92" s="231"/>
      <c r="OPQ92" s="227"/>
      <c r="OPR92" s="227"/>
      <c r="OPS92" s="221"/>
      <c r="OPT92" s="231"/>
      <c r="OPU92" s="232"/>
      <c r="OPV92" s="6"/>
      <c r="OPW92" s="6"/>
      <c r="OPX92" s="232"/>
      <c r="OPY92" s="252"/>
      <c r="OPZ92" s="258"/>
      <c r="OQA92" s="231"/>
      <c r="OQB92" s="231"/>
      <c r="OQC92" s="231"/>
      <c r="OQD92" s="99"/>
      <c r="OQE92" s="231"/>
      <c r="OQF92" s="231"/>
      <c r="OQG92" s="231"/>
      <c r="OQH92" s="222"/>
      <c r="OQI92" s="248"/>
      <c r="OQJ92" s="254"/>
      <c r="OQK92" s="224"/>
      <c r="OQL92" s="225"/>
      <c r="OQM92" s="235"/>
      <c r="OQN92" s="235"/>
      <c r="OQO92" s="231"/>
      <c r="OQP92" s="227"/>
      <c r="OQQ92" s="227"/>
      <c r="OQR92" s="221"/>
      <c r="OQS92" s="231"/>
      <c r="OQT92" s="232"/>
      <c r="OQU92" s="6"/>
      <c r="OQV92" s="6"/>
      <c r="OQW92" s="232"/>
      <c r="OQX92" s="252"/>
      <c r="OQY92" s="258"/>
      <c r="OQZ92" s="231"/>
      <c r="ORA92" s="231"/>
      <c r="ORB92" s="231"/>
      <c r="ORC92" s="99"/>
      <c r="ORD92" s="231"/>
      <c r="ORE92" s="231"/>
      <c r="ORF92" s="231"/>
      <c r="ORG92" s="222"/>
      <c r="ORH92" s="248"/>
      <c r="ORI92" s="254"/>
      <c r="ORJ92" s="224"/>
      <c r="ORK92" s="225"/>
      <c r="ORL92" s="235"/>
      <c r="ORM92" s="235"/>
      <c r="ORN92" s="231"/>
      <c r="ORO92" s="227"/>
      <c r="ORP92" s="227"/>
      <c r="ORQ92" s="221"/>
      <c r="ORR92" s="231"/>
      <c r="ORS92" s="232"/>
      <c r="ORT92" s="6"/>
      <c r="ORU92" s="6"/>
      <c r="ORV92" s="232"/>
      <c r="ORW92" s="252"/>
      <c r="ORX92" s="258"/>
      <c r="ORY92" s="231"/>
      <c r="ORZ92" s="231"/>
      <c r="OSA92" s="231"/>
      <c r="OSB92" s="99"/>
      <c r="OSC92" s="231"/>
      <c r="OSD92" s="231"/>
      <c r="OSE92" s="231"/>
      <c r="OSF92" s="222"/>
      <c r="OSG92" s="248"/>
      <c r="OSH92" s="254"/>
      <c r="OSI92" s="224"/>
      <c r="OSJ92" s="225"/>
      <c r="OSK92" s="235"/>
      <c r="OSL92" s="235"/>
      <c r="OSM92" s="231"/>
      <c r="OSN92" s="227"/>
      <c r="OSO92" s="227"/>
      <c r="OSP92" s="221"/>
      <c r="OSQ92" s="231"/>
      <c r="OSR92" s="232"/>
      <c r="OSS92" s="6"/>
      <c r="OST92" s="6"/>
      <c r="OSU92" s="232"/>
      <c r="OSV92" s="252"/>
      <c r="OSW92" s="258"/>
      <c r="OSX92" s="231"/>
      <c r="OSY92" s="231"/>
      <c r="OSZ92" s="231"/>
      <c r="OTA92" s="99"/>
      <c r="OTB92" s="231"/>
      <c r="OTC92" s="231"/>
      <c r="OTD92" s="231"/>
      <c r="OTE92" s="222"/>
      <c r="OTF92" s="248"/>
      <c r="OTG92" s="254"/>
      <c r="OTH92" s="224"/>
      <c r="OTI92" s="225"/>
      <c r="OTJ92" s="235"/>
      <c r="OTK92" s="235"/>
      <c r="OTL92" s="231"/>
      <c r="OTM92" s="227"/>
      <c r="OTN92" s="227"/>
      <c r="OTO92" s="221"/>
      <c r="OTP92" s="231"/>
      <c r="OTQ92" s="232"/>
      <c r="OTR92" s="6"/>
      <c r="OTS92" s="6"/>
      <c r="OTT92" s="232"/>
      <c r="OTU92" s="252"/>
      <c r="OTV92" s="258"/>
      <c r="OTW92" s="231"/>
      <c r="OTX92" s="231"/>
      <c r="OTY92" s="231"/>
      <c r="OTZ92" s="99"/>
      <c r="OUA92" s="231"/>
      <c r="OUB92" s="231"/>
      <c r="OUC92" s="231"/>
      <c r="OUD92" s="222"/>
      <c r="OUE92" s="248"/>
      <c r="OUF92" s="254"/>
      <c r="OUG92" s="224"/>
      <c r="OUH92" s="225"/>
      <c r="OUI92" s="235"/>
      <c r="OUJ92" s="235"/>
      <c r="OUK92" s="231"/>
      <c r="OUL92" s="227"/>
      <c r="OUM92" s="227"/>
      <c r="OUN92" s="221"/>
      <c r="OUO92" s="231"/>
      <c r="OUP92" s="232"/>
      <c r="OUQ92" s="6"/>
      <c r="OUR92" s="6"/>
      <c r="OUS92" s="232"/>
      <c r="OUT92" s="252"/>
      <c r="OUU92" s="258"/>
      <c r="OUV92" s="231"/>
      <c r="OUW92" s="231"/>
      <c r="OUX92" s="231"/>
      <c r="OUY92" s="99"/>
      <c r="OUZ92" s="231"/>
      <c r="OVA92" s="231"/>
      <c r="OVB92" s="231"/>
      <c r="OVC92" s="222"/>
      <c r="OVD92" s="248"/>
      <c r="OVE92" s="254"/>
      <c r="OVF92" s="224"/>
      <c r="OVG92" s="225"/>
      <c r="OVH92" s="235"/>
      <c r="OVI92" s="235"/>
      <c r="OVJ92" s="231"/>
      <c r="OVK92" s="227"/>
      <c r="OVL92" s="227"/>
      <c r="OVM92" s="221"/>
      <c r="OVN92" s="231"/>
      <c r="OVO92" s="232"/>
      <c r="OVP92" s="6"/>
      <c r="OVQ92" s="6"/>
      <c r="OVR92" s="232"/>
      <c r="OVS92" s="252"/>
      <c r="OVT92" s="258"/>
      <c r="OVU92" s="231"/>
      <c r="OVV92" s="231"/>
      <c r="OVW92" s="231"/>
      <c r="OVX92" s="99"/>
      <c r="OVY92" s="231"/>
      <c r="OVZ92" s="231"/>
      <c r="OWA92" s="231"/>
      <c r="OWB92" s="222"/>
      <c r="OWC92" s="248"/>
      <c r="OWD92" s="254"/>
      <c r="OWE92" s="224"/>
      <c r="OWF92" s="225"/>
      <c r="OWG92" s="235"/>
      <c r="OWH92" s="235"/>
      <c r="OWI92" s="231"/>
      <c r="OWJ92" s="227"/>
      <c r="OWK92" s="227"/>
      <c r="OWL92" s="221"/>
      <c r="OWM92" s="231"/>
      <c r="OWN92" s="232"/>
      <c r="OWO92" s="6"/>
      <c r="OWP92" s="6"/>
      <c r="OWQ92" s="232"/>
      <c r="OWR92" s="252"/>
      <c r="OWS92" s="258"/>
      <c r="OWT92" s="231"/>
      <c r="OWU92" s="231"/>
      <c r="OWV92" s="231"/>
      <c r="OWW92" s="99"/>
      <c r="OWX92" s="231"/>
      <c r="OWY92" s="231"/>
      <c r="OWZ92" s="231"/>
      <c r="OXA92" s="222"/>
      <c r="OXB92" s="248"/>
      <c r="OXC92" s="254"/>
      <c r="OXD92" s="224"/>
      <c r="OXE92" s="225"/>
      <c r="OXF92" s="235"/>
      <c r="OXG92" s="235"/>
      <c r="OXH92" s="231"/>
      <c r="OXI92" s="227"/>
      <c r="OXJ92" s="227"/>
      <c r="OXK92" s="221"/>
      <c r="OXL92" s="231"/>
      <c r="OXM92" s="232"/>
      <c r="OXN92" s="6"/>
      <c r="OXO92" s="6"/>
      <c r="OXP92" s="232"/>
      <c r="OXQ92" s="252"/>
      <c r="OXR92" s="258"/>
      <c r="OXS92" s="231"/>
      <c r="OXT92" s="231"/>
      <c r="OXU92" s="231"/>
      <c r="OXV92" s="99"/>
      <c r="OXW92" s="231"/>
      <c r="OXX92" s="231"/>
      <c r="OXY92" s="231"/>
      <c r="OXZ92" s="222"/>
      <c r="OYA92" s="248"/>
      <c r="OYB92" s="254"/>
      <c r="OYC92" s="224"/>
      <c r="OYD92" s="225"/>
      <c r="OYE92" s="235"/>
      <c r="OYF92" s="235"/>
      <c r="OYG92" s="231"/>
      <c r="OYH92" s="227"/>
      <c r="OYI92" s="227"/>
      <c r="OYJ92" s="221"/>
      <c r="OYK92" s="231"/>
      <c r="OYL92" s="232"/>
      <c r="OYM92" s="6"/>
      <c r="OYN92" s="6"/>
      <c r="OYO92" s="232"/>
      <c r="OYP92" s="252"/>
      <c r="OYQ92" s="258"/>
      <c r="OYR92" s="231"/>
      <c r="OYS92" s="231"/>
      <c r="OYT92" s="231"/>
      <c r="OYU92" s="99"/>
      <c r="OYV92" s="231"/>
      <c r="OYW92" s="231"/>
      <c r="OYX92" s="231"/>
      <c r="OYY92" s="222"/>
      <c r="OYZ92" s="248"/>
      <c r="OZA92" s="254"/>
      <c r="OZB92" s="224"/>
      <c r="OZC92" s="225"/>
      <c r="OZD92" s="235"/>
      <c r="OZE92" s="235"/>
      <c r="OZF92" s="231"/>
      <c r="OZG92" s="227"/>
      <c r="OZH92" s="227"/>
      <c r="OZI92" s="221"/>
      <c r="OZJ92" s="231"/>
      <c r="OZK92" s="232"/>
      <c r="OZL92" s="6"/>
      <c r="OZM92" s="6"/>
      <c r="OZN92" s="232"/>
      <c r="OZO92" s="252"/>
      <c r="OZP92" s="258"/>
      <c r="OZQ92" s="231"/>
      <c r="OZR92" s="231"/>
      <c r="OZS92" s="231"/>
      <c r="OZT92" s="99"/>
      <c r="OZU92" s="231"/>
      <c r="OZV92" s="231"/>
      <c r="OZW92" s="231"/>
      <c r="OZX92" s="222"/>
      <c r="OZY92" s="248"/>
      <c r="OZZ92" s="254"/>
      <c r="PAA92" s="224"/>
      <c r="PAB92" s="225"/>
      <c r="PAC92" s="235"/>
      <c r="PAD92" s="235"/>
      <c r="PAE92" s="231"/>
      <c r="PAF92" s="227"/>
      <c r="PAG92" s="227"/>
      <c r="PAH92" s="221"/>
      <c r="PAI92" s="231"/>
      <c r="PAJ92" s="232"/>
      <c r="PAK92" s="6"/>
      <c r="PAL92" s="6"/>
      <c r="PAM92" s="232"/>
      <c r="PAN92" s="252"/>
      <c r="PAO92" s="258"/>
      <c r="PAP92" s="231"/>
      <c r="PAQ92" s="231"/>
      <c r="PAR92" s="231"/>
      <c r="PAS92" s="99"/>
      <c r="PAT92" s="231"/>
      <c r="PAU92" s="231"/>
      <c r="PAV92" s="231"/>
      <c r="PAW92" s="222"/>
      <c r="PAX92" s="248"/>
      <c r="PAY92" s="254"/>
      <c r="PAZ92" s="224"/>
      <c r="PBA92" s="225"/>
      <c r="PBB92" s="235"/>
      <c r="PBC92" s="235"/>
      <c r="PBD92" s="231"/>
      <c r="PBE92" s="227"/>
      <c r="PBF92" s="227"/>
      <c r="PBG92" s="221"/>
      <c r="PBH92" s="231"/>
      <c r="PBI92" s="232"/>
      <c r="PBJ92" s="6"/>
      <c r="PBK92" s="6"/>
      <c r="PBL92" s="232"/>
      <c r="PBM92" s="252"/>
      <c r="PBN92" s="258"/>
      <c r="PBO92" s="231"/>
      <c r="PBP92" s="231"/>
      <c r="PBQ92" s="231"/>
      <c r="PBR92" s="99"/>
      <c r="PBS92" s="231"/>
      <c r="PBT92" s="231"/>
      <c r="PBU92" s="231"/>
      <c r="PBV92" s="222"/>
      <c r="PBW92" s="248"/>
      <c r="PBX92" s="254"/>
      <c r="PBY92" s="224"/>
      <c r="PBZ92" s="225"/>
      <c r="PCA92" s="235"/>
      <c r="PCB92" s="235"/>
      <c r="PCC92" s="231"/>
      <c r="PCD92" s="227"/>
      <c r="PCE92" s="227"/>
      <c r="PCF92" s="221"/>
      <c r="PCG92" s="231"/>
      <c r="PCH92" s="232"/>
      <c r="PCI92" s="6"/>
      <c r="PCJ92" s="6"/>
      <c r="PCK92" s="232"/>
      <c r="PCL92" s="252"/>
      <c r="PCM92" s="258"/>
      <c r="PCN92" s="231"/>
      <c r="PCO92" s="231"/>
      <c r="PCP92" s="231"/>
      <c r="PCQ92" s="99"/>
      <c r="PCR92" s="231"/>
      <c r="PCS92" s="231"/>
      <c r="PCT92" s="231"/>
      <c r="PCU92" s="222"/>
      <c r="PCV92" s="248"/>
      <c r="PCW92" s="254"/>
      <c r="PCX92" s="224"/>
      <c r="PCY92" s="225"/>
      <c r="PCZ92" s="235"/>
      <c r="PDA92" s="235"/>
      <c r="PDB92" s="231"/>
      <c r="PDC92" s="227"/>
      <c r="PDD92" s="227"/>
      <c r="PDE92" s="221"/>
      <c r="PDF92" s="231"/>
      <c r="PDG92" s="232"/>
      <c r="PDH92" s="6"/>
      <c r="PDI92" s="6"/>
      <c r="PDJ92" s="232"/>
      <c r="PDK92" s="252"/>
      <c r="PDL92" s="258"/>
      <c r="PDM92" s="231"/>
      <c r="PDN92" s="231"/>
      <c r="PDO92" s="231"/>
      <c r="PDP92" s="99"/>
      <c r="PDQ92" s="231"/>
      <c r="PDR92" s="231"/>
      <c r="PDS92" s="231"/>
      <c r="PDT92" s="222"/>
      <c r="PDU92" s="248"/>
      <c r="PDV92" s="254"/>
      <c r="PDW92" s="224"/>
      <c r="PDX92" s="225"/>
      <c r="PDY92" s="235"/>
      <c r="PDZ92" s="235"/>
      <c r="PEA92" s="231"/>
      <c r="PEB92" s="227"/>
      <c r="PEC92" s="227"/>
      <c r="PED92" s="221"/>
      <c r="PEE92" s="231"/>
      <c r="PEF92" s="232"/>
      <c r="PEG92" s="6"/>
      <c r="PEH92" s="6"/>
      <c r="PEI92" s="232"/>
      <c r="PEJ92" s="252"/>
      <c r="PEK92" s="258"/>
      <c r="PEL92" s="231"/>
      <c r="PEM92" s="231"/>
      <c r="PEN92" s="231"/>
      <c r="PEO92" s="99"/>
      <c r="PEP92" s="231"/>
      <c r="PEQ92" s="231"/>
      <c r="PER92" s="231"/>
      <c r="PES92" s="222"/>
      <c r="PET92" s="248"/>
      <c r="PEU92" s="254"/>
      <c r="PEV92" s="224"/>
      <c r="PEW92" s="225"/>
      <c r="PEX92" s="235"/>
      <c r="PEY92" s="235"/>
      <c r="PEZ92" s="231"/>
      <c r="PFA92" s="227"/>
      <c r="PFB92" s="227"/>
      <c r="PFC92" s="221"/>
      <c r="PFD92" s="231"/>
      <c r="PFE92" s="232"/>
      <c r="PFF92" s="6"/>
      <c r="PFG92" s="6"/>
      <c r="PFH92" s="232"/>
      <c r="PFI92" s="252"/>
      <c r="PFJ92" s="258"/>
      <c r="PFK92" s="231"/>
      <c r="PFL92" s="231"/>
      <c r="PFM92" s="231"/>
      <c r="PFN92" s="99"/>
      <c r="PFO92" s="231"/>
      <c r="PFP92" s="231"/>
      <c r="PFQ92" s="231"/>
      <c r="PFR92" s="222"/>
      <c r="PFS92" s="248"/>
      <c r="PFT92" s="254"/>
      <c r="PFU92" s="224"/>
      <c r="PFV92" s="225"/>
      <c r="PFW92" s="235"/>
      <c r="PFX92" s="235"/>
      <c r="PFY92" s="231"/>
      <c r="PFZ92" s="227"/>
      <c r="PGA92" s="227"/>
      <c r="PGB92" s="221"/>
      <c r="PGC92" s="231"/>
      <c r="PGD92" s="232"/>
      <c r="PGE92" s="6"/>
      <c r="PGF92" s="6"/>
      <c r="PGG92" s="232"/>
      <c r="PGH92" s="252"/>
      <c r="PGI92" s="258"/>
      <c r="PGJ92" s="231"/>
      <c r="PGK92" s="231"/>
      <c r="PGL92" s="231"/>
      <c r="PGM92" s="99"/>
      <c r="PGN92" s="231"/>
      <c r="PGO92" s="231"/>
      <c r="PGP92" s="231"/>
      <c r="PGQ92" s="222"/>
      <c r="PGR92" s="248"/>
      <c r="PGS92" s="254"/>
      <c r="PGT92" s="224"/>
      <c r="PGU92" s="225"/>
      <c r="PGV92" s="235"/>
      <c r="PGW92" s="235"/>
      <c r="PGX92" s="231"/>
      <c r="PGY92" s="227"/>
      <c r="PGZ92" s="227"/>
      <c r="PHA92" s="221"/>
      <c r="PHB92" s="231"/>
      <c r="PHC92" s="232"/>
      <c r="PHD92" s="6"/>
      <c r="PHE92" s="6"/>
      <c r="PHF92" s="232"/>
      <c r="PHG92" s="252"/>
      <c r="PHH92" s="258"/>
      <c r="PHI92" s="231"/>
      <c r="PHJ92" s="231"/>
      <c r="PHK92" s="231"/>
      <c r="PHL92" s="99"/>
      <c r="PHM92" s="231"/>
      <c r="PHN92" s="231"/>
      <c r="PHO92" s="231"/>
      <c r="PHP92" s="222"/>
      <c r="PHQ92" s="248"/>
      <c r="PHR92" s="254"/>
      <c r="PHS92" s="224"/>
      <c r="PHT92" s="225"/>
      <c r="PHU92" s="235"/>
      <c r="PHV92" s="235"/>
      <c r="PHW92" s="231"/>
      <c r="PHX92" s="227"/>
      <c r="PHY92" s="227"/>
      <c r="PHZ92" s="221"/>
      <c r="PIA92" s="231"/>
      <c r="PIB92" s="232"/>
      <c r="PIC92" s="6"/>
      <c r="PID92" s="6"/>
      <c r="PIE92" s="232"/>
      <c r="PIF92" s="252"/>
      <c r="PIG92" s="258"/>
      <c r="PIH92" s="231"/>
      <c r="PII92" s="231"/>
      <c r="PIJ92" s="231"/>
      <c r="PIK92" s="99"/>
      <c r="PIL92" s="231"/>
      <c r="PIM92" s="231"/>
      <c r="PIN92" s="231"/>
      <c r="PIO92" s="222"/>
      <c r="PIP92" s="248"/>
      <c r="PIQ92" s="254"/>
      <c r="PIR92" s="224"/>
      <c r="PIS92" s="225"/>
      <c r="PIT92" s="235"/>
      <c r="PIU92" s="235"/>
      <c r="PIV92" s="231"/>
      <c r="PIW92" s="227"/>
      <c r="PIX92" s="227"/>
      <c r="PIY92" s="221"/>
      <c r="PIZ92" s="231"/>
      <c r="PJA92" s="232"/>
      <c r="PJB92" s="6"/>
      <c r="PJC92" s="6"/>
      <c r="PJD92" s="232"/>
      <c r="PJE92" s="252"/>
      <c r="PJF92" s="258"/>
      <c r="PJG92" s="231"/>
      <c r="PJH92" s="231"/>
      <c r="PJI92" s="231"/>
      <c r="PJJ92" s="99"/>
      <c r="PJK92" s="231"/>
      <c r="PJL92" s="231"/>
      <c r="PJM92" s="231"/>
      <c r="PJN92" s="222"/>
      <c r="PJO92" s="248"/>
      <c r="PJP92" s="254"/>
      <c r="PJQ92" s="224"/>
      <c r="PJR92" s="225"/>
      <c r="PJS92" s="235"/>
      <c r="PJT92" s="235"/>
      <c r="PJU92" s="231"/>
      <c r="PJV92" s="227"/>
      <c r="PJW92" s="227"/>
      <c r="PJX92" s="221"/>
      <c r="PJY92" s="231"/>
      <c r="PJZ92" s="232"/>
      <c r="PKA92" s="6"/>
      <c r="PKB92" s="6"/>
      <c r="PKC92" s="232"/>
      <c r="PKD92" s="252"/>
      <c r="PKE92" s="258"/>
      <c r="PKF92" s="231"/>
      <c r="PKG92" s="231"/>
      <c r="PKH92" s="231"/>
      <c r="PKI92" s="99"/>
      <c r="PKJ92" s="231"/>
      <c r="PKK92" s="231"/>
      <c r="PKL92" s="231"/>
      <c r="PKM92" s="222"/>
      <c r="PKN92" s="248"/>
      <c r="PKO92" s="254"/>
      <c r="PKP92" s="224"/>
      <c r="PKQ92" s="225"/>
      <c r="PKR92" s="235"/>
      <c r="PKS92" s="235"/>
      <c r="PKT92" s="231"/>
      <c r="PKU92" s="227"/>
      <c r="PKV92" s="227"/>
      <c r="PKW92" s="221"/>
      <c r="PKX92" s="231"/>
      <c r="PKY92" s="232"/>
      <c r="PKZ92" s="6"/>
      <c r="PLA92" s="6"/>
      <c r="PLB92" s="232"/>
      <c r="PLC92" s="252"/>
      <c r="PLD92" s="258"/>
      <c r="PLE92" s="231"/>
      <c r="PLF92" s="231"/>
      <c r="PLG92" s="231"/>
      <c r="PLH92" s="99"/>
      <c r="PLI92" s="231"/>
      <c r="PLJ92" s="231"/>
      <c r="PLK92" s="231"/>
      <c r="PLL92" s="222"/>
      <c r="PLM92" s="248"/>
      <c r="PLN92" s="254"/>
      <c r="PLO92" s="224"/>
      <c r="PLP92" s="225"/>
      <c r="PLQ92" s="235"/>
      <c r="PLR92" s="235"/>
      <c r="PLS92" s="231"/>
      <c r="PLT92" s="227"/>
      <c r="PLU92" s="227"/>
      <c r="PLV92" s="221"/>
      <c r="PLW92" s="231"/>
      <c r="PLX92" s="232"/>
      <c r="PLY92" s="6"/>
      <c r="PLZ92" s="6"/>
      <c r="PMA92" s="232"/>
      <c r="PMB92" s="252"/>
      <c r="PMC92" s="258"/>
      <c r="PMD92" s="231"/>
      <c r="PME92" s="231"/>
      <c r="PMF92" s="231"/>
      <c r="PMG92" s="99"/>
      <c r="PMH92" s="231"/>
      <c r="PMI92" s="231"/>
      <c r="PMJ92" s="231"/>
      <c r="PMK92" s="222"/>
      <c r="PML92" s="248"/>
      <c r="PMM92" s="254"/>
      <c r="PMN92" s="224"/>
      <c r="PMO92" s="225"/>
      <c r="PMP92" s="235"/>
      <c r="PMQ92" s="235"/>
      <c r="PMR92" s="231"/>
      <c r="PMS92" s="227"/>
      <c r="PMT92" s="227"/>
      <c r="PMU92" s="221"/>
      <c r="PMV92" s="231"/>
      <c r="PMW92" s="232"/>
      <c r="PMX92" s="6"/>
      <c r="PMY92" s="6"/>
      <c r="PMZ92" s="232"/>
      <c r="PNA92" s="252"/>
      <c r="PNB92" s="258"/>
      <c r="PNC92" s="231"/>
      <c r="PND92" s="231"/>
      <c r="PNE92" s="231"/>
      <c r="PNF92" s="99"/>
      <c r="PNG92" s="231"/>
      <c r="PNH92" s="231"/>
      <c r="PNI92" s="231"/>
      <c r="PNJ92" s="222"/>
      <c r="PNK92" s="248"/>
      <c r="PNL92" s="254"/>
      <c r="PNM92" s="224"/>
      <c r="PNN92" s="225"/>
      <c r="PNO92" s="235"/>
      <c r="PNP92" s="235"/>
      <c r="PNQ92" s="231"/>
      <c r="PNR92" s="227"/>
      <c r="PNS92" s="227"/>
      <c r="PNT92" s="221"/>
      <c r="PNU92" s="231"/>
      <c r="PNV92" s="232"/>
      <c r="PNW92" s="6"/>
      <c r="PNX92" s="6"/>
      <c r="PNY92" s="232"/>
      <c r="PNZ92" s="252"/>
      <c r="POA92" s="258"/>
      <c r="POB92" s="231"/>
      <c r="POC92" s="231"/>
      <c r="POD92" s="231"/>
      <c r="POE92" s="99"/>
      <c r="POF92" s="231"/>
      <c r="POG92" s="231"/>
      <c r="POH92" s="231"/>
      <c r="POI92" s="222"/>
      <c r="POJ92" s="248"/>
      <c r="POK92" s="254"/>
      <c r="POL92" s="224"/>
      <c r="POM92" s="225"/>
      <c r="PON92" s="235"/>
      <c r="POO92" s="235"/>
      <c r="POP92" s="231"/>
      <c r="POQ92" s="227"/>
      <c r="POR92" s="227"/>
      <c r="POS92" s="221"/>
      <c r="POT92" s="231"/>
      <c r="POU92" s="232"/>
      <c r="POV92" s="6"/>
      <c r="POW92" s="6"/>
      <c r="POX92" s="232"/>
      <c r="POY92" s="252"/>
      <c r="POZ92" s="258"/>
      <c r="PPA92" s="231"/>
      <c r="PPB92" s="231"/>
      <c r="PPC92" s="231"/>
      <c r="PPD92" s="99"/>
      <c r="PPE92" s="231"/>
      <c r="PPF92" s="231"/>
      <c r="PPG92" s="231"/>
      <c r="PPH92" s="222"/>
      <c r="PPI92" s="248"/>
      <c r="PPJ92" s="254"/>
      <c r="PPK92" s="224"/>
      <c r="PPL92" s="225"/>
      <c r="PPM92" s="235"/>
      <c r="PPN92" s="235"/>
      <c r="PPO92" s="231"/>
      <c r="PPP92" s="227"/>
      <c r="PPQ92" s="227"/>
      <c r="PPR92" s="221"/>
      <c r="PPS92" s="231"/>
      <c r="PPT92" s="232"/>
      <c r="PPU92" s="6"/>
      <c r="PPV92" s="6"/>
      <c r="PPW92" s="232"/>
      <c r="PPX92" s="252"/>
      <c r="PPY92" s="258"/>
      <c r="PPZ92" s="231"/>
      <c r="PQA92" s="231"/>
      <c r="PQB92" s="231"/>
      <c r="PQC92" s="99"/>
      <c r="PQD92" s="231"/>
      <c r="PQE92" s="231"/>
      <c r="PQF92" s="231"/>
      <c r="PQG92" s="222"/>
      <c r="PQH92" s="248"/>
      <c r="PQI92" s="254"/>
      <c r="PQJ92" s="224"/>
      <c r="PQK92" s="225"/>
      <c r="PQL92" s="235"/>
      <c r="PQM92" s="235"/>
      <c r="PQN92" s="231"/>
      <c r="PQO92" s="227"/>
      <c r="PQP92" s="227"/>
      <c r="PQQ92" s="221"/>
      <c r="PQR92" s="231"/>
      <c r="PQS92" s="232"/>
      <c r="PQT92" s="6"/>
      <c r="PQU92" s="6"/>
      <c r="PQV92" s="232"/>
      <c r="PQW92" s="252"/>
      <c r="PQX92" s="258"/>
      <c r="PQY92" s="231"/>
      <c r="PQZ92" s="231"/>
      <c r="PRA92" s="231"/>
      <c r="PRB92" s="99"/>
      <c r="PRC92" s="231"/>
      <c r="PRD92" s="231"/>
      <c r="PRE92" s="231"/>
      <c r="PRF92" s="222"/>
      <c r="PRG92" s="248"/>
      <c r="PRH92" s="254"/>
      <c r="PRI92" s="224"/>
      <c r="PRJ92" s="225"/>
      <c r="PRK92" s="235"/>
      <c r="PRL92" s="235"/>
      <c r="PRM92" s="231"/>
      <c r="PRN92" s="227"/>
      <c r="PRO92" s="227"/>
      <c r="PRP92" s="221"/>
      <c r="PRQ92" s="231"/>
      <c r="PRR92" s="232"/>
      <c r="PRS92" s="6"/>
      <c r="PRT92" s="6"/>
      <c r="PRU92" s="232"/>
      <c r="PRV92" s="252"/>
      <c r="PRW92" s="258"/>
      <c r="PRX92" s="231"/>
      <c r="PRY92" s="231"/>
      <c r="PRZ92" s="231"/>
      <c r="PSA92" s="99"/>
      <c r="PSB92" s="231"/>
      <c r="PSC92" s="231"/>
      <c r="PSD92" s="231"/>
      <c r="PSE92" s="222"/>
      <c r="PSF92" s="248"/>
      <c r="PSG92" s="254"/>
      <c r="PSH92" s="224"/>
      <c r="PSI92" s="225"/>
      <c r="PSJ92" s="235"/>
      <c r="PSK92" s="235"/>
      <c r="PSL92" s="231"/>
      <c r="PSM92" s="227"/>
      <c r="PSN92" s="227"/>
      <c r="PSO92" s="221"/>
      <c r="PSP92" s="231"/>
      <c r="PSQ92" s="232"/>
      <c r="PSR92" s="6"/>
      <c r="PSS92" s="6"/>
      <c r="PST92" s="232"/>
      <c r="PSU92" s="252"/>
      <c r="PSV92" s="258"/>
      <c r="PSW92" s="231"/>
      <c r="PSX92" s="231"/>
      <c r="PSY92" s="231"/>
      <c r="PSZ92" s="99"/>
      <c r="PTA92" s="231"/>
      <c r="PTB92" s="231"/>
      <c r="PTC92" s="231"/>
      <c r="PTD92" s="222"/>
      <c r="PTE92" s="248"/>
      <c r="PTF92" s="254"/>
      <c r="PTG92" s="224"/>
      <c r="PTH92" s="225"/>
      <c r="PTI92" s="235"/>
      <c r="PTJ92" s="235"/>
      <c r="PTK92" s="231"/>
      <c r="PTL92" s="227"/>
      <c r="PTM92" s="227"/>
      <c r="PTN92" s="221"/>
      <c r="PTO92" s="231"/>
      <c r="PTP92" s="232"/>
      <c r="PTQ92" s="6"/>
      <c r="PTR92" s="6"/>
      <c r="PTS92" s="232"/>
      <c r="PTT92" s="252"/>
      <c r="PTU92" s="258"/>
      <c r="PTV92" s="231"/>
      <c r="PTW92" s="231"/>
      <c r="PTX92" s="231"/>
      <c r="PTY92" s="99"/>
      <c r="PTZ92" s="231"/>
      <c r="PUA92" s="231"/>
      <c r="PUB92" s="231"/>
      <c r="PUC92" s="222"/>
      <c r="PUD92" s="248"/>
      <c r="PUE92" s="254"/>
      <c r="PUF92" s="224"/>
      <c r="PUG92" s="225"/>
      <c r="PUH92" s="235"/>
      <c r="PUI92" s="235"/>
      <c r="PUJ92" s="231"/>
      <c r="PUK92" s="227"/>
      <c r="PUL92" s="227"/>
      <c r="PUM92" s="221"/>
      <c r="PUN92" s="231"/>
      <c r="PUO92" s="232"/>
      <c r="PUP92" s="6"/>
      <c r="PUQ92" s="6"/>
      <c r="PUR92" s="232"/>
      <c r="PUS92" s="252"/>
      <c r="PUT92" s="258"/>
      <c r="PUU92" s="231"/>
      <c r="PUV92" s="231"/>
      <c r="PUW92" s="231"/>
      <c r="PUX92" s="99"/>
      <c r="PUY92" s="231"/>
      <c r="PUZ92" s="231"/>
      <c r="PVA92" s="231"/>
      <c r="PVB92" s="222"/>
      <c r="PVC92" s="248"/>
      <c r="PVD92" s="254"/>
      <c r="PVE92" s="224"/>
      <c r="PVF92" s="225"/>
      <c r="PVG92" s="235"/>
      <c r="PVH92" s="235"/>
      <c r="PVI92" s="231"/>
      <c r="PVJ92" s="227"/>
      <c r="PVK92" s="227"/>
      <c r="PVL92" s="221"/>
      <c r="PVM92" s="231"/>
      <c r="PVN92" s="232"/>
      <c r="PVO92" s="6"/>
      <c r="PVP92" s="6"/>
      <c r="PVQ92" s="232"/>
      <c r="PVR92" s="252"/>
      <c r="PVS92" s="258"/>
      <c r="PVT92" s="231"/>
      <c r="PVU92" s="231"/>
      <c r="PVV92" s="231"/>
      <c r="PVW92" s="99"/>
      <c r="PVX92" s="231"/>
      <c r="PVY92" s="231"/>
      <c r="PVZ92" s="231"/>
      <c r="PWA92" s="222"/>
      <c r="PWB92" s="248"/>
      <c r="PWC92" s="254"/>
      <c r="PWD92" s="224"/>
      <c r="PWE92" s="225"/>
      <c r="PWF92" s="235"/>
      <c r="PWG92" s="235"/>
      <c r="PWH92" s="231"/>
      <c r="PWI92" s="227"/>
      <c r="PWJ92" s="227"/>
      <c r="PWK92" s="221"/>
      <c r="PWL92" s="231"/>
      <c r="PWM92" s="232"/>
      <c r="PWN92" s="6"/>
      <c r="PWO92" s="6"/>
      <c r="PWP92" s="232"/>
      <c r="PWQ92" s="252"/>
      <c r="PWR92" s="258"/>
      <c r="PWS92" s="231"/>
      <c r="PWT92" s="231"/>
      <c r="PWU92" s="231"/>
      <c r="PWV92" s="99"/>
      <c r="PWW92" s="231"/>
      <c r="PWX92" s="231"/>
      <c r="PWY92" s="231"/>
      <c r="PWZ92" s="222"/>
      <c r="PXA92" s="248"/>
      <c r="PXB92" s="254"/>
      <c r="PXC92" s="224"/>
      <c r="PXD92" s="225"/>
      <c r="PXE92" s="235"/>
      <c r="PXF92" s="235"/>
      <c r="PXG92" s="231"/>
      <c r="PXH92" s="227"/>
      <c r="PXI92" s="227"/>
      <c r="PXJ92" s="221"/>
      <c r="PXK92" s="231"/>
      <c r="PXL92" s="232"/>
      <c r="PXM92" s="6"/>
      <c r="PXN92" s="6"/>
      <c r="PXO92" s="232"/>
      <c r="PXP92" s="252"/>
      <c r="PXQ92" s="258"/>
      <c r="PXR92" s="231"/>
      <c r="PXS92" s="231"/>
      <c r="PXT92" s="231"/>
      <c r="PXU92" s="99"/>
      <c r="PXV92" s="231"/>
      <c r="PXW92" s="231"/>
      <c r="PXX92" s="231"/>
      <c r="PXY92" s="222"/>
      <c r="PXZ92" s="248"/>
      <c r="PYA92" s="254"/>
      <c r="PYB92" s="224"/>
      <c r="PYC92" s="225"/>
      <c r="PYD92" s="235"/>
      <c r="PYE92" s="235"/>
      <c r="PYF92" s="231"/>
      <c r="PYG92" s="227"/>
      <c r="PYH92" s="227"/>
      <c r="PYI92" s="221"/>
      <c r="PYJ92" s="231"/>
      <c r="PYK92" s="232"/>
      <c r="PYL92" s="6"/>
      <c r="PYM92" s="6"/>
      <c r="PYN92" s="232"/>
      <c r="PYO92" s="252"/>
      <c r="PYP92" s="258"/>
      <c r="PYQ92" s="231"/>
      <c r="PYR92" s="231"/>
      <c r="PYS92" s="231"/>
      <c r="PYT92" s="99"/>
      <c r="PYU92" s="231"/>
      <c r="PYV92" s="231"/>
      <c r="PYW92" s="231"/>
      <c r="PYX92" s="222"/>
      <c r="PYY92" s="248"/>
      <c r="PYZ92" s="254"/>
      <c r="PZA92" s="224"/>
      <c r="PZB92" s="225"/>
      <c r="PZC92" s="235"/>
      <c r="PZD92" s="235"/>
      <c r="PZE92" s="231"/>
      <c r="PZF92" s="227"/>
      <c r="PZG92" s="227"/>
      <c r="PZH92" s="221"/>
      <c r="PZI92" s="231"/>
      <c r="PZJ92" s="232"/>
      <c r="PZK92" s="6"/>
      <c r="PZL92" s="6"/>
      <c r="PZM92" s="232"/>
      <c r="PZN92" s="252"/>
      <c r="PZO92" s="258"/>
      <c r="PZP92" s="231"/>
      <c r="PZQ92" s="231"/>
      <c r="PZR92" s="231"/>
      <c r="PZS92" s="99"/>
      <c r="PZT92" s="231"/>
      <c r="PZU92" s="231"/>
      <c r="PZV92" s="231"/>
      <c r="PZW92" s="222"/>
      <c r="PZX92" s="248"/>
      <c r="PZY92" s="254"/>
      <c r="PZZ92" s="224"/>
      <c r="QAA92" s="225"/>
      <c r="QAB92" s="235"/>
      <c r="QAC92" s="235"/>
      <c r="QAD92" s="231"/>
      <c r="QAE92" s="227"/>
      <c r="QAF92" s="227"/>
      <c r="QAG92" s="221"/>
      <c r="QAH92" s="231"/>
      <c r="QAI92" s="232"/>
      <c r="QAJ92" s="6"/>
      <c r="QAK92" s="6"/>
      <c r="QAL92" s="232"/>
      <c r="QAM92" s="252"/>
      <c r="QAN92" s="258"/>
      <c r="QAO92" s="231"/>
      <c r="QAP92" s="231"/>
      <c r="QAQ92" s="231"/>
      <c r="QAR92" s="99"/>
      <c r="QAS92" s="231"/>
      <c r="QAT92" s="231"/>
      <c r="QAU92" s="231"/>
      <c r="QAV92" s="222"/>
      <c r="QAW92" s="248"/>
      <c r="QAX92" s="254"/>
      <c r="QAY92" s="224"/>
      <c r="QAZ92" s="225"/>
      <c r="QBA92" s="235"/>
      <c r="QBB92" s="235"/>
      <c r="QBC92" s="231"/>
      <c r="QBD92" s="227"/>
      <c r="QBE92" s="227"/>
      <c r="QBF92" s="221"/>
      <c r="QBG92" s="231"/>
      <c r="QBH92" s="232"/>
      <c r="QBI92" s="6"/>
      <c r="QBJ92" s="6"/>
      <c r="QBK92" s="232"/>
      <c r="QBL92" s="252"/>
      <c r="QBM92" s="258"/>
      <c r="QBN92" s="231"/>
      <c r="QBO92" s="231"/>
      <c r="QBP92" s="231"/>
      <c r="QBQ92" s="99"/>
      <c r="QBR92" s="231"/>
      <c r="QBS92" s="231"/>
      <c r="QBT92" s="231"/>
      <c r="QBU92" s="222"/>
      <c r="QBV92" s="248"/>
      <c r="QBW92" s="254"/>
      <c r="QBX92" s="224"/>
      <c r="QBY92" s="225"/>
      <c r="QBZ92" s="235"/>
      <c r="QCA92" s="235"/>
      <c r="QCB92" s="231"/>
      <c r="QCC92" s="227"/>
      <c r="QCD92" s="227"/>
      <c r="QCE92" s="221"/>
      <c r="QCF92" s="231"/>
      <c r="QCG92" s="232"/>
      <c r="QCH92" s="6"/>
      <c r="QCI92" s="6"/>
      <c r="QCJ92" s="232"/>
      <c r="QCK92" s="252"/>
      <c r="QCL92" s="258"/>
      <c r="QCM92" s="231"/>
      <c r="QCN92" s="231"/>
      <c r="QCO92" s="231"/>
      <c r="QCP92" s="99"/>
      <c r="QCQ92" s="231"/>
      <c r="QCR92" s="231"/>
      <c r="QCS92" s="231"/>
      <c r="QCT92" s="222"/>
      <c r="QCU92" s="248"/>
      <c r="QCV92" s="254"/>
      <c r="QCW92" s="224"/>
      <c r="QCX92" s="225"/>
      <c r="QCY92" s="235"/>
      <c r="QCZ92" s="235"/>
      <c r="QDA92" s="231"/>
      <c r="QDB92" s="227"/>
      <c r="QDC92" s="227"/>
      <c r="QDD92" s="221"/>
      <c r="QDE92" s="231"/>
      <c r="QDF92" s="232"/>
      <c r="QDG92" s="6"/>
      <c r="QDH92" s="6"/>
      <c r="QDI92" s="232"/>
      <c r="QDJ92" s="252"/>
      <c r="QDK92" s="258"/>
      <c r="QDL92" s="231"/>
      <c r="QDM92" s="231"/>
      <c r="QDN92" s="231"/>
      <c r="QDO92" s="99"/>
      <c r="QDP92" s="231"/>
      <c r="QDQ92" s="231"/>
      <c r="QDR92" s="231"/>
      <c r="QDS92" s="222"/>
      <c r="QDT92" s="248"/>
      <c r="QDU92" s="254"/>
      <c r="QDV92" s="224"/>
      <c r="QDW92" s="225"/>
      <c r="QDX92" s="235"/>
      <c r="QDY92" s="235"/>
      <c r="QDZ92" s="231"/>
      <c r="QEA92" s="227"/>
      <c r="QEB92" s="227"/>
      <c r="QEC92" s="221"/>
      <c r="QED92" s="231"/>
      <c r="QEE92" s="232"/>
      <c r="QEF92" s="6"/>
      <c r="QEG92" s="6"/>
      <c r="QEH92" s="232"/>
      <c r="QEI92" s="252"/>
      <c r="QEJ92" s="258"/>
      <c r="QEK92" s="231"/>
      <c r="QEL92" s="231"/>
      <c r="QEM92" s="231"/>
      <c r="QEN92" s="99"/>
      <c r="QEO92" s="231"/>
      <c r="QEP92" s="231"/>
      <c r="QEQ92" s="231"/>
      <c r="QER92" s="222"/>
      <c r="QES92" s="248"/>
      <c r="QET92" s="254"/>
      <c r="QEU92" s="224"/>
      <c r="QEV92" s="225"/>
      <c r="QEW92" s="235"/>
      <c r="QEX92" s="235"/>
      <c r="QEY92" s="231"/>
      <c r="QEZ92" s="227"/>
      <c r="QFA92" s="227"/>
      <c r="QFB92" s="221"/>
      <c r="QFC92" s="231"/>
      <c r="QFD92" s="232"/>
      <c r="QFE92" s="6"/>
      <c r="QFF92" s="6"/>
      <c r="QFG92" s="232"/>
      <c r="QFH92" s="252"/>
      <c r="QFI92" s="258"/>
      <c r="QFJ92" s="231"/>
      <c r="QFK92" s="231"/>
      <c r="QFL92" s="231"/>
      <c r="QFM92" s="99"/>
      <c r="QFN92" s="231"/>
      <c r="QFO92" s="231"/>
      <c r="QFP92" s="231"/>
      <c r="QFQ92" s="222"/>
      <c r="QFR92" s="248"/>
      <c r="QFS92" s="254"/>
      <c r="QFT92" s="224"/>
      <c r="QFU92" s="225"/>
      <c r="QFV92" s="235"/>
      <c r="QFW92" s="235"/>
      <c r="QFX92" s="231"/>
      <c r="QFY92" s="227"/>
      <c r="QFZ92" s="227"/>
      <c r="QGA92" s="221"/>
      <c r="QGB92" s="231"/>
      <c r="QGC92" s="232"/>
      <c r="QGD92" s="6"/>
      <c r="QGE92" s="6"/>
      <c r="QGF92" s="232"/>
      <c r="QGG92" s="252"/>
      <c r="QGH92" s="258"/>
      <c r="QGI92" s="231"/>
      <c r="QGJ92" s="231"/>
      <c r="QGK92" s="231"/>
      <c r="QGL92" s="99"/>
      <c r="QGM92" s="231"/>
      <c r="QGN92" s="231"/>
      <c r="QGO92" s="231"/>
      <c r="QGP92" s="222"/>
      <c r="QGQ92" s="248"/>
      <c r="QGR92" s="254"/>
      <c r="QGS92" s="224"/>
      <c r="QGT92" s="225"/>
      <c r="QGU92" s="235"/>
      <c r="QGV92" s="235"/>
      <c r="QGW92" s="231"/>
      <c r="QGX92" s="227"/>
      <c r="QGY92" s="227"/>
      <c r="QGZ92" s="221"/>
      <c r="QHA92" s="231"/>
      <c r="QHB92" s="232"/>
      <c r="QHC92" s="6"/>
      <c r="QHD92" s="6"/>
      <c r="QHE92" s="232"/>
      <c r="QHF92" s="252"/>
      <c r="QHG92" s="258"/>
      <c r="QHH92" s="231"/>
      <c r="QHI92" s="231"/>
      <c r="QHJ92" s="231"/>
      <c r="QHK92" s="99"/>
      <c r="QHL92" s="231"/>
      <c r="QHM92" s="231"/>
      <c r="QHN92" s="231"/>
      <c r="QHO92" s="222"/>
      <c r="QHP92" s="248"/>
      <c r="QHQ92" s="254"/>
      <c r="QHR92" s="224"/>
      <c r="QHS92" s="225"/>
      <c r="QHT92" s="235"/>
      <c r="QHU92" s="235"/>
      <c r="QHV92" s="231"/>
      <c r="QHW92" s="227"/>
      <c r="QHX92" s="227"/>
      <c r="QHY92" s="221"/>
      <c r="QHZ92" s="231"/>
      <c r="QIA92" s="232"/>
      <c r="QIB92" s="6"/>
      <c r="QIC92" s="6"/>
      <c r="QID92" s="232"/>
      <c r="QIE92" s="252"/>
      <c r="QIF92" s="258"/>
      <c r="QIG92" s="231"/>
      <c r="QIH92" s="231"/>
      <c r="QII92" s="231"/>
      <c r="QIJ92" s="99"/>
      <c r="QIK92" s="231"/>
      <c r="QIL92" s="231"/>
      <c r="QIM92" s="231"/>
      <c r="QIN92" s="222"/>
      <c r="QIO92" s="248"/>
      <c r="QIP92" s="254"/>
      <c r="QIQ92" s="224"/>
      <c r="QIR92" s="225"/>
      <c r="QIS92" s="235"/>
      <c r="QIT92" s="235"/>
      <c r="QIU92" s="231"/>
      <c r="QIV92" s="227"/>
      <c r="QIW92" s="227"/>
      <c r="QIX92" s="221"/>
      <c r="QIY92" s="231"/>
      <c r="QIZ92" s="232"/>
      <c r="QJA92" s="6"/>
      <c r="QJB92" s="6"/>
      <c r="QJC92" s="232"/>
      <c r="QJD92" s="252"/>
      <c r="QJE92" s="258"/>
      <c r="QJF92" s="231"/>
      <c r="QJG92" s="231"/>
      <c r="QJH92" s="231"/>
      <c r="QJI92" s="99"/>
      <c r="QJJ92" s="231"/>
      <c r="QJK92" s="231"/>
      <c r="QJL92" s="231"/>
      <c r="QJM92" s="222"/>
      <c r="QJN92" s="248"/>
      <c r="QJO92" s="254"/>
      <c r="QJP92" s="224"/>
      <c r="QJQ92" s="225"/>
      <c r="QJR92" s="235"/>
      <c r="QJS92" s="235"/>
      <c r="QJT92" s="231"/>
      <c r="QJU92" s="227"/>
      <c r="QJV92" s="227"/>
      <c r="QJW92" s="221"/>
      <c r="QJX92" s="231"/>
      <c r="QJY92" s="232"/>
      <c r="QJZ92" s="6"/>
      <c r="QKA92" s="6"/>
      <c r="QKB92" s="232"/>
      <c r="QKC92" s="252"/>
      <c r="QKD92" s="258"/>
      <c r="QKE92" s="231"/>
      <c r="QKF92" s="231"/>
      <c r="QKG92" s="231"/>
      <c r="QKH92" s="99"/>
      <c r="QKI92" s="231"/>
      <c r="QKJ92" s="231"/>
      <c r="QKK92" s="231"/>
      <c r="QKL92" s="222"/>
      <c r="QKM92" s="248"/>
      <c r="QKN92" s="254"/>
      <c r="QKO92" s="224"/>
      <c r="QKP92" s="225"/>
      <c r="QKQ92" s="235"/>
      <c r="QKR92" s="235"/>
      <c r="QKS92" s="231"/>
      <c r="QKT92" s="227"/>
      <c r="QKU92" s="227"/>
      <c r="QKV92" s="221"/>
      <c r="QKW92" s="231"/>
      <c r="QKX92" s="232"/>
      <c r="QKY92" s="6"/>
      <c r="QKZ92" s="6"/>
      <c r="QLA92" s="232"/>
      <c r="QLB92" s="252"/>
      <c r="QLC92" s="258"/>
      <c r="QLD92" s="231"/>
      <c r="QLE92" s="231"/>
      <c r="QLF92" s="231"/>
      <c r="QLG92" s="99"/>
      <c r="QLH92" s="231"/>
      <c r="QLI92" s="231"/>
      <c r="QLJ92" s="231"/>
      <c r="QLK92" s="222"/>
      <c r="QLL92" s="248"/>
      <c r="QLM92" s="254"/>
      <c r="QLN92" s="224"/>
      <c r="QLO92" s="225"/>
      <c r="QLP92" s="235"/>
      <c r="QLQ92" s="235"/>
      <c r="QLR92" s="231"/>
      <c r="QLS92" s="227"/>
      <c r="QLT92" s="227"/>
      <c r="QLU92" s="221"/>
      <c r="QLV92" s="231"/>
      <c r="QLW92" s="232"/>
      <c r="QLX92" s="6"/>
      <c r="QLY92" s="6"/>
      <c r="QLZ92" s="232"/>
      <c r="QMA92" s="252"/>
      <c r="QMB92" s="258"/>
      <c r="QMC92" s="231"/>
      <c r="QMD92" s="231"/>
      <c r="QME92" s="231"/>
      <c r="QMF92" s="99"/>
      <c r="QMG92" s="231"/>
      <c r="QMH92" s="231"/>
      <c r="QMI92" s="231"/>
      <c r="QMJ92" s="222"/>
      <c r="QMK92" s="248"/>
      <c r="QML92" s="254"/>
      <c r="QMM92" s="224"/>
      <c r="QMN92" s="225"/>
      <c r="QMO92" s="235"/>
      <c r="QMP92" s="235"/>
      <c r="QMQ92" s="231"/>
      <c r="QMR92" s="227"/>
      <c r="QMS92" s="227"/>
      <c r="QMT92" s="221"/>
      <c r="QMU92" s="231"/>
      <c r="QMV92" s="232"/>
      <c r="QMW92" s="6"/>
      <c r="QMX92" s="6"/>
      <c r="QMY92" s="232"/>
      <c r="QMZ92" s="252"/>
      <c r="QNA92" s="258"/>
      <c r="QNB92" s="231"/>
      <c r="QNC92" s="231"/>
      <c r="QND92" s="231"/>
      <c r="QNE92" s="99"/>
      <c r="QNF92" s="231"/>
      <c r="QNG92" s="231"/>
      <c r="QNH92" s="231"/>
      <c r="QNI92" s="222"/>
      <c r="QNJ92" s="248"/>
      <c r="QNK92" s="254"/>
      <c r="QNL92" s="224"/>
      <c r="QNM92" s="225"/>
      <c r="QNN92" s="235"/>
      <c r="QNO92" s="235"/>
      <c r="QNP92" s="231"/>
      <c r="QNQ92" s="227"/>
      <c r="QNR92" s="227"/>
      <c r="QNS92" s="221"/>
      <c r="QNT92" s="231"/>
      <c r="QNU92" s="232"/>
      <c r="QNV92" s="6"/>
      <c r="QNW92" s="6"/>
      <c r="QNX92" s="232"/>
      <c r="QNY92" s="252"/>
      <c r="QNZ92" s="258"/>
      <c r="QOA92" s="231"/>
      <c r="QOB92" s="231"/>
      <c r="QOC92" s="231"/>
      <c r="QOD92" s="99"/>
      <c r="QOE92" s="231"/>
      <c r="QOF92" s="231"/>
      <c r="QOG92" s="231"/>
      <c r="QOH92" s="222"/>
      <c r="QOI92" s="248"/>
      <c r="QOJ92" s="254"/>
      <c r="QOK92" s="224"/>
      <c r="QOL92" s="225"/>
      <c r="QOM92" s="235"/>
      <c r="QON92" s="235"/>
      <c r="QOO92" s="231"/>
      <c r="QOP92" s="227"/>
      <c r="QOQ92" s="227"/>
      <c r="QOR92" s="221"/>
      <c r="QOS92" s="231"/>
      <c r="QOT92" s="232"/>
      <c r="QOU92" s="6"/>
      <c r="QOV92" s="6"/>
      <c r="QOW92" s="232"/>
      <c r="QOX92" s="252"/>
      <c r="QOY92" s="258"/>
      <c r="QOZ92" s="231"/>
      <c r="QPA92" s="231"/>
      <c r="QPB92" s="231"/>
      <c r="QPC92" s="99"/>
      <c r="QPD92" s="231"/>
      <c r="QPE92" s="231"/>
      <c r="QPF92" s="231"/>
      <c r="QPG92" s="222"/>
      <c r="QPH92" s="248"/>
      <c r="QPI92" s="254"/>
      <c r="QPJ92" s="224"/>
      <c r="QPK92" s="225"/>
      <c r="QPL92" s="235"/>
      <c r="QPM92" s="235"/>
      <c r="QPN92" s="231"/>
      <c r="QPO92" s="227"/>
      <c r="QPP92" s="227"/>
      <c r="QPQ92" s="221"/>
      <c r="QPR92" s="231"/>
      <c r="QPS92" s="232"/>
      <c r="QPT92" s="6"/>
      <c r="QPU92" s="6"/>
      <c r="QPV92" s="232"/>
      <c r="QPW92" s="252"/>
      <c r="QPX92" s="258"/>
      <c r="QPY92" s="231"/>
      <c r="QPZ92" s="231"/>
      <c r="QQA92" s="231"/>
      <c r="QQB92" s="99"/>
      <c r="QQC92" s="231"/>
      <c r="QQD92" s="231"/>
      <c r="QQE92" s="231"/>
      <c r="QQF92" s="222"/>
      <c r="QQG92" s="248"/>
      <c r="QQH92" s="254"/>
      <c r="QQI92" s="224"/>
      <c r="QQJ92" s="225"/>
      <c r="QQK92" s="235"/>
      <c r="QQL92" s="235"/>
      <c r="QQM92" s="231"/>
      <c r="QQN92" s="227"/>
      <c r="QQO92" s="227"/>
      <c r="QQP92" s="221"/>
      <c r="QQQ92" s="231"/>
      <c r="QQR92" s="232"/>
      <c r="QQS92" s="6"/>
      <c r="QQT92" s="6"/>
      <c r="QQU92" s="232"/>
      <c r="QQV92" s="252"/>
      <c r="QQW92" s="258"/>
      <c r="QQX92" s="231"/>
      <c r="QQY92" s="231"/>
      <c r="QQZ92" s="231"/>
      <c r="QRA92" s="99"/>
      <c r="QRB92" s="231"/>
      <c r="QRC92" s="231"/>
      <c r="QRD92" s="231"/>
      <c r="QRE92" s="222"/>
      <c r="QRF92" s="248"/>
      <c r="QRG92" s="254"/>
      <c r="QRH92" s="224"/>
      <c r="QRI92" s="225"/>
      <c r="QRJ92" s="235"/>
      <c r="QRK92" s="235"/>
      <c r="QRL92" s="231"/>
      <c r="QRM92" s="227"/>
      <c r="QRN92" s="227"/>
      <c r="QRO92" s="221"/>
      <c r="QRP92" s="231"/>
      <c r="QRQ92" s="232"/>
      <c r="QRR92" s="6"/>
      <c r="QRS92" s="6"/>
      <c r="QRT92" s="232"/>
      <c r="QRU92" s="252"/>
      <c r="QRV92" s="258"/>
      <c r="QRW92" s="231"/>
      <c r="QRX92" s="231"/>
      <c r="QRY92" s="231"/>
      <c r="QRZ92" s="99"/>
      <c r="QSA92" s="231"/>
      <c r="QSB92" s="231"/>
      <c r="QSC92" s="231"/>
      <c r="QSD92" s="222"/>
      <c r="QSE92" s="248"/>
      <c r="QSF92" s="254"/>
      <c r="QSG92" s="224"/>
      <c r="QSH92" s="225"/>
      <c r="QSI92" s="235"/>
      <c r="QSJ92" s="235"/>
      <c r="QSK92" s="231"/>
      <c r="QSL92" s="227"/>
      <c r="QSM92" s="227"/>
      <c r="QSN92" s="221"/>
      <c r="QSO92" s="231"/>
      <c r="QSP92" s="232"/>
      <c r="QSQ92" s="6"/>
      <c r="QSR92" s="6"/>
      <c r="QSS92" s="232"/>
      <c r="QST92" s="252"/>
      <c r="QSU92" s="258"/>
      <c r="QSV92" s="231"/>
      <c r="QSW92" s="231"/>
      <c r="QSX92" s="231"/>
      <c r="QSY92" s="99"/>
      <c r="QSZ92" s="231"/>
      <c r="QTA92" s="231"/>
      <c r="QTB92" s="231"/>
      <c r="QTC92" s="222"/>
      <c r="QTD92" s="248"/>
      <c r="QTE92" s="254"/>
      <c r="QTF92" s="224"/>
      <c r="QTG92" s="225"/>
      <c r="QTH92" s="235"/>
      <c r="QTI92" s="235"/>
      <c r="QTJ92" s="231"/>
      <c r="QTK92" s="227"/>
      <c r="QTL92" s="227"/>
      <c r="QTM92" s="221"/>
      <c r="QTN92" s="231"/>
      <c r="QTO92" s="232"/>
      <c r="QTP92" s="6"/>
      <c r="QTQ92" s="6"/>
      <c r="QTR92" s="232"/>
      <c r="QTS92" s="252"/>
      <c r="QTT92" s="258"/>
      <c r="QTU92" s="231"/>
      <c r="QTV92" s="231"/>
      <c r="QTW92" s="231"/>
      <c r="QTX92" s="99"/>
      <c r="QTY92" s="231"/>
      <c r="QTZ92" s="231"/>
      <c r="QUA92" s="231"/>
      <c r="QUB92" s="222"/>
      <c r="QUC92" s="248"/>
      <c r="QUD92" s="254"/>
      <c r="QUE92" s="224"/>
      <c r="QUF92" s="225"/>
      <c r="QUG92" s="235"/>
      <c r="QUH92" s="235"/>
      <c r="QUI92" s="231"/>
      <c r="QUJ92" s="227"/>
      <c r="QUK92" s="227"/>
      <c r="QUL92" s="221"/>
      <c r="QUM92" s="231"/>
      <c r="QUN92" s="232"/>
      <c r="QUO92" s="6"/>
      <c r="QUP92" s="6"/>
      <c r="QUQ92" s="232"/>
      <c r="QUR92" s="252"/>
      <c r="QUS92" s="258"/>
      <c r="QUT92" s="231"/>
      <c r="QUU92" s="231"/>
      <c r="QUV92" s="231"/>
      <c r="QUW92" s="99"/>
      <c r="QUX92" s="231"/>
      <c r="QUY92" s="231"/>
      <c r="QUZ92" s="231"/>
      <c r="QVA92" s="222"/>
      <c r="QVB92" s="248"/>
      <c r="QVC92" s="254"/>
      <c r="QVD92" s="224"/>
      <c r="QVE92" s="225"/>
      <c r="QVF92" s="235"/>
      <c r="QVG92" s="235"/>
      <c r="QVH92" s="231"/>
      <c r="QVI92" s="227"/>
      <c r="QVJ92" s="227"/>
      <c r="QVK92" s="221"/>
      <c r="QVL92" s="231"/>
      <c r="QVM92" s="232"/>
      <c r="QVN92" s="6"/>
      <c r="QVO92" s="6"/>
      <c r="QVP92" s="232"/>
      <c r="QVQ92" s="252"/>
      <c r="QVR92" s="258"/>
      <c r="QVS92" s="231"/>
      <c r="QVT92" s="231"/>
      <c r="QVU92" s="231"/>
      <c r="QVV92" s="99"/>
      <c r="QVW92" s="231"/>
      <c r="QVX92" s="231"/>
      <c r="QVY92" s="231"/>
      <c r="QVZ92" s="222"/>
      <c r="QWA92" s="248"/>
      <c r="QWB92" s="254"/>
      <c r="QWC92" s="224"/>
      <c r="QWD92" s="225"/>
      <c r="QWE92" s="235"/>
      <c r="QWF92" s="235"/>
      <c r="QWG92" s="231"/>
      <c r="QWH92" s="227"/>
      <c r="QWI92" s="227"/>
      <c r="QWJ92" s="221"/>
      <c r="QWK92" s="231"/>
      <c r="QWL92" s="232"/>
      <c r="QWM92" s="6"/>
      <c r="QWN92" s="6"/>
      <c r="QWO92" s="232"/>
      <c r="QWP92" s="252"/>
      <c r="QWQ92" s="258"/>
      <c r="QWR92" s="231"/>
      <c r="QWS92" s="231"/>
      <c r="QWT92" s="231"/>
      <c r="QWU92" s="99"/>
      <c r="QWV92" s="231"/>
      <c r="QWW92" s="231"/>
      <c r="QWX92" s="231"/>
      <c r="QWY92" s="222"/>
      <c r="QWZ92" s="248"/>
      <c r="QXA92" s="254"/>
      <c r="QXB92" s="224"/>
      <c r="QXC92" s="225"/>
      <c r="QXD92" s="235"/>
      <c r="QXE92" s="235"/>
      <c r="QXF92" s="231"/>
      <c r="QXG92" s="227"/>
      <c r="QXH92" s="227"/>
      <c r="QXI92" s="221"/>
      <c r="QXJ92" s="231"/>
      <c r="QXK92" s="232"/>
      <c r="QXL92" s="6"/>
      <c r="QXM92" s="6"/>
      <c r="QXN92" s="232"/>
      <c r="QXO92" s="252"/>
      <c r="QXP92" s="258"/>
      <c r="QXQ92" s="231"/>
      <c r="QXR92" s="231"/>
      <c r="QXS92" s="231"/>
      <c r="QXT92" s="99"/>
      <c r="QXU92" s="231"/>
      <c r="QXV92" s="231"/>
      <c r="QXW92" s="231"/>
      <c r="QXX92" s="222"/>
      <c r="QXY92" s="248"/>
      <c r="QXZ92" s="254"/>
      <c r="QYA92" s="224"/>
      <c r="QYB92" s="225"/>
      <c r="QYC92" s="235"/>
      <c r="QYD92" s="235"/>
      <c r="QYE92" s="231"/>
      <c r="QYF92" s="227"/>
      <c r="QYG92" s="227"/>
      <c r="QYH92" s="221"/>
      <c r="QYI92" s="231"/>
      <c r="QYJ92" s="232"/>
      <c r="QYK92" s="6"/>
      <c r="QYL92" s="6"/>
      <c r="QYM92" s="232"/>
      <c r="QYN92" s="252"/>
      <c r="QYO92" s="258"/>
      <c r="QYP92" s="231"/>
      <c r="QYQ92" s="231"/>
      <c r="QYR92" s="231"/>
      <c r="QYS92" s="99"/>
      <c r="QYT92" s="231"/>
      <c r="QYU92" s="231"/>
      <c r="QYV92" s="231"/>
      <c r="QYW92" s="222"/>
      <c r="QYX92" s="248"/>
      <c r="QYY92" s="254"/>
      <c r="QYZ92" s="224"/>
      <c r="QZA92" s="225"/>
      <c r="QZB92" s="235"/>
      <c r="QZC92" s="235"/>
      <c r="QZD92" s="231"/>
      <c r="QZE92" s="227"/>
      <c r="QZF92" s="227"/>
      <c r="QZG92" s="221"/>
      <c r="QZH92" s="231"/>
      <c r="QZI92" s="232"/>
      <c r="QZJ92" s="6"/>
      <c r="QZK92" s="6"/>
      <c r="QZL92" s="232"/>
      <c r="QZM92" s="252"/>
      <c r="QZN92" s="258"/>
      <c r="QZO92" s="231"/>
      <c r="QZP92" s="231"/>
      <c r="QZQ92" s="231"/>
      <c r="QZR92" s="99"/>
      <c r="QZS92" s="231"/>
      <c r="QZT92" s="231"/>
      <c r="QZU92" s="231"/>
      <c r="QZV92" s="222"/>
      <c r="QZW92" s="248"/>
      <c r="QZX92" s="254"/>
      <c r="QZY92" s="224"/>
      <c r="QZZ92" s="225"/>
      <c r="RAA92" s="235"/>
      <c r="RAB92" s="235"/>
      <c r="RAC92" s="231"/>
      <c r="RAD92" s="227"/>
      <c r="RAE92" s="227"/>
      <c r="RAF92" s="221"/>
      <c r="RAG92" s="231"/>
      <c r="RAH92" s="232"/>
      <c r="RAI92" s="6"/>
      <c r="RAJ92" s="6"/>
      <c r="RAK92" s="232"/>
      <c r="RAL92" s="252"/>
      <c r="RAM92" s="258"/>
      <c r="RAN92" s="231"/>
      <c r="RAO92" s="231"/>
      <c r="RAP92" s="231"/>
      <c r="RAQ92" s="99"/>
      <c r="RAR92" s="231"/>
      <c r="RAS92" s="231"/>
      <c r="RAT92" s="231"/>
      <c r="RAU92" s="222"/>
      <c r="RAV92" s="248"/>
      <c r="RAW92" s="254"/>
      <c r="RAX92" s="224"/>
      <c r="RAY92" s="225"/>
      <c r="RAZ92" s="235"/>
      <c r="RBA92" s="235"/>
      <c r="RBB92" s="231"/>
      <c r="RBC92" s="227"/>
      <c r="RBD92" s="227"/>
      <c r="RBE92" s="221"/>
      <c r="RBF92" s="231"/>
      <c r="RBG92" s="232"/>
      <c r="RBH92" s="6"/>
      <c r="RBI92" s="6"/>
      <c r="RBJ92" s="232"/>
      <c r="RBK92" s="252"/>
      <c r="RBL92" s="258"/>
      <c r="RBM92" s="231"/>
      <c r="RBN92" s="231"/>
      <c r="RBO92" s="231"/>
      <c r="RBP92" s="99"/>
      <c r="RBQ92" s="231"/>
      <c r="RBR92" s="231"/>
      <c r="RBS92" s="231"/>
      <c r="RBT92" s="222"/>
      <c r="RBU92" s="248"/>
      <c r="RBV92" s="254"/>
      <c r="RBW92" s="224"/>
      <c r="RBX92" s="225"/>
      <c r="RBY92" s="235"/>
      <c r="RBZ92" s="235"/>
      <c r="RCA92" s="231"/>
      <c r="RCB92" s="227"/>
      <c r="RCC92" s="227"/>
      <c r="RCD92" s="221"/>
      <c r="RCE92" s="231"/>
      <c r="RCF92" s="232"/>
      <c r="RCG92" s="6"/>
      <c r="RCH92" s="6"/>
      <c r="RCI92" s="232"/>
      <c r="RCJ92" s="252"/>
      <c r="RCK92" s="258"/>
      <c r="RCL92" s="231"/>
      <c r="RCM92" s="231"/>
      <c r="RCN92" s="231"/>
      <c r="RCO92" s="99"/>
      <c r="RCP92" s="231"/>
      <c r="RCQ92" s="231"/>
      <c r="RCR92" s="231"/>
      <c r="RCS92" s="222"/>
      <c r="RCT92" s="248"/>
      <c r="RCU92" s="254"/>
      <c r="RCV92" s="224"/>
      <c r="RCW92" s="225"/>
      <c r="RCX92" s="235"/>
      <c r="RCY92" s="235"/>
      <c r="RCZ92" s="231"/>
      <c r="RDA92" s="227"/>
      <c r="RDB92" s="227"/>
      <c r="RDC92" s="221"/>
      <c r="RDD92" s="231"/>
      <c r="RDE92" s="232"/>
      <c r="RDF92" s="6"/>
      <c r="RDG92" s="6"/>
      <c r="RDH92" s="232"/>
      <c r="RDI92" s="252"/>
      <c r="RDJ92" s="258"/>
      <c r="RDK92" s="231"/>
      <c r="RDL92" s="231"/>
      <c r="RDM92" s="231"/>
      <c r="RDN92" s="99"/>
      <c r="RDO92" s="231"/>
      <c r="RDP92" s="231"/>
      <c r="RDQ92" s="231"/>
      <c r="RDR92" s="222"/>
      <c r="RDS92" s="248"/>
      <c r="RDT92" s="254"/>
      <c r="RDU92" s="224"/>
      <c r="RDV92" s="225"/>
      <c r="RDW92" s="235"/>
      <c r="RDX92" s="235"/>
      <c r="RDY92" s="231"/>
      <c r="RDZ92" s="227"/>
      <c r="REA92" s="227"/>
      <c r="REB92" s="221"/>
      <c r="REC92" s="231"/>
      <c r="RED92" s="232"/>
      <c r="REE92" s="6"/>
      <c r="REF92" s="6"/>
      <c r="REG92" s="232"/>
      <c r="REH92" s="252"/>
      <c r="REI92" s="258"/>
      <c r="REJ92" s="231"/>
      <c r="REK92" s="231"/>
      <c r="REL92" s="231"/>
      <c r="REM92" s="99"/>
      <c r="REN92" s="231"/>
      <c r="REO92" s="231"/>
      <c r="REP92" s="231"/>
      <c r="REQ92" s="222"/>
      <c r="RER92" s="248"/>
      <c r="RES92" s="254"/>
      <c r="RET92" s="224"/>
      <c r="REU92" s="225"/>
      <c r="REV92" s="235"/>
      <c r="REW92" s="235"/>
      <c r="REX92" s="231"/>
      <c r="REY92" s="227"/>
      <c r="REZ92" s="227"/>
      <c r="RFA92" s="221"/>
      <c r="RFB92" s="231"/>
      <c r="RFC92" s="232"/>
      <c r="RFD92" s="6"/>
      <c r="RFE92" s="6"/>
      <c r="RFF92" s="232"/>
      <c r="RFG92" s="252"/>
      <c r="RFH92" s="258"/>
      <c r="RFI92" s="231"/>
      <c r="RFJ92" s="231"/>
      <c r="RFK92" s="231"/>
      <c r="RFL92" s="99"/>
      <c r="RFM92" s="231"/>
      <c r="RFN92" s="231"/>
      <c r="RFO92" s="231"/>
      <c r="RFP92" s="222"/>
      <c r="RFQ92" s="248"/>
      <c r="RFR92" s="254"/>
      <c r="RFS92" s="224"/>
      <c r="RFT92" s="225"/>
      <c r="RFU92" s="235"/>
      <c r="RFV92" s="235"/>
      <c r="RFW92" s="231"/>
      <c r="RFX92" s="227"/>
      <c r="RFY92" s="227"/>
      <c r="RFZ92" s="221"/>
      <c r="RGA92" s="231"/>
      <c r="RGB92" s="232"/>
      <c r="RGC92" s="6"/>
      <c r="RGD92" s="6"/>
      <c r="RGE92" s="232"/>
      <c r="RGF92" s="252"/>
      <c r="RGG92" s="258"/>
      <c r="RGH92" s="231"/>
      <c r="RGI92" s="231"/>
      <c r="RGJ92" s="231"/>
      <c r="RGK92" s="99"/>
      <c r="RGL92" s="231"/>
      <c r="RGM92" s="231"/>
      <c r="RGN92" s="231"/>
      <c r="RGO92" s="222"/>
      <c r="RGP92" s="248"/>
      <c r="RGQ92" s="254"/>
      <c r="RGR92" s="224"/>
      <c r="RGS92" s="225"/>
      <c r="RGT92" s="235"/>
      <c r="RGU92" s="235"/>
      <c r="RGV92" s="231"/>
      <c r="RGW92" s="227"/>
      <c r="RGX92" s="227"/>
      <c r="RGY92" s="221"/>
      <c r="RGZ92" s="231"/>
      <c r="RHA92" s="232"/>
      <c r="RHB92" s="6"/>
      <c r="RHC92" s="6"/>
      <c r="RHD92" s="232"/>
      <c r="RHE92" s="252"/>
      <c r="RHF92" s="258"/>
      <c r="RHG92" s="231"/>
      <c r="RHH92" s="231"/>
      <c r="RHI92" s="231"/>
      <c r="RHJ92" s="99"/>
      <c r="RHK92" s="231"/>
      <c r="RHL92" s="231"/>
      <c r="RHM92" s="231"/>
      <c r="RHN92" s="222"/>
      <c r="RHO92" s="248"/>
      <c r="RHP92" s="254"/>
      <c r="RHQ92" s="224"/>
      <c r="RHR92" s="225"/>
      <c r="RHS92" s="235"/>
      <c r="RHT92" s="235"/>
      <c r="RHU92" s="231"/>
      <c r="RHV92" s="227"/>
      <c r="RHW92" s="227"/>
      <c r="RHX92" s="221"/>
      <c r="RHY92" s="231"/>
      <c r="RHZ92" s="232"/>
      <c r="RIA92" s="6"/>
      <c r="RIB92" s="6"/>
      <c r="RIC92" s="232"/>
      <c r="RID92" s="252"/>
      <c r="RIE92" s="258"/>
      <c r="RIF92" s="231"/>
      <c r="RIG92" s="231"/>
      <c r="RIH92" s="231"/>
      <c r="RII92" s="99"/>
      <c r="RIJ92" s="231"/>
      <c r="RIK92" s="231"/>
      <c r="RIL92" s="231"/>
      <c r="RIM92" s="222"/>
      <c r="RIN92" s="248"/>
      <c r="RIO92" s="254"/>
      <c r="RIP92" s="224"/>
      <c r="RIQ92" s="225"/>
      <c r="RIR92" s="235"/>
      <c r="RIS92" s="235"/>
      <c r="RIT92" s="231"/>
      <c r="RIU92" s="227"/>
      <c r="RIV92" s="227"/>
      <c r="RIW92" s="221"/>
      <c r="RIX92" s="231"/>
      <c r="RIY92" s="232"/>
      <c r="RIZ92" s="6"/>
      <c r="RJA92" s="6"/>
      <c r="RJB92" s="232"/>
      <c r="RJC92" s="252"/>
      <c r="RJD92" s="258"/>
      <c r="RJE92" s="231"/>
      <c r="RJF92" s="231"/>
      <c r="RJG92" s="231"/>
      <c r="RJH92" s="99"/>
      <c r="RJI92" s="231"/>
      <c r="RJJ92" s="231"/>
      <c r="RJK92" s="231"/>
      <c r="RJL92" s="222"/>
      <c r="RJM92" s="248"/>
      <c r="RJN92" s="254"/>
      <c r="RJO92" s="224"/>
      <c r="RJP92" s="225"/>
      <c r="RJQ92" s="235"/>
      <c r="RJR92" s="235"/>
      <c r="RJS92" s="231"/>
      <c r="RJT92" s="227"/>
      <c r="RJU92" s="227"/>
      <c r="RJV92" s="221"/>
      <c r="RJW92" s="231"/>
      <c r="RJX92" s="232"/>
      <c r="RJY92" s="6"/>
      <c r="RJZ92" s="6"/>
      <c r="RKA92" s="232"/>
      <c r="RKB92" s="252"/>
      <c r="RKC92" s="258"/>
      <c r="RKD92" s="231"/>
      <c r="RKE92" s="231"/>
      <c r="RKF92" s="231"/>
      <c r="RKG92" s="99"/>
      <c r="RKH92" s="231"/>
      <c r="RKI92" s="231"/>
      <c r="RKJ92" s="231"/>
      <c r="RKK92" s="222"/>
      <c r="RKL92" s="248"/>
      <c r="RKM92" s="254"/>
      <c r="RKN92" s="224"/>
      <c r="RKO92" s="225"/>
      <c r="RKP92" s="235"/>
      <c r="RKQ92" s="235"/>
      <c r="RKR92" s="231"/>
      <c r="RKS92" s="227"/>
      <c r="RKT92" s="227"/>
      <c r="RKU92" s="221"/>
      <c r="RKV92" s="231"/>
      <c r="RKW92" s="232"/>
      <c r="RKX92" s="6"/>
      <c r="RKY92" s="6"/>
      <c r="RKZ92" s="232"/>
      <c r="RLA92" s="252"/>
      <c r="RLB92" s="258"/>
      <c r="RLC92" s="231"/>
      <c r="RLD92" s="231"/>
      <c r="RLE92" s="231"/>
      <c r="RLF92" s="99"/>
      <c r="RLG92" s="231"/>
      <c r="RLH92" s="231"/>
      <c r="RLI92" s="231"/>
      <c r="RLJ92" s="222"/>
      <c r="RLK92" s="248"/>
      <c r="RLL92" s="254"/>
      <c r="RLM92" s="224"/>
      <c r="RLN92" s="225"/>
      <c r="RLO92" s="235"/>
      <c r="RLP92" s="235"/>
      <c r="RLQ92" s="231"/>
      <c r="RLR92" s="227"/>
      <c r="RLS92" s="227"/>
      <c r="RLT92" s="221"/>
      <c r="RLU92" s="231"/>
      <c r="RLV92" s="232"/>
      <c r="RLW92" s="6"/>
      <c r="RLX92" s="6"/>
      <c r="RLY92" s="232"/>
      <c r="RLZ92" s="252"/>
      <c r="RMA92" s="258"/>
      <c r="RMB92" s="231"/>
      <c r="RMC92" s="231"/>
      <c r="RMD92" s="231"/>
      <c r="RME92" s="99"/>
      <c r="RMF92" s="231"/>
      <c r="RMG92" s="231"/>
      <c r="RMH92" s="231"/>
      <c r="RMI92" s="222"/>
      <c r="RMJ92" s="248"/>
      <c r="RMK92" s="254"/>
      <c r="RML92" s="224"/>
      <c r="RMM92" s="225"/>
      <c r="RMN92" s="235"/>
      <c r="RMO92" s="235"/>
      <c r="RMP92" s="231"/>
      <c r="RMQ92" s="227"/>
      <c r="RMR92" s="227"/>
      <c r="RMS92" s="221"/>
      <c r="RMT92" s="231"/>
      <c r="RMU92" s="232"/>
      <c r="RMV92" s="6"/>
      <c r="RMW92" s="6"/>
      <c r="RMX92" s="232"/>
      <c r="RMY92" s="252"/>
      <c r="RMZ92" s="258"/>
      <c r="RNA92" s="231"/>
      <c r="RNB92" s="231"/>
      <c r="RNC92" s="231"/>
      <c r="RND92" s="99"/>
      <c r="RNE92" s="231"/>
      <c r="RNF92" s="231"/>
      <c r="RNG92" s="231"/>
      <c r="RNH92" s="222"/>
      <c r="RNI92" s="248"/>
      <c r="RNJ92" s="254"/>
      <c r="RNK92" s="224"/>
      <c r="RNL92" s="225"/>
      <c r="RNM92" s="235"/>
      <c r="RNN92" s="235"/>
      <c r="RNO92" s="231"/>
      <c r="RNP92" s="227"/>
      <c r="RNQ92" s="227"/>
      <c r="RNR92" s="221"/>
      <c r="RNS92" s="231"/>
      <c r="RNT92" s="232"/>
      <c r="RNU92" s="6"/>
      <c r="RNV92" s="6"/>
      <c r="RNW92" s="232"/>
      <c r="RNX92" s="252"/>
      <c r="RNY92" s="258"/>
      <c r="RNZ92" s="231"/>
      <c r="ROA92" s="231"/>
      <c r="ROB92" s="231"/>
      <c r="ROC92" s="99"/>
      <c r="ROD92" s="231"/>
      <c r="ROE92" s="231"/>
      <c r="ROF92" s="231"/>
      <c r="ROG92" s="222"/>
      <c r="ROH92" s="248"/>
      <c r="ROI92" s="254"/>
      <c r="ROJ92" s="224"/>
      <c r="ROK92" s="225"/>
      <c r="ROL92" s="235"/>
      <c r="ROM92" s="235"/>
      <c r="RON92" s="231"/>
      <c r="ROO92" s="227"/>
      <c r="ROP92" s="227"/>
      <c r="ROQ92" s="221"/>
      <c r="ROR92" s="231"/>
      <c r="ROS92" s="232"/>
      <c r="ROT92" s="6"/>
      <c r="ROU92" s="6"/>
      <c r="ROV92" s="232"/>
      <c r="ROW92" s="252"/>
      <c r="ROX92" s="258"/>
      <c r="ROY92" s="231"/>
      <c r="ROZ92" s="231"/>
      <c r="RPA92" s="231"/>
      <c r="RPB92" s="99"/>
      <c r="RPC92" s="231"/>
      <c r="RPD92" s="231"/>
      <c r="RPE92" s="231"/>
      <c r="RPF92" s="222"/>
      <c r="RPG92" s="248"/>
      <c r="RPH92" s="254"/>
      <c r="RPI92" s="224"/>
      <c r="RPJ92" s="225"/>
      <c r="RPK92" s="235"/>
      <c r="RPL92" s="235"/>
      <c r="RPM92" s="231"/>
      <c r="RPN92" s="227"/>
      <c r="RPO92" s="227"/>
      <c r="RPP92" s="221"/>
      <c r="RPQ92" s="231"/>
      <c r="RPR92" s="232"/>
      <c r="RPS92" s="6"/>
      <c r="RPT92" s="6"/>
      <c r="RPU92" s="232"/>
      <c r="RPV92" s="252"/>
      <c r="RPW92" s="258"/>
      <c r="RPX92" s="231"/>
      <c r="RPY92" s="231"/>
      <c r="RPZ92" s="231"/>
      <c r="RQA92" s="99"/>
      <c r="RQB92" s="231"/>
      <c r="RQC92" s="231"/>
      <c r="RQD92" s="231"/>
      <c r="RQE92" s="222"/>
      <c r="RQF92" s="248"/>
      <c r="RQG92" s="254"/>
      <c r="RQH92" s="224"/>
      <c r="RQI92" s="225"/>
      <c r="RQJ92" s="235"/>
      <c r="RQK92" s="235"/>
      <c r="RQL92" s="231"/>
      <c r="RQM92" s="227"/>
      <c r="RQN92" s="227"/>
      <c r="RQO92" s="221"/>
      <c r="RQP92" s="231"/>
      <c r="RQQ92" s="232"/>
      <c r="RQR92" s="6"/>
      <c r="RQS92" s="6"/>
      <c r="RQT92" s="232"/>
      <c r="RQU92" s="252"/>
      <c r="RQV92" s="258"/>
      <c r="RQW92" s="231"/>
      <c r="RQX92" s="231"/>
      <c r="RQY92" s="231"/>
      <c r="RQZ92" s="99"/>
      <c r="RRA92" s="231"/>
      <c r="RRB92" s="231"/>
      <c r="RRC92" s="231"/>
      <c r="RRD92" s="222"/>
      <c r="RRE92" s="248"/>
      <c r="RRF92" s="254"/>
      <c r="RRG92" s="224"/>
      <c r="RRH92" s="225"/>
      <c r="RRI92" s="235"/>
      <c r="RRJ92" s="235"/>
      <c r="RRK92" s="231"/>
      <c r="RRL92" s="227"/>
      <c r="RRM92" s="227"/>
      <c r="RRN92" s="221"/>
      <c r="RRO92" s="231"/>
      <c r="RRP92" s="232"/>
      <c r="RRQ92" s="6"/>
      <c r="RRR92" s="6"/>
      <c r="RRS92" s="232"/>
      <c r="RRT92" s="252"/>
      <c r="RRU92" s="258"/>
      <c r="RRV92" s="231"/>
      <c r="RRW92" s="231"/>
      <c r="RRX92" s="231"/>
      <c r="RRY92" s="99"/>
      <c r="RRZ92" s="231"/>
      <c r="RSA92" s="231"/>
      <c r="RSB92" s="231"/>
      <c r="RSC92" s="222"/>
      <c r="RSD92" s="248"/>
      <c r="RSE92" s="254"/>
      <c r="RSF92" s="224"/>
      <c r="RSG92" s="225"/>
      <c r="RSH92" s="235"/>
      <c r="RSI92" s="235"/>
      <c r="RSJ92" s="231"/>
      <c r="RSK92" s="227"/>
      <c r="RSL92" s="227"/>
      <c r="RSM92" s="221"/>
      <c r="RSN92" s="231"/>
      <c r="RSO92" s="232"/>
      <c r="RSP92" s="6"/>
      <c r="RSQ92" s="6"/>
      <c r="RSR92" s="232"/>
      <c r="RSS92" s="252"/>
      <c r="RST92" s="258"/>
      <c r="RSU92" s="231"/>
      <c r="RSV92" s="231"/>
      <c r="RSW92" s="231"/>
      <c r="RSX92" s="99"/>
      <c r="RSY92" s="231"/>
      <c r="RSZ92" s="231"/>
      <c r="RTA92" s="231"/>
      <c r="RTB92" s="222"/>
      <c r="RTC92" s="248"/>
      <c r="RTD92" s="254"/>
      <c r="RTE92" s="224"/>
      <c r="RTF92" s="225"/>
      <c r="RTG92" s="235"/>
      <c r="RTH92" s="235"/>
      <c r="RTI92" s="231"/>
      <c r="RTJ92" s="227"/>
      <c r="RTK92" s="227"/>
      <c r="RTL92" s="221"/>
      <c r="RTM92" s="231"/>
      <c r="RTN92" s="232"/>
      <c r="RTO92" s="6"/>
      <c r="RTP92" s="6"/>
      <c r="RTQ92" s="232"/>
      <c r="RTR92" s="252"/>
      <c r="RTS92" s="258"/>
      <c r="RTT92" s="231"/>
      <c r="RTU92" s="231"/>
      <c r="RTV92" s="231"/>
      <c r="RTW92" s="99"/>
      <c r="RTX92" s="231"/>
      <c r="RTY92" s="231"/>
      <c r="RTZ92" s="231"/>
      <c r="RUA92" s="222"/>
      <c r="RUB92" s="248"/>
      <c r="RUC92" s="254"/>
      <c r="RUD92" s="224"/>
      <c r="RUE92" s="225"/>
      <c r="RUF92" s="235"/>
      <c r="RUG92" s="235"/>
      <c r="RUH92" s="231"/>
      <c r="RUI92" s="227"/>
      <c r="RUJ92" s="227"/>
      <c r="RUK92" s="221"/>
      <c r="RUL92" s="231"/>
      <c r="RUM92" s="232"/>
      <c r="RUN92" s="6"/>
      <c r="RUO92" s="6"/>
      <c r="RUP92" s="232"/>
      <c r="RUQ92" s="252"/>
      <c r="RUR92" s="258"/>
      <c r="RUS92" s="231"/>
      <c r="RUT92" s="231"/>
      <c r="RUU92" s="231"/>
      <c r="RUV92" s="99"/>
      <c r="RUW92" s="231"/>
      <c r="RUX92" s="231"/>
      <c r="RUY92" s="231"/>
      <c r="RUZ92" s="222"/>
      <c r="RVA92" s="248"/>
      <c r="RVB92" s="254"/>
      <c r="RVC92" s="224"/>
      <c r="RVD92" s="225"/>
      <c r="RVE92" s="235"/>
      <c r="RVF92" s="235"/>
      <c r="RVG92" s="231"/>
      <c r="RVH92" s="227"/>
      <c r="RVI92" s="227"/>
      <c r="RVJ92" s="221"/>
      <c r="RVK92" s="231"/>
      <c r="RVL92" s="232"/>
      <c r="RVM92" s="6"/>
      <c r="RVN92" s="6"/>
      <c r="RVO92" s="232"/>
      <c r="RVP92" s="252"/>
      <c r="RVQ92" s="258"/>
      <c r="RVR92" s="231"/>
      <c r="RVS92" s="231"/>
      <c r="RVT92" s="231"/>
      <c r="RVU92" s="99"/>
      <c r="RVV92" s="231"/>
      <c r="RVW92" s="231"/>
      <c r="RVX92" s="231"/>
      <c r="RVY92" s="222"/>
      <c r="RVZ92" s="248"/>
      <c r="RWA92" s="254"/>
      <c r="RWB92" s="224"/>
      <c r="RWC92" s="225"/>
      <c r="RWD92" s="235"/>
      <c r="RWE92" s="235"/>
      <c r="RWF92" s="231"/>
      <c r="RWG92" s="227"/>
      <c r="RWH92" s="227"/>
      <c r="RWI92" s="221"/>
      <c r="RWJ92" s="231"/>
      <c r="RWK92" s="232"/>
      <c r="RWL92" s="6"/>
      <c r="RWM92" s="6"/>
      <c r="RWN92" s="232"/>
      <c r="RWO92" s="252"/>
      <c r="RWP92" s="258"/>
      <c r="RWQ92" s="231"/>
      <c r="RWR92" s="231"/>
      <c r="RWS92" s="231"/>
      <c r="RWT92" s="99"/>
      <c r="RWU92" s="231"/>
      <c r="RWV92" s="231"/>
      <c r="RWW92" s="231"/>
      <c r="RWX92" s="222"/>
      <c r="RWY92" s="248"/>
      <c r="RWZ92" s="254"/>
      <c r="RXA92" s="224"/>
      <c r="RXB92" s="225"/>
      <c r="RXC92" s="235"/>
      <c r="RXD92" s="235"/>
      <c r="RXE92" s="231"/>
      <c r="RXF92" s="227"/>
      <c r="RXG92" s="227"/>
      <c r="RXH92" s="221"/>
      <c r="RXI92" s="231"/>
      <c r="RXJ92" s="232"/>
      <c r="RXK92" s="6"/>
      <c r="RXL92" s="6"/>
      <c r="RXM92" s="232"/>
      <c r="RXN92" s="252"/>
      <c r="RXO92" s="258"/>
      <c r="RXP92" s="231"/>
      <c r="RXQ92" s="231"/>
      <c r="RXR92" s="231"/>
      <c r="RXS92" s="99"/>
      <c r="RXT92" s="231"/>
      <c r="RXU92" s="231"/>
      <c r="RXV92" s="231"/>
      <c r="RXW92" s="222"/>
      <c r="RXX92" s="248"/>
      <c r="RXY92" s="254"/>
      <c r="RXZ92" s="224"/>
      <c r="RYA92" s="225"/>
      <c r="RYB92" s="235"/>
      <c r="RYC92" s="235"/>
      <c r="RYD92" s="231"/>
      <c r="RYE92" s="227"/>
      <c r="RYF92" s="227"/>
      <c r="RYG92" s="221"/>
      <c r="RYH92" s="231"/>
      <c r="RYI92" s="232"/>
      <c r="RYJ92" s="6"/>
      <c r="RYK92" s="6"/>
      <c r="RYL92" s="232"/>
      <c r="RYM92" s="252"/>
      <c r="RYN92" s="258"/>
      <c r="RYO92" s="231"/>
      <c r="RYP92" s="231"/>
      <c r="RYQ92" s="231"/>
      <c r="RYR92" s="99"/>
      <c r="RYS92" s="231"/>
      <c r="RYT92" s="231"/>
      <c r="RYU92" s="231"/>
      <c r="RYV92" s="222"/>
      <c r="RYW92" s="248"/>
      <c r="RYX92" s="254"/>
      <c r="RYY92" s="224"/>
      <c r="RYZ92" s="225"/>
      <c r="RZA92" s="235"/>
      <c r="RZB92" s="235"/>
      <c r="RZC92" s="231"/>
      <c r="RZD92" s="227"/>
      <c r="RZE92" s="227"/>
      <c r="RZF92" s="221"/>
      <c r="RZG92" s="231"/>
      <c r="RZH92" s="232"/>
      <c r="RZI92" s="6"/>
      <c r="RZJ92" s="6"/>
      <c r="RZK92" s="232"/>
      <c r="RZL92" s="252"/>
      <c r="RZM92" s="258"/>
      <c r="RZN92" s="231"/>
      <c r="RZO92" s="231"/>
      <c r="RZP92" s="231"/>
      <c r="RZQ92" s="99"/>
      <c r="RZR92" s="231"/>
      <c r="RZS92" s="231"/>
      <c r="RZT92" s="231"/>
      <c r="RZU92" s="222"/>
      <c r="RZV92" s="248"/>
      <c r="RZW92" s="254"/>
      <c r="RZX92" s="224"/>
      <c r="RZY92" s="225"/>
      <c r="RZZ92" s="235"/>
      <c r="SAA92" s="235"/>
      <c r="SAB92" s="231"/>
      <c r="SAC92" s="227"/>
      <c r="SAD92" s="227"/>
      <c r="SAE92" s="221"/>
      <c r="SAF92" s="231"/>
      <c r="SAG92" s="232"/>
      <c r="SAH92" s="6"/>
      <c r="SAI92" s="6"/>
      <c r="SAJ92" s="232"/>
      <c r="SAK92" s="252"/>
      <c r="SAL92" s="258"/>
      <c r="SAM92" s="231"/>
      <c r="SAN92" s="231"/>
      <c r="SAO92" s="231"/>
      <c r="SAP92" s="99"/>
      <c r="SAQ92" s="231"/>
      <c r="SAR92" s="231"/>
      <c r="SAS92" s="231"/>
      <c r="SAT92" s="222"/>
      <c r="SAU92" s="248"/>
      <c r="SAV92" s="254"/>
      <c r="SAW92" s="224"/>
      <c r="SAX92" s="225"/>
      <c r="SAY92" s="235"/>
      <c r="SAZ92" s="235"/>
      <c r="SBA92" s="231"/>
      <c r="SBB92" s="227"/>
      <c r="SBC92" s="227"/>
      <c r="SBD92" s="221"/>
      <c r="SBE92" s="231"/>
      <c r="SBF92" s="232"/>
      <c r="SBG92" s="6"/>
      <c r="SBH92" s="6"/>
      <c r="SBI92" s="232"/>
      <c r="SBJ92" s="252"/>
      <c r="SBK92" s="258"/>
      <c r="SBL92" s="231"/>
      <c r="SBM92" s="231"/>
      <c r="SBN92" s="231"/>
      <c r="SBO92" s="99"/>
      <c r="SBP92" s="231"/>
      <c r="SBQ92" s="231"/>
      <c r="SBR92" s="231"/>
      <c r="SBS92" s="222"/>
      <c r="SBT92" s="248"/>
      <c r="SBU92" s="254"/>
      <c r="SBV92" s="224"/>
      <c r="SBW92" s="225"/>
      <c r="SBX92" s="235"/>
      <c r="SBY92" s="235"/>
      <c r="SBZ92" s="231"/>
      <c r="SCA92" s="227"/>
      <c r="SCB92" s="227"/>
      <c r="SCC92" s="221"/>
      <c r="SCD92" s="231"/>
      <c r="SCE92" s="232"/>
      <c r="SCF92" s="6"/>
      <c r="SCG92" s="6"/>
      <c r="SCH92" s="232"/>
      <c r="SCI92" s="252"/>
      <c r="SCJ92" s="258"/>
      <c r="SCK92" s="231"/>
      <c r="SCL92" s="231"/>
      <c r="SCM92" s="231"/>
      <c r="SCN92" s="99"/>
      <c r="SCO92" s="231"/>
      <c r="SCP92" s="231"/>
      <c r="SCQ92" s="231"/>
      <c r="SCR92" s="222"/>
      <c r="SCS92" s="248"/>
      <c r="SCT92" s="254"/>
      <c r="SCU92" s="224"/>
      <c r="SCV92" s="225"/>
      <c r="SCW92" s="235"/>
      <c r="SCX92" s="235"/>
      <c r="SCY92" s="231"/>
      <c r="SCZ92" s="227"/>
      <c r="SDA92" s="227"/>
      <c r="SDB92" s="221"/>
      <c r="SDC92" s="231"/>
      <c r="SDD92" s="232"/>
      <c r="SDE92" s="6"/>
      <c r="SDF92" s="6"/>
      <c r="SDG92" s="232"/>
      <c r="SDH92" s="252"/>
      <c r="SDI92" s="258"/>
      <c r="SDJ92" s="231"/>
      <c r="SDK92" s="231"/>
      <c r="SDL92" s="231"/>
      <c r="SDM92" s="99"/>
      <c r="SDN92" s="231"/>
      <c r="SDO92" s="231"/>
      <c r="SDP92" s="231"/>
      <c r="SDQ92" s="222"/>
      <c r="SDR92" s="248"/>
      <c r="SDS92" s="254"/>
      <c r="SDT92" s="224"/>
      <c r="SDU92" s="225"/>
      <c r="SDV92" s="235"/>
      <c r="SDW92" s="235"/>
      <c r="SDX92" s="231"/>
      <c r="SDY92" s="227"/>
      <c r="SDZ92" s="227"/>
      <c r="SEA92" s="221"/>
      <c r="SEB92" s="231"/>
      <c r="SEC92" s="232"/>
      <c r="SED92" s="6"/>
      <c r="SEE92" s="6"/>
      <c r="SEF92" s="232"/>
      <c r="SEG92" s="252"/>
      <c r="SEH92" s="258"/>
      <c r="SEI92" s="231"/>
      <c r="SEJ92" s="231"/>
      <c r="SEK92" s="231"/>
      <c r="SEL92" s="99"/>
      <c r="SEM92" s="231"/>
      <c r="SEN92" s="231"/>
      <c r="SEO92" s="231"/>
      <c r="SEP92" s="222"/>
      <c r="SEQ92" s="248"/>
      <c r="SER92" s="254"/>
      <c r="SES92" s="224"/>
      <c r="SET92" s="225"/>
      <c r="SEU92" s="235"/>
      <c r="SEV92" s="235"/>
      <c r="SEW92" s="231"/>
      <c r="SEX92" s="227"/>
      <c r="SEY92" s="227"/>
      <c r="SEZ92" s="221"/>
      <c r="SFA92" s="231"/>
      <c r="SFB92" s="232"/>
      <c r="SFC92" s="6"/>
      <c r="SFD92" s="6"/>
      <c r="SFE92" s="232"/>
      <c r="SFF92" s="252"/>
      <c r="SFG92" s="258"/>
      <c r="SFH92" s="231"/>
      <c r="SFI92" s="231"/>
      <c r="SFJ92" s="231"/>
      <c r="SFK92" s="99"/>
      <c r="SFL92" s="231"/>
      <c r="SFM92" s="231"/>
      <c r="SFN92" s="231"/>
      <c r="SFO92" s="222"/>
      <c r="SFP92" s="248"/>
      <c r="SFQ92" s="254"/>
      <c r="SFR92" s="224"/>
      <c r="SFS92" s="225"/>
      <c r="SFT92" s="235"/>
      <c r="SFU92" s="235"/>
      <c r="SFV92" s="231"/>
      <c r="SFW92" s="227"/>
      <c r="SFX92" s="227"/>
      <c r="SFY92" s="221"/>
      <c r="SFZ92" s="231"/>
      <c r="SGA92" s="232"/>
      <c r="SGB92" s="6"/>
      <c r="SGC92" s="6"/>
      <c r="SGD92" s="232"/>
      <c r="SGE92" s="252"/>
      <c r="SGF92" s="258"/>
      <c r="SGG92" s="231"/>
      <c r="SGH92" s="231"/>
      <c r="SGI92" s="231"/>
      <c r="SGJ92" s="99"/>
      <c r="SGK92" s="231"/>
      <c r="SGL92" s="231"/>
      <c r="SGM92" s="231"/>
      <c r="SGN92" s="222"/>
      <c r="SGO92" s="248"/>
      <c r="SGP92" s="254"/>
      <c r="SGQ92" s="224"/>
      <c r="SGR92" s="225"/>
      <c r="SGS92" s="235"/>
      <c r="SGT92" s="235"/>
      <c r="SGU92" s="231"/>
      <c r="SGV92" s="227"/>
      <c r="SGW92" s="227"/>
      <c r="SGX92" s="221"/>
      <c r="SGY92" s="231"/>
      <c r="SGZ92" s="232"/>
      <c r="SHA92" s="6"/>
      <c r="SHB92" s="6"/>
      <c r="SHC92" s="232"/>
      <c r="SHD92" s="252"/>
      <c r="SHE92" s="258"/>
      <c r="SHF92" s="231"/>
      <c r="SHG92" s="231"/>
      <c r="SHH92" s="231"/>
      <c r="SHI92" s="99"/>
      <c r="SHJ92" s="231"/>
      <c r="SHK92" s="231"/>
      <c r="SHL92" s="231"/>
      <c r="SHM92" s="222"/>
      <c r="SHN92" s="248"/>
      <c r="SHO92" s="254"/>
      <c r="SHP92" s="224"/>
      <c r="SHQ92" s="225"/>
      <c r="SHR92" s="235"/>
      <c r="SHS92" s="235"/>
      <c r="SHT92" s="231"/>
      <c r="SHU92" s="227"/>
      <c r="SHV92" s="227"/>
      <c r="SHW92" s="221"/>
      <c r="SHX92" s="231"/>
      <c r="SHY92" s="232"/>
      <c r="SHZ92" s="6"/>
      <c r="SIA92" s="6"/>
      <c r="SIB92" s="232"/>
      <c r="SIC92" s="252"/>
      <c r="SID92" s="258"/>
      <c r="SIE92" s="231"/>
      <c r="SIF92" s="231"/>
      <c r="SIG92" s="231"/>
      <c r="SIH92" s="99"/>
      <c r="SII92" s="231"/>
      <c r="SIJ92" s="231"/>
      <c r="SIK92" s="231"/>
      <c r="SIL92" s="222"/>
      <c r="SIM92" s="248"/>
      <c r="SIN92" s="254"/>
      <c r="SIO92" s="224"/>
      <c r="SIP92" s="225"/>
      <c r="SIQ92" s="235"/>
      <c r="SIR92" s="235"/>
      <c r="SIS92" s="231"/>
      <c r="SIT92" s="227"/>
      <c r="SIU92" s="227"/>
      <c r="SIV92" s="221"/>
      <c r="SIW92" s="231"/>
      <c r="SIX92" s="232"/>
      <c r="SIY92" s="6"/>
      <c r="SIZ92" s="6"/>
      <c r="SJA92" s="232"/>
      <c r="SJB92" s="252"/>
      <c r="SJC92" s="258"/>
      <c r="SJD92" s="231"/>
      <c r="SJE92" s="231"/>
      <c r="SJF92" s="231"/>
      <c r="SJG92" s="99"/>
      <c r="SJH92" s="231"/>
      <c r="SJI92" s="231"/>
      <c r="SJJ92" s="231"/>
      <c r="SJK92" s="222"/>
      <c r="SJL92" s="248"/>
      <c r="SJM92" s="254"/>
      <c r="SJN92" s="224"/>
      <c r="SJO92" s="225"/>
      <c r="SJP92" s="235"/>
      <c r="SJQ92" s="235"/>
      <c r="SJR92" s="231"/>
      <c r="SJS92" s="227"/>
      <c r="SJT92" s="227"/>
      <c r="SJU92" s="221"/>
      <c r="SJV92" s="231"/>
      <c r="SJW92" s="232"/>
      <c r="SJX92" s="6"/>
      <c r="SJY92" s="6"/>
      <c r="SJZ92" s="232"/>
      <c r="SKA92" s="252"/>
      <c r="SKB92" s="258"/>
      <c r="SKC92" s="231"/>
      <c r="SKD92" s="231"/>
      <c r="SKE92" s="231"/>
      <c r="SKF92" s="99"/>
      <c r="SKG92" s="231"/>
      <c r="SKH92" s="231"/>
      <c r="SKI92" s="231"/>
      <c r="SKJ92" s="222"/>
      <c r="SKK92" s="248"/>
      <c r="SKL92" s="254"/>
      <c r="SKM92" s="224"/>
      <c r="SKN92" s="225"/>
      <c r="SKO92" s="235"/>
      <c r="SKP92" s="235"/>
      <c r="SKQ92" s="231"/>
      <c r="SKR92" s="227"/>
      <c r="SKS92" s="227"/>
      <c r="SKT92" s="221"/>
      <c r="SKU92" s="231"/>
      <c r="SKV92" s="232"/>
      <c r="SKW92" s="6"/>
      <c r="SKX92" s="6"/>
      <c r="SKY92" s="232"/>
      <c r="SKZ92" s="252"/>
      <c r="SLA92" s="258"/>
      <c r="SLB92" s="231"/>
      <c r="SLC92" s="231"/>
      <c r="SLD92" s="231"/>
      <c r="SLE92" s="99"/>
      <c r="SLF92" s="231"/>
      <c r="SLG92" s="231"/>
      <c r="SLH92" s="231"/>
      <c r="SLI92" s="222"/>
      <c r="SLJ92" s="248"/>
      <c r="SLK92" s="254"/>
      <c r="SLL92" s="224"/>
      <c r="SLM92" s="225"/>
      <c r="SLN92" s="235"/>
      <c r="SLO92" s="235"/>
      <c r="SLP92" s="231"/>
      <c r="SLQ92" s="227"/>
      <c r="SLR92" s="227"/>
      <c r="SLS92" s="221"/>
      <c r="SLT92" s="231"/>
      <c r="SLU92" s="232"/>
      <c r="SLV92" s="6"/>
      <c r="SLW92" s="6"/>
      <c r="SLX92" s="232"/>
      <c r="SLY92" s="252"/>
      <c r="SLZ92" s="258"/>
      <c r="SMA92" s="231"/>
      <c r="SMB92" s="231"/>
      <c r="SMC92" s="231"/>
      <c r="SMD92" s="99"/>
      <c r="SME92" s="231"/>
      <c r="SMF92" s="231"/>
      <c r="SMG92" s="231"/>
      <c r="SMH92" s="222"/>
      <c r="SMI92" s="248"/>
      <c r="SMJ92" s="254"/>
      <c r="SMK92" s="224"/>
      <c r="SML92" s="225"/>
      <c r="SMM92" s="235"/>
      <c r="SMN92" s="235"/>
      <c r="SMO92" s="231"/>
      <c r="SMP92" s="227"/>
      <c r="SMQ92" s="227"/>
      <c r="SMR92" s="221"/>
      <c r="SMS92" s="231"/>
      <c r="SMT92" s="232"/>
      <c r="SMU92" s="6"/>
      <c r="SMV92" s="6"/>
      <c r="SMW92" s="232"/>
      <c r="SMX92" s="252"/>
      <c r="SMY92" s="258"/>
      <c r="SMZ92" s="231"/>
      <c r="SNA92" s="231"/>
      <c r="SNB92" s="231"/>
      <c r="SNC92" s="99"/>
      <c r="SND92" s="231"/>
      <c r="SNE92" s="231"/>
      <c r="SNF92" s="231"/>
      <c r="SNG92" s="222"/>
      <c r="SNH92" s="248"/>
      <c r="SNI92" s="254"/>
      <c r="SNJ92" s="224"/>
      <c r="SNK92" s="225"/>
      <c r="SNL92" s="235"/>
      <c r="SNM92" s="235"/>
      <c r="SNN92" s="231"/>
      <c r="SNO92" s="227"/>
      <c r="SNP92" s="227"/>
      <c r="SNQ92" s="221"/>
      <c r="SNR92" s="231"/>
      <c r="SNS92" s="232"/>
      <c r="SNT92" s="6"/>
      <c r="SNU92" s="6"/>
      <c r="SNV92" s="232"/>
      <c r="SNW92" s="252"/>
      <c r="SNX92" s="258"/>
      <c r="SNY92" s="231"/>
      <c r="SNZ92" s="231"/>
      <c r="SOA92" s="231"/>
      <c r="SOB92" s="99"/>
      <c r="SOC92" s="231"/>
      <c r="SOD92" s="231"/>
      <c r="SOE92" s="231"/>
      <c r="SOF92" s="222"/>
      <c r="SOG92" s="248"/>
      <c r="SOH92" s="254"/>
      <c r="SOI92" s="224"/>
      <c r="SOJ92" s="225"/>
      <c r="SOK92" s="235"/>
      <c r="SOL92" s="235"/>
      <c r="SOM92" s="231"/>
      <c r="SON92" s="227"/>
      <c r="SOO92" s="227"/>
      <c r="SOP92" s="221"/>
      <c r="SOQ92" s="231"/>
      <c r="SOR92" s="232"/>
      <c r="SOS92" s="6"/>
      <c r="SOT92" s="6"/>
      <c r="SOU92" s="232"/>
      <c r="SOV92" s="252"/>
      <c r="SOW92" s="258"/>
      <c r="SOX92" s="231"/>
      <c r="SOY92" s="231"/>
      <c r="SOZ92" s="231"/>
      <c r="SPA92" s="99"/>
      <c r="SPB92" s="231"/>
      <c r="SPC92" s="231"/>
      <c r="SPD92" s="231"/>
      <c r="SPE92" s="222"/>
      <c r="SPF92" s="248"/>
      <c r="SPG92" s="254"/>
      <c r="SPH92" s="224"/>
      <c r="SPI92" s="225"/>
      <c r="SPJ92" s="235"/>
      <c r="SPK92" s="235"/>
      <c r="SPL92" s="231"/>
      <c r="SPM92" s="227"/>
      <c r="SPN92" s="227"/>
      <c r="SPO92" s="221"/>
      <c r="SPP92" s="231"/>
      <c r="SPQ92" s="232"/>
      <c r="SPR92" s="6"/>
      <c r="SPS92" s="6"/>
      <c r="SPT92" s="232"/>
      <c r="SPU92" s="252"/>
      <c r="SPV92" s="258"/>
      <c r="SPW92" s="231"/>
      <c r="SPX92" s="231"/>
      <c r="SPY92" s="231"/>
      <c r="SPZ92" s="99"/>
      <c r="SQA92" s="231"/>
      <c r="SQB92" s="231"/>
      <c r="SQC92" s="231"/>
      <c r="SQD92" s="222"/>
      <c r="SQE92" s="248"/>
      <c r="SQF92" s="254"/>
      <c r="SQG92" s="224"/>
      <c r="SQH92" s="225"/>
      <c r="SQI92" s="235"/>
      <c r="SQJ92" s="235"/>
      <c r="SQK92" s="231"/>
      <c r="SQL92" s="227"/>
      <c r="SQM92" s="227"/>
      <c r="SQN92" s="221"/>
      <c r="SQO92" s="231"/>
      <c r="SQP92" s="232"/>
      <c r="SQQ92" s="6"/>
      <c r="SQR92" s="6"/>
      <c r="SQS92" s="232"/>
      <c r="SQT92" s="252"/>
      <c r="SQU92" s="258"/>
      <c r="SQV92" s="231"/>
      <c r="SQW92" s="231"/>
      <c r="SQX92" s="231"/>
      <c r="SQY92" s="99"/>
      <c r="SQZ92" s="231"/>
      <c r="SRA92" s="231"/>
      <c r="SRB92" s="231"/>
      <c r="SRC92" s="222"/>
      <c r="SRD92" s="248"/>
      <c r="SRE92" s="254"/>
      <c r="SRF92" s="224"/>
      <c r="SRG92" s="225"/>
      <c r="SRH92" s="235"/>
      <c r="SRI92" s="235"/>
      <c r="SRJ92" s="231"/>
      <c r="SRK92" s="227"/>
      <c r="SRL92" s="227"/>
      <c r="SRM92" s="221"/>
      <c r="SRN92" s="231"/>
      <c r="SRO92" s="232"/>
      <c r="SRP92" s="6"/>
      <c r="SRQ92" s="6"/>
      <c r="SRR92" s="232"/>
      <c r="SRS92" s="252"/>
      <c r="SRT92" s="258"/>
      <c r="SRU92" s="231"/>
      <c r="SRV92" s="231"/>
      <c r="SRW92" s="231"/>
      <c r="SRX92" s="99"/>
      <c r="SRY92" s="231"/>
      <c r="SRZ92" s="231"/>
      <c r="SSA92" s="231"/>
      <c r="SSB92" s="222"/>
      <c r="SSC92" s="248"/>
      <c r="SSD92" s="254"/>
      <c r="SSE92" s="224"/>
      <c r="SSF92" s="225"/>
      <c r="SSG92" s="235"/>
      <c r="SSH92" s="235"/>
      <c r="SSI92" s="231"/>
      <c r="SSJ92" s="227"/>
      <c r="SSK92" s="227"/>
      <c r="SSL92" s="221"/>
      <c r="SSM92" s="231"/>
      <c r="SSN92" s="232"/>
      <c r="SSO92" s="6"/>
      <c r="SSP92" s="6"/>
      <c r="SSQ92" s="232"/>
      <c r="SSR92" s="252"/>
      <c r="SSS92" s="258"/>
      <c r="SST92" s="231"/>
      <c r="SSU92" s="231"/>
      <c r="SSV92" s="231"/>
      <c r="SSW92" s="99"/>
      <c r="SSX92" s="231"/>
      <c r="SSY92" s="231"/>
      <c r="SSZ92" s="231"/>
      <c r="STA92" s="222"/>
      <c r="STB92" s="248"/>
      <c r="STC92" s="254"/>
      <c r="STD92" s="224"/>
      <c r="STE92" s="225"/>
      <c r="STF92" s="235"/>
      <c r="STG92" s="235"/>
      <c r="STH92" s="231"/>
      <c r="STI92" s="227"/>
      <c r="STJ92" s="227"/>
      <c r="STK92" s="221"/>
      <c r="STL92" s="231"/>
      <c r="STM92" s="232"/>
      <c r="STN92" s="6"/>
      <c r="STO92" s="6"/>
      <c r="STP92" s="232"/>
      <c r="STQ92" s="252"/>
      <c r="STR92" s="258"/>
      <c r="STS92" s="231"/>
      <c r="STT92" s="231"/>
      <c r="STU92" s="231"/>
      <c r="STV92" s="99"/>
      <c r="STW92" s="231"/>
      <c r="STX92" s="231"/>
      <c r="STY92" s="231"/>
      <c r="STZ92" s="222"/>
      <c r="SUA92" s="248"/>
      <c r="SUB92" s="254"/>
      <c r="SUC92" s="224"/>
      <c r="SUD92" s="225"/>
      <c r="SUE92" s="235"/>
      <c r="SUF92" s="235"/>
      <c r="SUG92" s="231"/>
      <c r="SUH92" s="227"/>
      <c r="SUI92" s="227"/>
      <c r="SUJ92" s="221"/>
      <c r="SUK92" s="231"/>
      <c r="SUL92" s="232"/>
      <c r="SUM92" s="6"/>
      <c r="SUN92" s="6"/>
      <c r="SUO92" s="232"/>
      <c r="SUP92" s="252"/>
      <c r="SUQ92" s="258"/>
      <c r="SUR92" s="231"/>
      <c r="SUS92" s="231"/>
      <c r="SUT92" s="231"/>
      <c r="SUU92" s="99"/>
      <c r="SUV92" s="231"/>
      <c r="SUW92" s="231"/>
      <c r="SUX92" s="231"/>
      <c r="SUY92" s="222"/>
      <c r="SUZ92" s="248"/>
      <c r="SVA92" s="254"/>
      <c r="SVB92" s="224"/>
      <c r="SVC92" s="225"/>
      <c r="SVD92" s="235"/>
      <c r="SVE92" s="235"/>
      <c r="SVF92" s="231"/>
      <c r="SVG92" s="227"/>
      <c r="SVH92" s="227"/>
      <c r="SVI92" s="221"/>
      <c r="SVJ92" s="231"/>
      <c r="SVK92" s="232"/>
      <c r="SVL92" s="6"/>
      <c r="SVM92" s="6"/>
      <c r="SVN92" s="232"/>
      <c r="SVO92" s="252"/>
      <c r="SVP92" s="258"/>
      <c r="SVQ92" s="231"/>
      <c r="SVR92" s="231"/>
      <c r="SVS92" s="231"/>
      <c r="SVT92" s="99"/>
      <c r="SVU92" s="231"/>
      <c r="SVV92" s="231"/>
      <c r="SVW92" s="231"/>
      <c r="SVX92" s="222"/>
      <c r="SVY92" s="248"/>
      <c r="SVZ92" s="254"/>
      <c r="SWA92" s="224"/>
      <c r="SWB92" s="225"/>
      <c r="SWC92" s="235"/>
      <c r="SWD92" s="235"/>
      <c r="SWE92" s="231"/>
      <c r="SWF92" s="227"/>
      <c r="SWG92" s="227"/>
      <c r="SWH92" s="221"/>
      <c r="SWI92" s="231"/>
      <c r="SWJ92" s="232"/>
      <c r="SWK92" s="6"/>
      <c r="SWL92" s="6"/>
      <c r="SWM92" s="232"/>
      <c r="SWN92" s="252"/>
      <c r="SWO92" s="258"/>
      <c r="SWP92" s="231"/>
      <c r="SWQ92" s="231"/>
      <c r="SWR92" s="231"/>
      <c r="SWS92" s="99"/>
      <c r="SWT92" s="231"/>
      <c r="SWU92" s="231"/>
      <c r="SWV92" s="231"/>
      <c r="SWW92" s="222"/>
      <c r="SWX92" s="248"/>
      <c r="SWY92" s="254"/>
      <c r="SWZ92" s="224"/>
      <c r="SXA92" s="225"/>
      <c r="SXB92" s="235"/>
      <c r="SXC92" s="235"/>
      <c r="SXD92" s="231"/>
      <c r="SXE92" s="227"/>
      <c r="SXF92" s="227"/>
      <c r="SXG92" s="221"/>
      <c r="SXH92" s="231"/>
      <c r="SXI92" s="232"/>
      <c r="SXJ92" s="6"/>
      <c r="SXK92" s="6"/>
      <c r="SXL92" s="232"/>
      <c r="SXM92" s="252"/>
      <c r="SXN92" s="258"/>
      <c r="SXO92" s="231"/>
      <c r="SXP92" s="231"/>
      <c r="SXQ92" s="231"/>
      <c r="SXR92" s="99"/>
      <c r="SXS92" s="231"/>
      <c r="SXT92" s="231"/>
      <c r="SXU92" s="231"/>
      <c r="SXV92" s="222"/>
      <c r="SXW92" s="248"/>
      <c r="SXX92" s="254"/>
      <c r="SXY92" s="224"/>
      <c r="SXZ92" s="225"/>
      <c r="SYA92" s="235"/>
      <c r="SYB92" s="235"/>
      <c r="SYC92" s="231"/>
      <c r="SYD92" s="227"/>
      <c r="SYE92" s="227"/>
      <c r="SYF92" s="221"/>
      <c r="SYG92" s="231"/>
      <c r="SYH92" s="232"/>
      <c r="SYI92" s="6"/>
      <c r="SYJ92" s="6"/>
      <c r="SYK92" s="232"/>
      <c r="SYL92" s="252"/>
      <c r="SYM92" s="258"/>
      <c r="SYN92" s="231"/>
      <c r="SYO92" s="231"/>
      <c r="SYP92" s="231"/>
      <c r="SYQ92" s="99"/>
      <c r="SYR92" s="231"/>
      <c r="SYS92" s="231"/>
      <c r="SYT92" s="231"/>
      <c r="SYU92" s="222"/>
      <c r="SYV92" s="248"/>
      <c r="SYW92" s="254"/>
      <c r="SYX92" s="224"/>
      <c r="SYY92" s="225"/>
      <c r="SYZ92" s="235"/>
      <c r="SZA92" s="235"/>
      <c r="SZB92" s="231"/>
      <c r="SZC92" s="227"/>
      <c r="SZD92" s="227"/>
      <c r="SZE92" s="221"/>
      <c r="SZF92" s="231"/>
      <c r="SZG92" s="232"/>
      <c r="SZH92" s="6"/>
      <c r="SZI92" s="6"/>
      <c r="SZJ92" s="232"/>
      <c r="SZK92" s="252"/>
      <c r="SZL92" s="258"/>
      <c r="SZM92" s="231"/>
      <c r="SZN92" s="231"/>
      <c r="SZO92" s="231"/>
      <c r="SZP92" s="99"/>
      <c r="SZQ92" s="231"/>
      <c r="SZR92" s="231"/>
      <c r="SZS92" s="231"/>
      <c r="SZT92" s="222"/>
      <c r="SZU92" s="248"/>
      <c r="SZV92" s="254"/>
      <c r="SZW92" s="224"/>
      <c r="SZX92" s="225"/>
      <c r="SZY92" s="235"/>
      <c r="SZZ92" s="235"/>
      <c r="TAA92" s="231"/>
      <c r="TAB92" s="227"/>
      <c r="TAC92" s="227"/>
      <c r="TAD92" s="221"/>
      <c r="TAE92" s="231"/>
      <c r="TAF92" s="232"/>
      <c r="TAG92" s="6"/>
      <c r="TAH92" s="6"/>
      <c r="TAI92" s="232"/>
      <c r="TAJ92" s="252"/>
      <c r="TAK92" s="258"/>
      <c r="TAL92" s="231"/>
      <c r="TAM92" s="231"/>
      <c r="TAN92" s="231"/>
      <c r="TAO92" s="99"/>
      <c r="TAP92" s="231"/>
      <c r="TAQ92" s="231"/>
      <c r="TAR92" s="231"/>
      <c r="TAS92" s="222"/>
      <c r="TAT92" s="248"/>
      <c r="TAU92" s="254"/>
      <c r="TAV92" s="224"/>
      <c r="TAW92" s="225"/>
      <c r="TAX92" s="235"/>
      <c r="TAY92" s="235"/>
      <c r="TAZ92" s="231"/>
      <c r="TBA92" s="227"/>
      <c r="TBB92" s="227"/>
      <c r="TBC92" s="221"/>
      <c r="TBD92" s="231"/>
      <c r="TBE92" s="232"/>
      <c r="TBF92" s="6"/>
      <c r="TBG92" s="6"/>
      <c r="TBH92" s="232"/>
      <c r="TBI92" s="252"/>
      <c r="TBJ92" s="258"/>
      <c r="TBK92" s="231"/>
      <c r="TBL92" s="231"/>
      <c r="TBM92" s="231"/>
      <c r="TBN92" s="99"/>
      <c r="TBO92" s="231"/>
      <c r="TBP92" s="231"/>
      <c r="TBQ92" s="231"/>
      <c r="TBR92" s="222"/>
      <c r="TBS92" s="248"/>
      <c r="TBT92" s="254"/>
      <c r="TBU92" s="224"/>
      <c r="TBV92" s="225"/>
      <c r="TBW92" s="235"/>
      <c r="TBX92" s="235"/>
      <c r="TBY92" s="231"/>
      <c r="TBZ92" s="227"/>
      <c r="TCA92" s="227"/>
      <c r="TCB92" s="221"/>
      <c r="TCC92" s="231"/>
      <c r="TCD92" s="232"/>
      <c r="TCE92" s="6"/>
      <c r="TCF92" s="6"/>
      <c r="TCG92" s="232"/>
      <c r="TCH92" s="252"/>
      <c r="TCI92" s="258"/>
      <c r="TCJ92" s="231"/>
      <c r="TCK92" s="231"/>
      <c r="TCL92" s="231"/>
      <c r="TCM92" s="99"/>
      <c r="TCN92" s="231"/>
      <c r="TCO92" s="231"/>
      <c r="TCP92" s="231"/>
      <c r="TCQ92" s="222"/>
      <c r="TCR92" s="248"/>
      <c r="TCS92" s="254"/>
      <c r="TCT92" s="224"/>
      <c r="TCU92" s="225"/>
      <c r="TCV92" s="235"/>
      <c r="TCW92" s="235"/>
      <c r="TCX92" s="231"/>
      <c r="TCY92" s="227"/>
      <c r="TCZ92" s="227"/>
      <c r="TDA92" s="221"/>
      <c r="TDB92" s="231"/>
      <c r="TDC92" s="232"/>
      <c r="TDD92" s="6"/>
      <c r="TDE92" s="6"/>
      <c r="TDF92" s="232"/>
      <c r="TDG92" s="252"/>
      <c r="TDH92" s="258"/>
      <c r="TDI92" s="231"/>
      <c r="TDJ92" s="231"/>
      <c r="TDK92" s="231"/>
      <c r="TDL92" s="99"/>
      <c r="TDM92" s="231"/>
      <c r="TDN92" s="231"/>
      <c r="TDO92" s="231"/>
      <c r="TDP92" s="222"/>
      <c r="TDQ92" s="248"/>
      <c r="TDR92" s="254"/>
      <c r="TDS92" s="224"/>
      <c r="TDT92" s="225"/>
      <c r="TDU92" s="235"/>
      <c r="TDV92" s="235"/>
      <c r="TDW92" s="231"/>
      <c r="TDX92" s="227"/>
      <c r="TDY92" s="227"/>
      <c r="TDZ92" s="221"/>
      <c r="TEA92" s="231"/>
      <c r="TEB92" s="232"/>
      <c r="TEC92" s="6"/>
      <c r="TED92" s="6"/>
      <c r="TEE92" s="232"/>
      <c r="TEF92" s="252"/>
      <c r="TEG92" s="258"/>
      <c r="TEH92" s="231"/>
      <c r="TEI92" s="231"/>
      <c r="TEJ92" s="231"/>
      <c r="TEK92" s="99"/>
      <c r="TEL92" s="231"/>
      <c r="TEM92" s="231"/>
      <c r="TEN92" s="231"/>
      <c r="TEO92" s="222"/>
      <c r="TEP92" s="248"/>
      <c r="TEQ92" s="254"/>
      <c r="TER92" s="224"/>
      <c r="TES92" s="225"/>
      <c r="TET92" s="235"/>
      <c r="TEU92" s="235"/>
      <c r="TEV92" s="231"/>
      <c r="TEW92" s="227"/>
      <c r="TEX92" s="227"/>
      <c r="TEY92" s="221"/>
      <c r="TEZ92" s="231"/>
      <c r="TFA92" s="232"/>
      <c r="TFB92" s="6"/>
      <c r="TFC92" s="6"/>
      <c r="TFD92" s="232"/>
      <c r="TFE92" s="252"/>
      <c r="TFF92" s="258"/>
      <c r="TFG92" s="231"/>
      <c r="TFH92" s="231"/>
      <c r="TFI92" s="231"/>
      <c r="TFJ92" s="99"/>
      <c r="TFK92" s="231"/>
      <c r="TFL92" s="231"/>
      <c r="TFM92" s="231"/>
      <c r="TFN92" s="222"/>
      <c r="TFO92" s="248"/>
      <c r="TFP92" s="254"/>
      <c r="TFQ92" s="224"/>
      <c r="TFR92" s="225"/>
      <c r="TFS92" s="235"/>
      <c r="TFT92" s="235"/>
      <c r="TFU92" s="231"/>
      <c r="TFV92" s="227"/>
      <c r="TFW92" s="227"/>
      <c r="TFX92" s="221"/>
      <c r="TFY92" s="231"/>
      <c r="TFZ92" s="232"/>
      <c r="TGA92" s="6"/>
      <c r="TGB92" s="6"/>
      <c r="TGC92" s="232"/>
      <c r="TGD92" s="252"/>
      <c r="TGE92" s="258"/>
      <c r="TGF92" s="231"/>
      <c r="TGG92" s="231"/>
      <c r="TGH92" s="231"/>
      <c r="TGI92" s="99"/>
      <c r="TGJ92" s="231"/>
      <c r="TGK92" s="231"/>
      <c r="TGL92" s="231"/>
      <c r="TGM92" s="222"/>
      <c r="TGN92" s="248"/>
      <c r="TGO92" s="254"/>
      <c r="TGP92" s="224"/>
      <c r="TGQ92" s="225"/>
      <c r="TGR92" s="235"/>
      <c r="TGS92" s="235"/>
      <c r="TGT92" s="231"/>
      <c r="TGU92" s="227"/>
      <c r="TGV92" s="227"/>
      <c r="TGW92" s="221"/>
      <c r="TGX92" s="231"/>
      <c r="TGY92" s="232"/>
      <c r="TGZ92" s="6"/>
      <c r="THA92" s="6"/>
      <c r="THB92" s="232"/>
      <c r="THC92" s="252"/>
      <c r="THD92" s="258"/>
      <c r="THE92" s="231"/>
      <c r="THF92" s="231"/>
      <c r="THG92" s="231"/>
      <c r="THH92" s="99"/>
      <c r="THI92" s="231"/>
      <c r="THJ92" s="231"/>
      <c r="THK92" s="231"/>
      <c r="THL92" s="222"/>
      <c r="THM92" s="248"/>
      <c r="THN92" s="254"/>
      <c r="THO92" s="224"/>
      <c r="THP92" s="225"/>
      <c r="THQ92" s="235"/>
      <c r="THR92" s="235"/>
      <c r="THS92" s="231"/>
      <c r="THT92" s="227"/>
      <c r="THU92" s="227"/>
      <c r="THV92" s="221"/>
      <c r="THW92" s="231"/>
      <c r="THX92" s="232"/>
      <c r="THY92" s="6"/>
      <c r="THZ92" s="6"/>
      <c r="TIA92" s="232"/>
      <c r="TIB92" s="252"/>
      <c r="TIC92" s="258"/>
      <c r="TID92" s="231"/>
      <c r="TIE92" s="231"/>
      <c r="TIF92" s="231"/>
      <c r="TIG92" s="99"/>
      <c r="TIH92" s="231"/>
      <c r="TII92" s="231"/>
      <c r="TIJ92" s="231"/>
      <c r="TIK92" s="222"/>
      <c r="TIL92" s="248"/>
      <c r="TIM92" s="254"/>
      <c r="TIN92" s="224"/>
      <c r="TIO92" s="225"/>
      <c r="TIP92" s="235"/>
      <c r="TIQ92" s="235"/>
      <c r="TIR92" s="231"/>
      <c r="TIS92" s="227"/>
      <c r="TIT92" s="227"/>
      <c r="TIU92" s="221"/>
      <c r="TIV92" s="231"/>
      <c r="TIW92" s="232"/>
      <c r="TIX92" s="6"/>
      <c r="TIY92" s="6"/>
      <c r="TIZ92" s="232"/>
      <c r="TJA92" s="252"/>
      <c r="TJB92" s="258"/>
      <c r="TJC92" s="231"/>
      <c r="TJD92" s="231"/>
      <c r="TJE92" s="231"/>
      <c r="TJF92" s="99"/>
      <c r="TJG92" s="231"/>
      <c r="TJH92" s="231"/>
      <c r="TJI92" s="231"/>
      <c r="TJJ92" s="222"/>
      <c r="TJK92" s="248"/>
      <c r="TJL92" s="254"/>
      <c r="TJM92" s="224"/>
      <c r="TJN92" s="225"/>
      <c r="TJO92" s="235"/>
      <c r="TJP92" s="235"/>
      <c r="TJQ92" s="231"/>
      <c r="TJR92" s="227"/>
      <c r="TJS92" s="227"/>
      <c r="TJT92" s="221"/>
      <c r="TJU92" s="231"/>
      <c r="TJV92" s="232"/>
      <c r="TJW92" s="6"/>
      <c r="TJX92" s="6"/>
      <c r="TJY92" s="232"/>
      <c r="TJZ92" s="252"/>
      <c r="TKA92" s="258"/>
      <c r="TKB92" s="231"/>
      <c r="TKC92" s="231"/>
      <c r="TKD92" s="231"/>
      <c r="TKE92" s="99"/>
      <c r="TKF92" s="231"/>
      <c r="TKG92" s="231"/>
      <c r="TKH92" s="231"/>
      <c r="TKI92" s="222"/>
      <c r="TKJ92" s="248"/>
      <c r="TKK92" s="254"/>
      <c r="TKL92" s="224"/>
      <c r="TKM92" s="225"/>
      <c r="TKN92" s="235"/>
      <c r="TKO92" s="235"/>
      <c r="TKP92" s="231"/>
      <c r="TKQ92" s="227"/>
      <c r="TKR92" s="227"/>
      <c r="TKS92" s="221"/>
      <c r="TKT92" s="231"/>
      <c r="TKU92" s="232"/>
      <c r="TKV92" s="6"/>
      <c r="TKW92" s="6"/>
      <c r="TKX92" s="232"/>
      <c r="TKY92" s="252"/>
      <c r="TKZ92" s="258"/>
      <c r="TLA92" s="231"/>
      <c r="TLB92" s="231"/>
      <c r="TLC92" s="231"/>
      <c r="TLD92" s="99"/>
      <c r="TLE92" s="231"/>
      <c r="TLF92" s="231"/>
      <c r="TLG92" s="231"/>
      <c r="TLH92" s="222"/>
      <c r="TLI92" s="248"/>
      <c r="TLJ92" s="254"/>
      <c r="TLK92" s="224"/>
      <c r="TLL92" s="225"/>
      <c r="TLM92" s="235"/>
      <c r="TLN92" s="235"/>
      <c r="TLO92" s="231"/>
      <c r="TLP92" s="227"/>
      <c r="TLQ92" s="227"/>
      <c r="TLR92" s="221"/>
      <c r="TLS92" s="231"/>
      <c r="TLT92" s="232"/>
      <c r="TLU92" s="6"/>
      <c r="TLV92" s="6"/>
      <c r="TLW92" s="232"/>
      <c r="TLX92" s="252"/>
      <c r="TLY92" s="258"/>
      <c r="TLZ92" s="231"/>
      <c r="TMA92" s="231"/>
      <c r="TMB92" s="231"/>
      <c r="TMC92" s="99"/>
      <c r="TMD92" s="231"/>
      <c r="TME92" s="231"/>
      <c r="TMF92" s="231"/>
      <c r="TMG92" s="222"/>
      <c r="TMH92" s="248"/>
      <c r="TMI92" s="254"/>
      <c r="TMJ92" s="224"/>
      <c r="TMK92" s="225"/>
      <c r="TML92" s="235"/>
      <c r="TMM92" s="235"/>
      <c r="TMN92" s="231"/>
      <c r="TMO92" s="227"/>
      <c r="TMP92" s="227"/>
      <c r="TMQ92" s="221"/>
      <c r="TMR92" s="231"/>
      <c r="TMS92" s="232"/>
      <c r="TMT92" s="6"/>
      <c r="TMU92" s="6"/>
      <c r="TMV92" s="232"/>
      <c r="TMW92" s="252"/>
      <c r="TMX92" s="258"/>
      <c r="TMY92" s="231"/>
      <c r="TMZ92" s="231"/>
      <c r="TNA92" s="231"/>
      <c r="TNB92" s="99"/>
      <c r="TNC92" s="231"/>
      <c r="TND92" s="231"/>
      <c r="TNE92" s="231"/>
      <c r="TNF92" s="222"/>
      <c r="TNG92" s="248"/>
      <c r="TNH92" s="254"/>
      <c r="TNI92" s="224"/>
      <c r="TNJ92" s="225"/>
      <c r="TNK92" s="235"/>
      <c r="TNL92" s="235"/>
      <c r="TNM92" s="231"/>
      <c r="TNN92" s="227"/>
      <c r="TNO92" s="227"/>
      <c r="TNP92" s="221"/>
      <c r="TNQ92" s="231"/>
      <c r="TNR92" s="232"/>
      <c r="TNS92" s="6"/>
      <c r="TNT92" s="6"/>
      <c r="TNU92" s="232"/>
      <c r="TNV92" s="252"/>
      <c r="TNW92" s="258"/>
      <c r="TNX92" s="231"/>
      <c r="TNY92" s="231"/>
      <c r="TNZ92" s="231"/>
      <c r="TOA92" s="99"/>
      <c r="TOB92" s="231"/>
      <c r="TOC92" s="231"/>
      <c r="TOD92" s="231"/>
      <c r="TOE92" s="222"/>
      <c r="TOF92" s="248"/>
      <c r="TOG92" s="254"/>
      <c r="TOH92" s="224"/>
      <c r="TOI92" s="225"/>
      <c r="TOJ92" s="235"/>
      <c r="TOK92" s="235"/>
      <c r="TOL92" s="231"/>
      <c r="TOM92" s="227"/>
      <c r="TON92" s="227"/>
      <c r="TOO92" s="221"/>
      <c r="TOP92" s="231"/>
      <c r="TOQ92" s="232"/>
      <c r="TOR92" s="6"/>
      <c r="TOS92" s="6"/>
      <c r="TOT92" s="232"/>
      <c r="TOU92" s="252"/>
      <c r="TOV92" s="258"/>
      <c r="TOW92" s="231"/>
      <c r="TOX92" s="231"/>
      <c r="TOY92" s="231"/>
      <c r="TOZ92" s="99"/>
      <c r="TPA92" s="231"/>
      <c r="TPB92" s="231"/>
      <c r="TPC92" s="231"/>
      <c r="TPD92" s="222"/>
      <c r="TPE92" s="248"/>
      <c r="TPF92" s="254"/>
      <c r="TPG92" s="224"/>
      <c r="TPH92" s="225"/>
      <c r="TPI92" s="235"/>
      <c r="TPJ92" s="235"/>
      <c r="TPK92" s="231"/>
      <c r="TPL92" s="227"/>
      <c r="TPM92" s="227"/>
      <c r="TPN92" s="221"/>
      <c r="TPO92" s="231"/>
      <c r="TPP92" s="232"/>
      <c r="TPQ92" s="6"/>
      <c r="TPR92" s="6"/>
      <c r="TPS92" s="232"/>
      <c r="TPT92" s="252"/>
      <c r="TPU92" s="258"/>
      <c r="TPV92" s="231"/>
      <c r="TPW92" s="231"/>
      <c r="TPX92" s="231"/>
      <c r="TPY92" s="99"/>
      <c r="TPZ92" s="231"/>
      <c r="TQA92" s="231"/>
      <c r="TQB92" s="231"/>
      <c r="TQC92" s="222"/>
      <c r="TQD92" s="248"/>
      <c r="TQE92" s="254"/>
      <c r="TQF92" s="224"/>
      <c r="TQG92" s="225"/>
      <c r="TQH92" s="235"/>
      <c r="TQI92" s="235"/>
      <c r="TQJ92" s="231"/>
      <c r="TQK92" s="227"/>
      <c r="TQL92" s="227"/>
      <c r="TQM92" s="221"/>
      <c r="TQN92" s="231"/>
      <c r="TQO92" s="232"/>
      <c r="TQP92" s="6"/>
      <c r="TQQ92" s="6"/>
      <c r="TQR92" s="232"/>
      <c r="TQS92" s="252"/>
      <c r="TQT92" s="258"/>
      <c r="TQU92" s="231"/>
      <c r="TQV92" s="231"/>
      <c r="TQW92" s="231"/>
      <c r="TQX92" s="99"/>
      <c r="TQY92" s="231"/>
      <c r="TQZ92" s="231"/>
      <c r="TRA92" s="231"/>
      <c r="TRB92" s="222"/>
      <c r="TRC92" s="248"/>
      <c r="TRD92" s="254"/>
      <c r="TRE92" s="224"/>
      <c r="TRF92" s="225"/>
      <c r="TRG92" s="235"/>
      <c r="TRH92" s="235"/>
      <c r="TRI92" s="231"/>
      <c r="TRJ92" s="227"/>
      <c r="TRK92" s="227"/>
      <c r="TRL92" s="221"/>
      <c r="TRM92" s="231"/>
      <c r="TRN92" s="232"/>
      <c r="TRO92" s="6"/>
      <c r="TRP92" s="6"/>
      <c r="TRQ92" s="232"/>
      <c r="TRR92" s="252"/>
      <c r="TRS92" s="258"/>
      <c r="TRT92" s="231"/>
      <c r="TRU92" s="231"/>
      <c r="TRV92" s="231"/>
      <c r="TRW92" s="99"/>
      <c r="TRX92" s="231"/>
      <c r="TRY92" s="231"/>
      <c r="TRZ92" s="231"/>
      <c r="TSA92" s="222"/>
      <c r="TSB92" s="248"/>
      <c r="TSC92" s="254"/>
      <c r="TSD92" s="224"/>
      <c r="TSE92" s="225"/>
      <c r="TSF92" s="235"/>
      <c r="TSG92" s="235"/>
      <c r="TSH92" s="231"/>
      <c r="TSI92" s="227"/>
      <c r="TSJ92" s="227"/>
      <c r="TSK92" s="221"/>
      <c r="TSL92" s="231"/>
      <c r="TSM92" s="232"/>
      <c r="TSN92" s="6"/>
      <c r="TSO92" s="6"/>
      <c r="TSP92" s="232"/>
      <c r="TSQ92" s="252"/>
      <c r="TSR92" s="258"/>
      <c r="TSS92" s="231"/>
      <c r="TST92" s="231"/>
      <c r="TSU92" s="231"/>
      <c r="TSV92" s="99"/>
      <c r="TSW92" s="231"/>
      <c r="TSX92" s="231"/>
      <c r="TSY92" s="231"/>
      <c r="TSZ92" s="222"/>
      <c r="TTA92" s="248"/>
      <c r="TTB92" s="254"/>
      <c r="TTC92" s="224"/>
      <c r="TTD92" s="225"/>
      <c r="TTE92" s="235"/>
      <c r="TTF92" s="235"/>
      <c r="TTG92" s="231"/>
      <c r="TTH92" s="227"/>
      <c r="TTI92" s="227"/>
      <c r="TTJ92" s="221"/>
      <c r="TTK92" s="231"/>
      <c r="TTL92" s="232"/>
      <c r="TTM92" s="6"/>
      <c r="TTN92" s="6"/>
      <c r="TTO92" s="232"/>
      <c r="TTP92" s="252"/>
      <c r="TTQ92" s="258"/>
      <c r="TTR92" s="231"/>
      <c r="TTS92" s="231"/>
      <c r="TTT92" s="231"/>
      <c r="TTU92" s="99"/>
      <c r="TTV92" s="231"/>
      <c r="TTW92" s="231"/>
      <c r="TTX92" s="231"/>
      <c r="TTY92" s="222"/>
      <c r="TTZ92" s="248"/>
      <c r="TUA92" s="254"/>
      <c r="TUB92" s="224"/>
      <c r="TUC92" s="225"/>
      <c r="TUD92" s="235"/>
      <c r="TUE92" s="235"/>
      <c r="TUF92" s="231"/>
      <c r="TUG92" s="227"/>
      <c r="TUH92" s="227"/>
      <c r="TUI92" s="221"/>
      <c r="TUJ92" s="231"/>
      <c r="TUK92" s="232"/>
      <c r="TUL92" s="6"/>
      <c r="TUM92" s="6"/>
      <c r="TUN92" s="232"/>
      <c r="TUO92" s="252"/>
      <c r="TUP92" s="258"/>
      <c r="TUQ92" s="231"/>
      <c r="TUR92" s="231"/>
      <c r="TUS92" s="231"/>
      <c r="TUT92" s="99"/>
      <c r="TUU92" s="231"/>
      <c r="TUV92" s="231"/>
      <c r="TUW92" s="231"/>
      <c r="TUX92" s="222"/>
      <c r="TUY92" s="248"/>
      <c r="TUZ92" s="254"/>
      <c r="TVA92" s="224"/>
      <c r="TVB92" s="225"/>
      <c r="TVC92" s="235"/>
      <c r="TVD92" s="235"/>
      <c r="TVE92" s="231"/>
      <c r="TVF92" s="227"/>
      <c r="TVG92" s="227"/>
      <c r="TVH92" s="221"/>
      <c r="TVI92" s="231"/>
      <c r="TVJ92" s="232"/>
      <c r="TVK92" s="6"/>
      <c r="TVL92" s="6"/>
      <c r="TVM92" s="232"/>
      <c r="TVN92" s="252"/>
      <c r="TVO92" s="258"/>
      <c r="TVP92" s="231"/>
      <c r="TVQ92" s="231"/>
      <c r="TVR92" s="231"/>
      <c r="TVS92" s="99"/>
      <c r="TVT92" s="231"/>
      <c r="TVU92" s="231"/>
      <c r="TVV92" s="231"/>
      <c r="TVW92" s="222"/>
      <c r="TVX92" s="248"/>
      <c r="TVY92" s="254"/>
      <c r="TVZ92" s="224"/>
      <c r="TWA92" s="225"/>
      <c r="TWB92" s="235"/>
      <c r="TWC92" s="235"/>
      <c r="TWD92" s="231"/>
      <c r="TWE92" s="227"/>
      <c r="TWF92" s="227"/>
      <c r="TWG92" s="221"/>
      <c r="TWH92" s="231"/>
      <c r="TWI92" s="232"/>
      <c r="TWJ92" s="6"/>
      <c r="TWK92" s="6"/>
      <c r="TWL92" s="232"/>
      <c r="TWM92" s="252"/>
      <c r="TWN92" s="258"/>
      <c r="TWO92" s="231"/>
      <c r="TWP92" s="231"/>
      <c r="TWQ92" s="231"/>
      <c r="TWR92" s="99"/>
      <c r="TWS92" s="231"/>
      <c r="TWT92" s="231"/>
      <c r="TWU92" s="231"/>
      <c r="TWV92" s="222"/>
      <c r="TWW92" s="248"/>
      <c r="TWX92" s="254"/>
      <c r="TWY92" s="224"/>
      <c r="TWZ92" s="225"/>
      <c r="TXA92" s="235"/>
      <c r="TXB92" s="235"/>
      <c r="TXC92" s="231"/>
      <c r="TXD92" s="227"/>
      <c r="TXE92" s="227"/>
      <c r="TXF92" s="221"/>
      <c r="TXG92" s="231"/>
      <c r="TXH92" s="232"/>
      <c r="TXI92" s="6"/>
      <c r="TXJ92" s="6"/>
      <c r="TXK92" s="232"/>
      <c r="TXL92" s="252"/>
      <c r="TXM92" s="258"/>
      <c r="TXN92" s="231"/>
      <c r="TXO92" s="231"/>
      <c r="TXP92" s="231"/>
      <c r="TXQ92" s="99"/>
      <c r="TXR92" s="231"/>
      <c r="TXS92" s="231"/>
      <c r="TXT92" s="231"/>
      <c r="TXU92" s="222"/>
      <c r="TXV92" s="248"/>
      <c r="TXW92" s="254"/>
      <c r="TXX92" s="224"/>
      <c r="TXY92" s="225"/>
      <c r="TXZ92" s="235"/>
      <c r="TYA92" s="235"/>
      <c r="TYB92" s="231"/>
      <c r="TYC92" s="227"/>
      <c r="TYD92" s="227"/>
      <c r="TYE92" s="221"/>
      <c r="TYF92" s="231"/>
      <c r="TYG92" s="232"/>
      <c r="TYH92" s="6"/>
      <c r="TYI92" s="6"/>
      <c r="TYJ92" s="232"/>
      <c r="TYK92" s="252"/>
      <c r="TYL92" s="258"/>
      <c r="TYM92" s="231"/>
      <c r="TYN92" s="231"/>
      <c r="TYO92" s="231"/>
      <c r="TYP92" s="99"/>
      <c r="TYQ92" s="231"/>
      <c r="TYR92" s="231"/>
      <c r="TYS92" s="231"/>
      <c r="TYT92" s="222"/>
      <c r="TYU92" s="248"/>
      <c r="TYV92" s="254"/>
      <c r="TYW92" s="224"/>
      <c r="TYX92" s="225"/>
      <c r="TYY92" s="235"/>
      <c r="TYZ92" s="235"/>
      <c r="TZA92" s="231"/>
      <c r="TZB92" s="227"/>
      <c r="TZC92" s="227"/>
      <c r="TZD92" s="221"/>
      <c r="TZE92" s="231"/>
      <c r="TZF92" s="232"/>
      <c r="TZG92" s="6"/>
      <c r="TZH92" s="6"/>
      <c r="TZI92" s="232"/>
      <c r="TZJ92" s="252"/>
      <c r="TZK92" s="258"/>
      <c r="TZL92" s="231"/>
      <c r="TZM92" s="231"/>
      <c r="TZN92" s="231"/>
      <c r="TZO92" s="99"/>
      <c r="TZP92" s="231"/>
      <c r="TZQ92" s="231"/>
      <c r="TZR92" s="231"/>
      <c r="TZS92" s="222"/>
      <c r="TZT92" s="248"/>
      <c r="TZU92" s="254"/>
      <c r="TZV92" s="224"/>
      <c r="TZW92" s="225"/>
      <c r="TZX92" s="235"/>
      <c r="TZY92" s="235"/>
      <c r="TZZ92" s="231"/>
      <c r="UAA92" s="227"/>
      <c r="UAB92" s="227"/>
      <c r="UAC92" s="221"/>
      <c r="UAD92" s="231"/>
      <c r="UAE92" s="232"/>
      <c r="UAF92" s="6"/>
      <c r="UAG92" s="6"/>
      <c r="UAH92" s="232"/>
      <c r="UAI92" s="252"/>
      <c r="UAJ92" s="258"/>
      <c r="UAK92" s="231"/>
      <c r="UAL92" s="231"/>
      <c r="UAM92" s="231"/>
      <c r="UAN92" s="99"/>
      <c r="UAO92" s="231"/>
      <c r="UAP92" s="231"/>
      <c r="UAQ92" s="231"/>
      <c r="UAR92" s="222"/>
      <c r="UAS92" s="248"/>
      <c r="UAT92" s="254"/>
      <c r="UAU92" s="224"/>
      <c r="UAV92" s="225"/>
      <c r="UAW92" s="235"/>
      <c r="UAX92" s="235"/>
      <c r="UAY92" s="231"/>
      <c r="UAZ92" s="227"/>
      <c r="UBA92" s="227"/>
      <c r="UBB92" s="221"/>
      <c r="UBC92" s="231"/>
      <c r="UBD92" s="232"/>
      <c r="UBE92" s="6"/>
      <c r="UBF92" s="6"/>
      <c r="UBG92" s="232"/>
      <c r="UBH92" s="252"/>
      <c r="UBI92" s="258"/>
      <c r="UBJ92" s="231"/>
      <c r="UBK92" s="231"/>
      <c r="UBL92" s="231"/>
      <c r="UBM92" s="99"/>
      <c r="UBN92" s="231"/>
      <c r="UBO92" s="231"/>
      <c r="UBP92" s="231"/>
      <c r="UBQ92" s="222"/>
      <c r="UBR92" s="248"/>
      <c r="UBS92" s="254"/>
      <c r="UBT92" s="224"/>
      <c r="UBU92" s="225"/>
      <c r="UBV92" s="235"/>
      <c r="UBW92" s="235"/>
      <c r="UBX92" s="231"/>
      <c r="UBY92" s="227"/>
      <c r="UBZ92" s="227"/>
      <c r="UCA92" s="221"/>
      <c r="UCB92" s="231"/>
      <c r="UCC92" s="232"/>
      <c r="UCD92" s="6"/>
      <c r="UCE92" s="6"/>
      <c r="UCF92" s="232"/>
      <c r="UCG92" s="252"/>
      <c r="UCH92" s="258"/>
      <c r="UCI92" s="231"/>
      <c r="UCJ92" s="231"/>
      <c r="UCK92" s="231"/>
      <c r="UCL92" s="99"/>
      <c r="UCM92" s="231"/>
      <c r="UCN92" s="231"/>
      <c r="UCO92" s="231"/>
      <c r="UCP92" s="222"/>
      <c r="UCQ92" s="248"/>
      <c r="UCR92" s="254"/>
      <c r="UCS92" s="224"/>
      <c r="UCT92" s="225"/>
      <c r="UCU92" s="235"/>
      <c r="UCV92" s="235"/>
      <c r="UCW92" s="231"/>
      <c r="UCX92" s="227"/>
      <c r="UCY92" s="227"/>
      <c r="UCZ92" s="221"/>
      <c r="UDA92" s="231"/>
      <c r="UDB92" s="232"/>
      <c r="UDC92" s="6"/>
      <c r="UDD92" s="6"/>
      <c r="UDE92" s="232"/>
      <c r="UDF92" s="252"/>
      <c r="UDG92" s="258"/>
      <c r="UDH92" s="231"/>
      <c r="UDI92" s="231"/>
      <c r="UDJ92" s="231"/>
      <c r="UDK92" s="99"/>
      <c r="UDL92" s="231"/>
      <c r="UDM92" s="231"/>
      <c r="UDN92" s="231"/>
      <c r="UDO92" s="222"/>
      <c r="UDP92" s="248"/>
      <c r="UDQ92" s="254"/>
      <c r="UDR92" s="224"/>
      <c r="UDS92" s="225"/>
      <c r="UDT92" s="235"/>
      <c r="UDU92" s="235"/>
      <c r="UDV92" s="231"/>
      <c r="UDW92" s="227"/>
      <c r="UDX92" s="227"/>
      <c r="UDY92" s="221"/>
      <c r="UDZ92" s="231"/>
      <c r="UEA92" s="232"/>
      <c r="UEB92" s="6"/>
      <c r="UEC92" s="6"/>
      <c r="UED92" s="232"/>
      <c r="UEE92" s="252"/>
      <c r="UEF92" s="258"/>
      <c r="UEG92" s="231"/>
      <c r="UEH92" s="231"/>
      <c r="UEI92" s="231"/>
      <c r="UEJ92" s="99"/>
      <c r="UEK92" s="231"/>
      <c r="UEL92" s="231"/>
      <c r="UEM92" s="231"/>
      <c r="UEN92" s="222"/>
      <c r="UEO92" s="248"/>
      <c r="UEP92" s="254"/>
      <c r="UEQ92" s="224"/>
      <c r="UER92" s="225"/>
      <c r="UES92" s="235"/>
      <c r="UET92" s="235"/>
      <c r="UEU92" s="231"/>
      <c r="UEV92" s="227"/>
      <c r="UEW92" s="227"/>
      <c r="UEX92" s="221"/>
      <c r="UEY92" s="231"/>
      <c r="UEZ92" s="232"/>
      <c r="UFA92" s="6"/>
      <c r="UFB92" s="6"/>
      <c r="UFC92" s="232"/>
      <c r="UFD92" s="252"/>
      <c r="UFE92" s="258"/>
      <c r="UFF92" s="231"/>
      <c r="UFG92" s="231"/>
      <c r="UFH92" s="231"/>
      <c r="UFI92" s="99"/>
      <c r="UFJ92" s="231"/>
      <c r="UFK92" s="231"/>
      <c r="UFL92" s="231"/>
      <c r="UFM92" s="222"/>
      <c r="UFN92" s="248"/>
      <c r="UFO92" s="254"/>
      <c r="UFP92" s="224"/>
      <c r="UFQ92" s="225"/>
      <c r="UFR92" s="235"/>
      <c r="UFS92" s="235"/>
      <c r="UFT92" s="231"/>
      <c r="UFU92" s="227"/>
      <c r="UFV92" s="227"/>
      <c r="UFW92" s="221"/>
      <c r="UFX92" s="231"/>
      <c r="UFY92" s="232"/>
      <c r="UFZ92" s="6"/>
      <c r="UGA92" s="6"/>
      <c r="UGB92" s="232"/>
      <c r="UGC92" s="252"/>
      <c r="UGD92" s="258"/>
      <c r="UGE92" s="231"/>
      <c r="UGF92" s="231"/>
      <c r="UGG92" s="231"/>
      <c r="UGH92" s="99"/>
      <c r="UGI92" s="231"/>
      <c r="UGJ92" s="231"/>
      <c r="UGK92" s="231"/>
      <c r="UGL92" s="222"/>
      <c r="UGM92" s="248"/>
      <c r="UGN92" s="254"/>
      <c r="UGO92" s="224"/>
      <c r="UGP92" s="225"/>
      <c r="UGQ92" s="235"/>
      <c r="UGR92" s="235"/>
      <c r="UGS92" s="231"/>
      <c r="UGT92" s="227"/>
      <c r="UGU92" s="227"/>
      <c r="UGV92" s="221"/>
      <c r="UGW92" s="231"/>
      <c r="UGX92" s="232"/>
      <c r="UGY92" s="6"/>
      <c r="UGZ92" s="6"/>
      <c r="UHA92" s="232"/>
      <c r="UHB92" s="252"/>
      <c r="UHC92" s="258"/>
      <c r="UHD92" s="231"/>
      <c r="UHE92" s="231"/>
      <c r="UHF92" s="231"/>
      <c r="UHG92" s="99"/>
      <c r="UHH92" s="231"/>
      <c r="UHI92" s="231"/>
      <c r="UHJ92" s="231"/>
      <c r="UHK92" s="222"/>
      <c r="UHL92" s="248"/>
      <c r="UHM92" s="254"/>
      <c r="UHN92" s="224"/>
      <c r="UHO92" s="225"/>
      <c r="UHP92" s="235"/>
      <c r="UHQ92" s="235"/>
      <c r="UHR92" s="231"/>
      <c r="UHS92" s="227"/>
      <c r="UHT92" s="227"/>
      <c r="UHU92" s="221"/>
      <c r="UHV92" s="231"/>
      <c r="UHW92" s="232"/>
      <c r="UHX92" s="6"/>
      <c r="UHY92" s="6"/>
      <c r="UHZ92" s="232"/>
      <c r="UIA92" s="252"/>
      <c r="UIB92" s="258"/>
      <c r="UIC92" s="231"/>
      <c r="UID92" s="231"/>
      <c r="UIE92" s="231"/>
      <c r="UIF92" s="99"/>
      <c r="UIG92" s="231"/>
      <c r="UIH92" s="231"/>
      <c r="UII92" s="231"/>
      <c r="UIJ92" s="222"/>
      <c r="UIK92" s="248"/>
      <c r="UIL92" s="254"/>
      <c r="UIM92" s="224"/>
      <c r="UIN92" s="225"/>
      <c r="UIO92" s="235"/>
      <c r="UIP92" s="235"/>
      <c r="UIQ92" s="231"/>
      <c r="UIR92" s="227"/>
      <c r="UIS92" s="227"/>
      <c r="UIT92" s="221"/>
      <c r="UIU92" s="231"/>
      <c r="UIV92" s="232"/>
      <c r="UIW92" s="6"/>
      <c r="UIX92" s="6"/>
      <c r="UIY92" s="232"/>
      <c r="UIZ92" s="252"/>
      <c r="UJA92" s="258"/>
      <c r="UJB92" s="231"/>
      <c r="UJC92" s="231"/>
      <c r="UJD92" s="231"/>
      <c r="UJE92" s="99"/>
      <c r="UJF92" s="231"/>
      <c r="UJG92" s="231"/>
      <c r="UJH92" s="231"/>
      <c r="UJI92" s="222"/>
      <c r="UJJ92" s="248"/>
      <c r="UJK92" s="254"/>
      <c r="UJL92" s="224"/>
      <c r="UJM92" s="225"/>
      <c r="UJN92" s="235"/>
      <c r="UJO92" s="235"/>
      <c r="UJP92" s="231"/>
      <c r="UJQ92" s="227"/>
      <c r="UJR92" s="227"/>
      <c r="UJS92" s="221"/>
      <c r="UJT92" s="231"/>
      <c r="UJU92" s="232"/>
      <c r="UJV92" s="6"/>
      <c r="UJW92" s="6"/>
      <c r="UJX92" s="232"/>
      <c r="UJY92" s="252"/>
      <c r="UJZ92" s="258"/>
      <c r="UKA92" s="231"/>
      <c r="UKB92" s="231"/>
      <c r="UKC92" s="231"/>
      <c r="UKD92" s="99"/>
      <c r="UKE92" s="231"/>
      <c r="UKF92" s="231"/>
      <c r="UKG92" s="231"/>
      <c r="UKH92" s="222"/>
      <c r="UKI92" s="248"/>
      <c r="UKJ92" s="254"/>
      <c r="UKK92" s="224"/>
      <c r="UKL92" s="225"/>
      <c r="UKM92" s="235"/>
      <c r="UKN92" s="235"/>
      <c r="UKO92" s="231"/>
      <c r="UKP92" s="227"/>
      <c r="UKQ92" s="227"/>
      <c r="UKR92" s="221"/>
      <c r="UKS92" s="231"/>
      <c r="UKT92" s="232"/>
      <c r="UKU92" s="6"/>
      <c r="UKV92" s="6"/>
      <c r="UKW92" s="232"/>
      <c r="UKX92" s="252"/>
      <c r="UKY92" s="258"/>
      <c r="UKZ92" s="231"/>
      <c r="ULA92" s="231"/>
      <c r="ULB92" s="231"/>
      <c r="ULC92" s="99"/>
      <c r="ULD92" s="231"/>
      <c r="ULE92" s="231"/>
      <c r="ULF92" s="231"/>
      <c r="ULG92" s="222"/>
      <c r="ULH92" s="248"/>
      <c r="ULI92" s="254"/>
      <c r="ULJ92" s="224"/>
      <c r="ULK92" s="225"/>
      <c r="ULL92" s="235"/>
      <c r="ULM92" s="235"/>
      <c r="ULN92" s="231"/>
      <c r="ULO92" s="227"/>
      <c r="ULP92" s="227"/>
      <c r="ULQ92" s="221"/>
      <c r="ULR92" s="231"/>
      <c r="ULS92" s="232"/>
      <c r="ULT92" s="6"/>
      <c r="ULU92" s="6"/>
      <c r="ULV92" s="232"/>
      <c r="ULW92" s="252"/>
      <c r="ULX92" s="258"/>
      <c r="ULY92" s="231"/>
      <c r="ULZ92" s="231"/>
      <c r="UMA92" s="231"/>
      <c r="UMB92" s="99"/>
      <c r="UMC92" s="231"/>
      <c r="UMD92" s="231"/>
      <c r="UME92" s="231"/>
      <c r="UMF92" s="222"/>
      <c r="UMG92" s="248"/>
      <c r="UMH92" s="254"/>
      <c r="UMI92" s="224"/>
      <c r="UMJ92" s="225"/>
      <c r="UMK92" s="235"/>
      <c r="UML92" s="235"/>
      <c r="UMM92" s="231"/>
      <c r="UMN92" s="227"/>
      <c r="UMO92" s="227"/>
      <c r="UMP92" s="221"/>
      <c r="UMQ92" s="231"/>
      <c r="UMR92" s="232"/>
      <c r="UMS92" s="6"/>
      <c r="UMT92" s="6"/>
      <c r="UMU92" s="232"/>
      <c r="UMV92" s="252"/>
      <c r="UMW92" s="258"/>
      <c r="UMX92" s="231"/>
      <c r="UMY92" s="231"/>
      <c r="UMZ92" s="231"/>
      <c r="UNA92" s="99"/>
      <c r="UNB92" s="231"/>
      <c r="UNC92" s="231"/>
      <c r="UND92" s="231"/>
      <c r="UNE92" s="222"/>
      <c r="UNF92" s="248"/>
      <c r="UNG92" s="254"/>
      <c r="UNH92" s="224"/>
      <c r="UNI92" s="225"/>
      <c r="UNJ92" s="235"/>
      <c r="UNK92" s="235"/>
      <c r="UNL92" s="231"/>
      <c r="UNM92" s="227"/>
      <c r="UNN92" s="227"/>
      <c r="UNO92" s="221"/>
      <c r="UNP92" s="231"/>
      <c r="UNQ92" s="232"/>
      <c r="UNR92" s="6"/>
      <c r="UNS92" s="6"/>
      <c r="UNT92" s="232"/>
      <c r="UNU92" s="252"/>
      <c r="UNV92" s="258"/>
      <c r="UNW92" s="231"/>
      <c r="UNX92" s="231"/>
      <c r="UNY92" s="231"/>
      <c r="UNZ92" s="99"/>
      <c r="UOA92" s="231"/>
      <c r="UOB92" s="231"/>
      <c r="UOC92" s="231"/>
      <c r="UOD92" s="222"/>
      <c r="UOE92" s="248"/>
      <c r="UOF92" s="254"/>
      <c r="UOG92" s="224"/>
      <c r="UOH92" s="225"/>
      <c r="UOI92" s="235"/>
      <c r="UOJ92" s="235"/>
      <c r="UOK92" s="231"/>
      <c r="UOL92" s="227"/>
      <c r="UOM92" s="227"/>
      <c r="UON92" s="221"/>
      <c r="UOO92" s="231"/>
      <c r="UOP92" s="232"/>
      <c r="UOQ92" s="6"/>
      <c r="UOR92" s="6"/>
      <c r="UOS92" s="232"/>
      <c r="UOT92" s="252"/>
      <c r="UOU92" s="258"/>
      <c r="UOV92" s="231"/>
      <c r="UOW92" s="231"/>
      <c r="UOX92" s="231"/>
      <c r="UOY92" s="99"/>
      <c r="UOZ92" s="231"/>
      <c r="UPA92" s="231"/>
      <c r="UPB92" s="231"/>
      <c r="UPC92" s="222"/>
      <c r="UPD92" s="248"/>
      <c r="UPE92" s="254"/>
      <c r="UPF92" s="224"/>
      <c r="UPG92" s="225"/>
      <c r="UPH92" s="235"/>
      <c r="UPI92" s="235"/>
      <c r="UPJ92" s="231"/>
      <c r="UPK92" s="227"/>
      <c r="UPL92" s="227"/>
      <c r="UPM92" s="221"/>
      <c r="UPN92" s="231"/>
      <c r="UPO92" s="232"/>
      <c r="UPP92" s="6"/>
      <c r="UPQ92" s="6"/>
      <c r="UPR92" s="232"/>
      <c r="UPS92" s="252"/>
      <c r="UPT92" s="258"/>
      <c r="UPU92" s="231"/>
      <c r="UPV92" s="231"/>
      <c r="UPW92" s="231"/>
      <c r="UPX92" s="99"/>
      <c r="UPY92" s="231"/>
      <c r="UPZ92" s="231"/>
      <c r="UQA92" s="231"/>
      <c r="UQB92" s="222"/>
      <c r="UQC92" s="248"/>
      <c r="UQD92" s="254"/>
      <c r="UQE92" s="224"/>
      <c r="UQF92" s="225"/>
      <c r="UQG92" s="235"/>
      <c r="UQH92" s="235"/>
      <c r="UQI92" s="231"/>
      <c r="UQJ92" s="227"/>
      <c r="UQK92" s="227"/>
      <c r="UQL92" s="221"/>
      <c r="UQM92" s="231"/>
      <c r="UQN92" s="232"/>
      <c r="UQO92" s="6"/>
      <c r="UQP92" s="6"/>
      <c r="UQQ92" s="232"/>
      <c r="UQR92" s="252"/>
      <c r="UQS92" s="258"/>
      <c r="UQT92" s="231"/>
      <c r="UQU92" s="231"/>
      <c r="UQV92" s="231"/>
      <c r="UQW92" s="99"/>
      <c r="UQX92" s="231"/>
      <c r="UQY92" s="231"/>
      <c r="UQZ92" s="231"/>
      <c r="URA92" s="222"/>
      <c r="URB92" s="248"/>
      <c r="URC92" s="254"/>
      <c r="URD92" s="224"/>
      <c r="URE92" s="225"/>
      <c r="URF92" s="235"/>
      <c r="URG92" s="235"/>
      <c r="URH92" s="231"/>
      <c r="URI92" s="227"/>
      <c r="URJ92" s="227"/>
      <c r="URK92" s="221"/>
      <c r="URL92" s="231"/>
      <c r="URM92" s="232"/>
      <c r="URN92" s="6"/>
      <c r="URO92" s="6"/>
      <c r="URP92" s="232"/>
      <c r="URQ92" s="252"/>
      <c r="URR92" s="258"/>
      <c r="URS92" s="231"/>
      <c r="URT92" s="231"/>
      <c r="URU92" s="231"/>
      <c r="URV92" s="99"/>
      <c r="URW92" s="231"/>
      <c r="URX92" s="231"/>
      <c r="URY92" s="231"/>
      <c r="URZ92" s="222"/>
      <c r="USA92" s="248"/>
      <c r="USB92" s="254"/>
      <c r="USC92" s="224"/>
      <c r="USD92" s="225"/>
      <c r="USE92" s="235"/>
      <c r="USF92" s="235"/>
      <c r="USG92" s="231"/>
      <c r="USH92" s="227"/>
      <c r="USI92" s="227"/>
      <c r="USJ92" s="221"/>
      <c r="USK92" s="231"/>
      <c r="USL92" s="232"/>
      <c r="USM92" s="6"/>
      <c r="USN92" s="6"/>
      <c r="USO92" s="232"/>
      <c r="USP92" s="252"/>
      <c r="USQ92" s="258"/>
      <c r="USR92" s="231"/>
      <c r="USS92" s="231"/>
      <c r="UST92" s="231"/>
      <c r="USU92" s="99"/>
      <c r="USV92" s="231"/>
      <c r="USW92" s="231"/>
      <c r="USX92" s="231"/>
      <c r="USY92" s="222"/>
      <c r="USZ92" s="248"/>
      <c r="UTA92" s="254"/>
      <c r="UTB92" s="224"/>
      <c r="UTC92" s="225"/>
      <c r="UTD92" s="235"/>
      <c r="UTE92" s="235"/>
      <c r="UTF92" s="231"/>
      <c r="UTG92" s="227"/>
      <c r="UTH92" s="227"/>
      <c r="UTI92" s="221"/>
      <c r="UTJ92" s="231"/>
      <c r="UTK92" s="232"/>
      <c r="UTL92" s="6"/>
      <c r="UTM92" s="6"/>
      <c r="UTN92" s="232"/>
      <c r="UTO92" s="252"/>
      <c r="UTP92" s="258"/>
      <c r="UTQ92" s="231"/>
      <c r="UTR92" s="231"/>
      <c r="UTS92" s="231"/>
      <c r="UTT92" s="99"/>
      <c r="UTU92" s="231"/>
      <c r="UTV92" s="231"/>
      <c r="UTW92" s="231"/>
      <c r="UTX92" s="222"/>
      <c r="UTY92" s="248"/>
      <c r="UTZ92" s="254"/>
      <c r="UUA92" s="224"/>
      <c r="UUB92" s="225"/>
      <c r="UUC92" s="235"/>
      <c r="UUD92" s="235"/>
      <c r="UUE92" s="231"/>
      <c r="UUF92" s="227"/>
      <c r="UUG92" s="227"/>
      <c r="UUH92" s="221"/>
      <c r="UUI92" s="231"/>
      <c r="UUJ92" s="232"/>
      <c r="UUK92" s="6"/>
      <c r="UUL92" s="6"/>
      <c r="UUM92" s="232"/>
      <c r="UUN92" s="252"/>
      <c r="UUO92" s="258"/>
      <c r="UUP92" s="231"/>
      <c r="UUQ92" s="231"/>
      <c r="UUR92" s="231"/>
      <c r="UUS92" s="99"/>
      <c r="UUT92" s="231"/>
      <c r="UUU92" s="231"/>
      <c r="UUV92" s="231"/>
      <c r="UUW92" s="222"/>
      <c r="UUX92" s="248"/>
      <c r="UUY92" s="254"/>
      <c r="UUZ92" s="224"/>
      <c r="UVA92" s="225"/>
      <c r="UVB92" s="235"/>
      <c r="UVC92" s="235"/>
      <c r="UVD92" s="231"/>
      <c r="UVE92" s="227"/>
      <c r="UVF92" s="227"/>
      <c r="UVG92" s="221"/>
      <c r="UVH92" s="231"/>
      <c r="UVI92" s="232"/>
      <c r="UVJ92" s="6"/>
      <c r="UVK92" s="6"/>
      <c r="UVL92" s="232"/>
      <c r="UVM92" s="252"/>
      <c r="UVN92" s="258"/>
      <c r="UVO92" s="231"/>
      <c r="UVP92" s="231"/>
      <c r="UVQ92" s="231"/>
      <c r="UVR92" s="99"/>
      <c r="UVS92" s="231"/>
      <c r="UVT92" s="231"/>
      <c r="UVU92" s="231"/>
      <c r="UVV92" s="222"/>
      <c r="UVW92" s="248"/>
      <c r="UVX92" s="254"/>
      <c r="UVY92" s="224"/>
      <c r="UVZ92" s="225"/>
      <c r="UWA92" s="235"/>
      <c r="UWB92" s="235"/>
      <c r="UWC92" s="231"/>
      <c r="UWD92" s="227"/>
      <c r="UWE92" s="227"/>
      <c r="UWF92" s="221"/>
      <c r="UWG92" s="231"/>
      <c r="UWH92" s="232"/>
      <c r="UWI92" s="6"/>
      <c r="UWJ92" s="6"/>
      <c r="UWK92" s="232"/>
      <c r="UWL92" s="252"/>
      <c r="UWM92" s="258"/>
      <c r="UWN92" s="231"/>
      <c r="UWO92" s="231"/>
      <c r="UWP92" s="231"/>
      <c r="UWQ92" s="99"/>
      <c r="UWR92" s="231"/>
      <c r="UWS92" s="231"/>
      <c r="UWT92" s="231"/>
      <c r="UWU92" s="222"/>
      <c r="UWV92" s="248"/>
      <c r="UWW92" s="254"/>
      <c r="UWX92" s="224"/>
      <c r="UWY92" s="225"/>
      <c r="UWZ92" s="235"/>
      <c r="UXA92" s="235"/>
      <c r="UXB92" s="231"/>
      <c r="UXC92" s="227"/>
      <c r="UXD92" s="227"/>
      <c r="UXE92" s="221"/>
      <c r="UXF92" s="231"/>
      <c r="UXG92" s="232"/>
      <c r="UXH92" s="6"/>
      <c r="UXI92" s="6"/>
      <c r="UXJ92" s="232"/>
      <c r="UXK92" s="252"/>
      <c r="UXL92" s="258"/>
      <c r="UXM92" s="231"/>
      <c r="UXN92" s="231"/>
      <c r="UXO92" s="231"/>
      <c r="UXP92" s="99"/>
      <c r="UXQ92" s="231"/>
      <c r="UXR92" s="231"/>
      <c r="UXS92" s="231"/>
      <c r="UXT92" s="222"/>
      <c r="UXU92" s="248"/>
      <c r="UXV92" s="254"/>
      <c r="UXW92" s="224"/>
      <c r="UXX92" s="225"/>
      <c r="UXY92" s="235"/>
      <c r="UXZ92" s="235"/>
      <c r="UYA92" s="231"/>
      <c r="UYB92" s="227"/>
      <c r="UYC92" s="227"/>
      <c r="UYD92" s="221"/>
      <c r="UYE92" s="231"/>
      <c r="UYF92" s="232"/>
      <c r="UYG92" s="6"/>
      <c r="UYH92" s="6"/>
      <c r="UYI92" s="232"/>
      <c r="UYJ92" s="252"/>
      <c r="UYK92" s="258"/>
      <c r="UYL92" s="231"/>
      <c r="UYM92" s="231"/>
      <c r="UYN92" s="231"/>
      <c r="UYO92" s="99"/>
      <c r="UYP92" s="231"/>
      <c r="UYQ92" s="231"/>
      <c r="UYR92" s="231"/>
      <c r="UYS92" s="222"/>
      <c r="UYT92" s="248"/>
      <c r="UYU92" s="254"/>
      <c r="UYV92" s="224"/>
      <c r="UYW92" s="225"/>
      <c r="UYX92" s="235"/>
      <c r="UYY92" s="235"/>
      <c r="UYZ92" s="231"/>
      <c r="UZA92" s="227"/>
      <c r="UZB92" s="227"/>
      <c r="UZC92" s="221"/>
      <c r="UZD92" s="231"/>
      <c r="UZE92" s="232"/>
      <c r="UZF92" s="6"/>
      <c r="UZG92" s="6"/>
      <c r="UZH92" s="232"/>
      <c r="UZI92" s="252"/>
      <c r="UZJ92" s="258"/>
      <c r="UZK92" s="231"/>
      <c r="UZL92" s="231"/>
      <c r="UZM92" s="231"/>
      <c r="UZN92" s="99"/>
      <c r="UZO92" s="231"/>
      <c r="UZP92" s="231"/>
      <c r="UZQ92" s="231"/>
      <c r="UZR92" s="222"/>
      <c r="UZS92" s="248"/>
      <c r="UZT92" s="254"/>
      <c r="UZU92" s="224"/>
      <c r="UZV92" s="225"/>
      <c r="UZW92" s="235"/>
      <c r="UZX92" s="235"/>
      <c r="UZY92" s="231"/>
      <c r="UZZ92" s="227"/>
      <c r="VAA92" s="227"/>
      <c r="VAB92" s="221"/>
      <c r="VAC92" s="231"/>
      <c r="VAD92" s="232"/>
      <c r="VAE92" s="6"/>
      <c r="VAF92" s="6"/>
      <c r="VAG92" s="232"/>
      <c r="VAH92" s="252"/>
      <c r="VAI92" s="258"/>
      <c r="VAJ92" s="231"/>
      <c r="VAK92" s="231"/>
      <c r="VAL92" s="231"/>
      <c r="VAM92" s="99"/>
      <c r="VAN92" s="231"/>
      <c r="VAO92" s="231"/>
      <c r="VAP92" s="231"/>
      <c r="VAQ92" s="222"/>
      <c r="VAR92" s="248"/>
      <c r="VAS92" s="254"/>
      <c r="VAT92" s="224"/>
      <c r="VAU92" s="225"/>
      <c r="VAV92" s="235"/>
      <c r="VAW92" s="235"/>
      <c r="VAX92" s="231"/>
      <c r="VAY92" s="227"/>
      <c r="VAZ92" s="227"/>
      <c r="VBA92" s="221"/>
      <c r="VBB92" s="231"/>
      <c r="VBC92" s="232"/>
      <c r="VBD92" s="6"/>
      <c r="VBE92" s="6"/>
      <c r="VBF92" s="232"/>
      <c r="VBG92" s="252"/>
      <c r="VBH92" s="258"/>
      <c r="VBI92" s="231"/>
      <c r="VBJ92" s="231"/>
      <c r="VBK92" s="231"/>
      <c r="VBL92" s="99"/>
      <c r="VBM92" s="231"/>
      <c r="VBN92" s="231"/>
      <c r="VBO92" s="231"/>
      <c r="VBP92" s="222"/>
      <c r="VBQ92" s="248"/>
      <c r="VBR92" s="254"/>
      <c r="VBS92" s="224"/>
      <c r="VBT92" s="225"/>
      <c r="VBU92" s="235"/>
      <c r="VBV92" s="235"/>
      <c r="VBW92" s="231"/>
      <c r="VBX92" s="227"/>
      <c r="VBY92" s="227"/>
      <c r="VBZ92" s="221"/>
      <c r="VCA92" s="231"/>
      <c r="VCB92" s="232"/>
      <c r="VCC92" s="6"/>
      <c r="VCD92" s="6"/>
      <c r="VCE92" s="232"/>
      <c r="VCF92" s="252"/>
      <c r="VCG92" s="258"/>
      <c r="VCH92" s="231"/>
      <c r="VCI92" s="231"/>
      <c r="VCJ92" s="231"/>
      <c r="VCK92" s="99"/>
      <c r="VCL92" s="231"/>
      <c r="VCM92" s="231"/>
      <c r="VCN92" s="231"/>
      <c r="VCO92" s="222"/>
      <c r="VCP92" s="248"/>
      <c r="VCQ92" s="254"/>
      <c r="VCR92" s="224"/>
      <c r="VCS92" s="225"/>
      <c r="VCT92" s="235"/>
      <c r="VCU92" s="235"/>
      <c r="VCV92" s="231"/>
      <c r="VCW92" s="227"/>
      <c r="VCX92" s="227"/>
      <c r="VCY92" s="221"/>
      <c r="VCZ92" s="231"/>
      <c r="VDA92" s="232"/>
      <c r="VDB92" s="6"/>
      <c r="VDC92" s="6"/>
      <c r="VDD92" s="232"/>
      <c r="VDE92" s="252"/>
      <c r="VDF92" s="258"/>
      <c r="VDG92" s="231"/>
      <c r="VDH92" s="231"/>
      <c r="VDI92" s="231"/>
      <c r="VDJ92" s="99"/>
      <c r="VDK92" s="231"/>
      <c r="VDL92" s="231"/>
      <c r="VDM92" s="231"/>
      <c r="VDN92" s="222"/>
      <c r="VDO92" s="248"/>
      <c r="VDP92" s="254"/>
      <c r="VDQ92" s="224"/>
      <c r="VDR92" s="225"/>
      <c r="VDS92" s="235"/>
      <c r="VDT92" s="235"/>
      <c r="VDU92" s="231"/>
      <c r="VDV92" s="227"/>
      <c r="VDW92" s="227"/>
      <c r="VDX92" s="221"/>
      <c r="VDY92" s="231"/>
      <c r="VDZ92" s="232"/>
      <c r="VEA92" s="6"/>
      <c r="VEB92" s="6"/>
      <c r="VEC92" s="232"/>
      <c r="VED92" s="252"/>
      <c r="VEE92" s="258"/>
      <c r="VEF92" s="231"/>
      <c r="VEG92" s="231"/>
      <c r="VEH92" s="231"/>
      <c r="VEI92" s="99"/>
      <c r="VEJ92" s="231"/>
      <c r="VEK92" s="231"/>
      <c r="VEL92" s="231"/>
      <c r="VEM92" s="222"/>
      <c r="VEN92" s="248"/>
      <c r="VEO92" s="254"/>
      <c r="VEP92" s="224"/>
      <c r="VEQ92" s="225"/>
      <c r="VER92" s="235"/>
      <c r="VES92" s="235"/>
      <c r="VET92" s="231"/>
      <c r="VEU92" s="227"/>
      <c r="VEV92" s="227"/>
      <c r="VEW92" s="221"/>
      <c r="VEX92" s="231"/>
      <c r="VEY92" s="232"/>
      <c r="VEZ92" s="6"/>
      <c r="VFA92" s="6"/>
      <c r="VFB92" s="232"/>
      <c r="VFC92" s="252"/>
      <c r="VFD92" s="258"/>
      <c r="VFE92" s="231"/>
      <c r="VFF92" s="231"/>
      <c r="VFG92" s="231"/>
      <c r="VFH92" s="99"/>
      <c r="VFI92" s="231"/>
      <c r="VFJ92" s="231"/>
      <c r="VFK92" s="231"/>
      <c r="VFL92" s="222"/>
      <c r="VFM92" s="248"/>
      <c r="VFN92" s="254"/>
      <c r="VFO92" s="224"/>
      <c r="VFP92" s="225"/>
      <c r="VFQ92" s="235"/>
      <c r="VFR92" s="235"/>
      <c r="VFS92" s="231"/>
      <c r="VFT92" s="227"/>
      <c r="VFU92" s="227"/>
      <c r="VFV92" s="221"/>
      <c r="VFW92" s="231"/>
      <c r="VFX92" s="232"/>
      <c r="VFY92" s="6"/>
      <c r="VFZ92" s="6"/>
      <c r="VGA92" s="232"/>
      <c r="VGB92" s="252"/>
      <c r="VGC92" s="258"/>
      <c r="VGD92" s="231"/>
      <c r="VGE92" s="231"/>
      <c r="VGF92" s="231"/>
      <c r="VGG92" s="99"/>
      <c r="VGH92" s="231"/>
      <c r="VGI92" s="231"/>
      <c r="VGJ92" s="231"/>
      <c r="VGK92" s="222"/>
      <c r="VGL92" s="248"/>
      <c r="VGM92" s="254"/>
      <c r="VGN92" s="224"/>
      <c r="VGO92" s="225"/>
      <c r="VGP92" s="235"/>
      <c r="VGQ92" s="235"/>
      <c r="VGR92" s="231"/>
      <c r="VGS92" s="227"/>
      <c r="VGT92" s="227"/>
      <c r="VGU92" s="221"/>
      <c r="VGV92" s="231"/>
      <c r="VGW92" s="232"/>
      <c r="VGX92" s="6"/>
      <c r="VGY92" s="6"/>
      <c r="VGZ92" s="232"/>
      <c r="VHA92" s="252"/>
      <c r="VHB92" s="258"/>
      <c r="VHC92" s="231"/>
      <c r="VHD92" s="231"/>
      <c r="VHE92" s="231"/>
      <c r="VHF92" s="99"/>
      <c r="VHG92" s="231"/>
      <c r="VHH92" s="231"/>
      <c r="VHI92" s="231"/>
      <c r="VHJ92" s="222"/>
      <c r="VHK92" s="248"/>
      <c r="VHL92" s="254"/>
      <c r="VHM92" s="224"/>
      <c r="VHN92" s="225"/>
      <c r="VHO92" s="235"/>
      <c r="VHP92" s="235"/>
      <c r="VHQ92" s="231"/>
      <c r="VHR92" s="227"/>
      <c r="VHS92" s="227"/>
      <c r="VHT92" s="221"/>
      <c r="VHU92" s="231"/>
      <c r="VHV92" s="232"/>
      <c r="VHW92" s="6"/>
      <c r="VHX92" s="6"/>
      <c r="VHY92" s="232"/>
      <c r="VHZ92" s="252"/>
      <c r="VIA92" s="258"/>
      <c r="VIB92" s="231"/>
      <c r="VIC92" s="231"/>
      <c r="VID92" s="231"/>
      <c r="VIE92" s="99"/>
      <c r="VIF92" s="231"/>
      <c r="VIG92" s="231"/>
      <c r="VIH92" s="231"/>
      <c r="VII92" s="222"/>
      <c r="VIJ92" s="248"/>
      <c r="VIK92" s="254"/>
      <c r="VIL92" s="224"/>
      <c r="VIM92" s="225"/>
      <c r="VIN92" s="235"/>
      <c r="VIO92" s="235"/>
      <c r="VIP92" s="231"/>
      <c r="VIQ92" s="227"/>
      <c r="VIR92" s="227"/>
      <c r="VIS92" s="221"/>
      <c r="VIT92" s="231"/>
      <c r="VIU92" s="232"/>
      <c r="VIV92" s="6"/>
      <c r="VIW92" s="6"/>
      <c r="VIX92" s="232"/>
      <c r="VIY92" s="252"/>
      <c r="VIZ92" s="258"/>
      <c r="VJA92" s="231"/>
      <c r="VJB92" s="231"/>
      <c r="VJC92" s="231"/>
      <c r="VJD92" s="99"/>
      <c r="VJE92" s="231"/>
      <c r="VJF92" s="231"/>
      <c r="VJG92" s="231"/>
      <c r="VJH92" s="222"/>
      <c r="VJI92" s="248"/>
      <c r="VJJ92" s="254"/>
      <c r="VJK92" s="224"/>
      <c r="VJL92" s="225"/>
      <c r="VJM92" s="235"/>
      <c r="VJN92" s="235"/>
      <c r="VJO92" s="231"/>
      <c r="VJP92" s="227"/>
      <c r="VJQ92" s="227"/>
      <c r="VJR92" s="221"/>
      <c r="VJS92" s="231"/>
      <c r="VJT92" s="232"/>
      <c r="VJU92" s="6"/>
      <c r="VJV92" s="6"/>
      <c r="VJW92" s="232"/>
      <c r="VJX92" s="252"/>
      <c r="VJY92" s="258"/>
      <c r="VJZ92" s="231"/>
      <c r="VKA92" s="231"/>
      <c r="VKB92" s="231"/>
      <c r="VKC92" s="99"/>
      <c r="VKD92" s="231"/>
      <c r="VKE92" s="231"/>
      <c r="VKF92" s="231"/>
      <c r="VKG92" s="222"/>
      <c r="VKH92" s="248"/>
      <c r="VKI92" s="254"/>
      <c r="VKJ92" s="224"/>
      <c r="VKK92" s="225"/>
      <c r="VKL92" s="235"/>
      <c r="VKM92" s="235"/>
      <c r="VKN92" s="231"/>
      <c r="VKO92" s="227"/>
      <c r="VKP92" s="227"/>
      <c r="VKQ92" s="221"/>
      <c r="VKR92" s="231"/>
      <c r="VKS92" s="232"/>
      <c r="VKT92" s="6"/>
      <c r="VKU92" s="6"/>
      <c r="VKV92" s="232"/>
      <c r="VKW92" s="252"/>
      <c r="VKX92" s="258"/>
      <c r="VKY92" s="231"/>
      <c r="VKZ92" s="231"/>
      <c r="VLA92" s="231"/>
      <c r="VLB92" s="99"/>
      <c r="VLC92" s="231"/>
      <c r="VLD92" s="231"/>
      <c r="VLE92" s="231"/>
      <c r="VLF92" s="222"/>
      <c r="VLG92" s="248"/>
      <c r="VLH92" s="254"/>
      <c r="VLI92" s="224"/>
      <c r="VLJ92" s="225"/>
      <c r="VLK92" s="235"/>
      <c r="VLL92" s="235"/>
      <c r="VLM92" s="231"/>
      <c r="VLN92" s="227"/>
      <c r="VLO92" s="227"/>
      <c r="VLP92" s="221"/>
      <c r="VLQ92" s="231"/>
      <c r="VLR92" s="232"/>
      <c r="VLS92" s="6"/>
      <c r="VLT92" s="6"/>
      <c r="VLU92" s="232"/>
      <c r="VLV92" s="252"/>
      <c r="VLW92" s="258"/>
      <c r="VLX92" s="231"/>
      <c r="VLY92" s="231"/>
      <c r="VLZ92" s="231"/>
      <c r="VMA92" s="99"/>
      <c r="VMB92" s="231"/>
      <c r="VMC92" s="231"/>
      <c r="VMD92" s="231"/>
      <c r="VME92" s="222"/>
      <c r="VMF92" s="248"/>
      <c r="VMG92" s="254"/>
      <c r="VMH92" s="224"/>
      <c r="VMI92" s="225"/>
      <c r="VMJ92" s="235"/>
      <c r="VMK92" s="235"/>
      <c r="VML92" s="231"/>
      <c r="VMM92" s="227"/>
      <c r="VMN92" s="227"/>
      <c r="VMO92" s="221"/>
      <c r="VMP92" s="231"/>
      <c r="VMQ92" s="232"/>
      <c r="VMR92" s="6"/>
      <c r="VMS92" s="6"/>
      <c r="VMT92" s="232"/>
      <c r="VMU92" s="252"/>
      <c r="VMV92" s="258"/>
      <c r="VMW92" s="231"/>
      <c r="VMX92" s="231"/>
      <c r="VMY92" s="231"/>
      <c r="VMZ92" s="99"/>
      <c r="VNA92" s="231"/>
      <c r="VNB92" s="231"/>
      <c r="VNC92" s="231"/>
      <c r="VND92" s="222"/>
      <c r="VNE92" s="248"/>
      <c r="VNF92" s="254"/>
      <c r="VNG92" s="224"/>
      <c r="VNH92" s="225"/>
      <c r="VNI92" s="235"/>
      <c r="VNJ92" s="235"/>
      <c r="VNK92" s="231"/>
      <c r="VNL92" s="227"/>
      <c r="VNM92" s="227"/>
      <c r="VNN92" s="221"/>
      <c r="VNO92" s="231"/>
      <c r="VNP92" s="232"/>
      <c r="VNQ92" s="6"/>
      <c r="VNR92" s="6"/>
      <c r="VNS92" s="232"/>
      <c r="VNT92" s="252"/>
      <c r="VNU92" s="258"/>
      <c r="VNV92" s="231"/>
      <c r="VNW92" s="231"/>
      <c r="VNX92" s="231"/>
      <c r="VNY92" s="99"/>
      <c r="VNZ92" s="231"/>
      <c r="VOA92" s="231"/>
      <c r="VOB92" s="231"/>
      <c r="VOC92" s="222"/>
      <c r="VOD92" s="248"/>
      <c r="VOE92" s="254"/>
      <c r="VOF92" s="224"/>
      <c r="VOG92" s="225"/>
      <c r="VOH92" s="235"/>
      <c r="VOI92" s="235"/>
      <c r="VOJ92" s="231"/>
      <c r="VOK92" s="227"/>
      <c r="VOL92" s="227"/>
      <c r="VOM92" s="221"/>
      <c r="VON92" s="231"/>
      <c r="VOO92" s="232"/>
      <c r="VOP92" s="6"/>
      <c r="VOQ92" s="6"/>
      <c r="VOR92" s="232"/>
      <c r="VOS92" s="252"/>
      <c r="VOT92" s="258"/>
      <c r="VOU92" s="231"/>
      <c r="VOV92" s="231"/>
      <c r="VOW92" s="231"/>
      <c r="VOX92" s="99"/>
      <c r="VOY92" s="231"/>
      <c r="VOZ92" s="231"/>
      <c r="VPA92" s="231"/>
      <c r="VPB92" s="222"/>
      <c r="VPC92" s="248"/>
      <c r="VPD92" s="254"/>
      <c r="VPE92" s="224"/>
      <c r="VPF92" s="225"/>
      <c r="VPG92" s="235"/>
      <c r="VPH92" s="235"/>
      <c r="VPI92" s="231"/>
      <c r="VPJ92" s="227"/>
      <c r="VPK92" s="227"/>
      <c r="VPL92" s="221"/>
      <c r="VPM92" s="231"/>
      <c r="VPN92" s="232"/>
      <c r="VPO92" s="6"/>
      <c r="VPP92" s="6"/>
      <c r="VPQ92" s="232"/>
      <c r="VPR92" s="252"/>
      <c r="VPS92" s="258"/>
      <c r="VPT92" s="231"/>
      <c r="VPU92" s="231"/>
      <c r="VPV92" s="231"/>
      <c r="VPW92" s="99"/>
      <c r="VPX92" s="231"/>
      <c r="VPY92" s="231"/>
      <c r="VPZ92" s="231"/>
      <c r="VQA92" s="222"/>
      <c r="VQB92" s="248"/>
      <c r="VQC92" s="254"/>
      <c r="VQD92" s="224"/>
      <c r="VQE92" s="225"/>
      <c r="VQF92" s="235"/>
      <c r="VQG92" s="235"/>
      <c r="VQH92" s="231"/>
      <c r="VQI92" s="227"/>
      <c r="VQJ92" s="227"/>
      <c r="VQK92" s="221"/>
      <c r="VQL92" s="231"/>
      <c r="VQM92" s="232"/>
      <c r="VQN92" s="6"/>
      <c r="VQO92" s="6"/>
      <c r="VQP92" s="232"/>
      <c r="VQQ92" s="252"/>
      <c r="VQR92" s="258"/>
      <c r="VQS92" s="231"/>
      <c r="VQT92" s="231"/>
      <c r="VQU92" s="231"/>
      <c r="VQV92" s="99"/>
      <c r="VQW92" s="231"/>
      <c r="VQX92" s="231"/>
      <c r="VQY92" s="231"/>
      <c r="VQZ92" s="222"/>
      <c r="VRA92" s="248"/>
      <c r="VRB92" s="254"/>
      <c r="VRC92" s="224"/>
      <c r="VRD92" s="225"/>
      <c r="VRE92" s="235"/>
      <c r="VRF92" s="235"/>
      <c r="VRG92" s="231"/>
      <c r="VRH92" s="227"/>
      <c r="VRI92" s="227"/>
      <c r="VRJ92" s="221"/>
      <c r="VRK92" s="231"/>
      <c r="VRL92" s="232"/>
      <c r="VRM92" s="6"/>
      <c r="VRN92" s="6"/>
      <c r="VRO92" s="232"/>
      <c r="VRP92" s="252"/>
      <c r="VRQ92" s="258"/>
      <c r="VRR92" s="231"/>
      <c r="VRS92" s="231"/>
      <c r="VRT92" s="231"/>
      <c r="VRU92" s="99"/>
      <c r="VRV92" s="231"/>
      <c r="VRW92" s="231"/>
      <c r="VRX92" s="231"/>
      <c r="VRY92" s="222"/>
      <c r="VRZ92" s="248"/>
      <c r="VSA92" s="254"/>
      <c r="VSB92" s="224"/>
      <c r="VSC92" s="225"/>
      <c r="VSD92" s="235"/>
      <c r="VSE92" s="235"/>
      <c r="VSF92" s="231"/>
      <c r="VSG92" s="227"/>
      <c r="VSH92" s="227"/>
      <c r="VSI92" s="221"/>
      <c r="VSJ92" s="231"/>
      <c r="VSK92" s="232"/>
      <c r="VSL92" s="6"/>
      <c r="VSM92" s="6"/>
      <c r="VSN92" s="232"/>
      <c r="VSO92" s="252"/>
      <c r="VSP92" s="258"/>
      <c r="VSQ92" s="231"/>
      <c r="VSR92" s="231"/>
      <c r="VSS92" s="231"/>
      <c r="VST92" s="99"/>
      <c r="VSU92" s="231"/>
      <c r="VSV92" s="231"/>
      <c r="VSW92" s="231"/>
      <c r="VSX92" s="222"/>
      <c r="VSY92" s="248"/>
      <c r="VSZ92" s="254"/>
      <c r="VTA92" s="224"/>
      <c r="VTB92" s="225"/>
      <c r="VTC92" s="235"/>
      <c r="VTD92" s="235"/>
      <c r="VTE92" s="231"/>
      <c r="VTF92" s="227"/>
      <c r="VTG92" s="227"/>
      <c r="VTH92" s="221"/>
      <c r="VTI92" s="231"/>
      <c r="VTJ92" s="232"/>
      <c r="VTK92" s="6"/>
      <c r="VTL92" s="6"/>
      <c r="VTM92" s="232"/>
      <c r="VTN92" s="252"/>
      <c r="VTO92" s="258"/>
      <c r="VTP92" s="231"/>
      <c r="VTQ92" s="231"/>
      <c r="VTR92" s="231"/>
      <c r="VTS92" s="99"/>
      <c r="VTT92" s="231"/>
      <c r="VTU92" s="231"/>
      <c r="VTV92" s="231"/>
      <c r="VTW92" s="222"/>
      <c r="VTX92" s="248"/>
      <c r="VTY92" s="254"/>
      <c r="VTZ92" s="224"/>
      <c r="VUA92" s="225"/>
      <c r="VUB92" s="235"/>
      <c r="VUC92" s="235"/>
      <c r="VUD92" s="231"/>
      <c r="VUE92" s="227"/>
      <c r="VUF92" s="227"/>
      <c r="VUG92" s="221"/>
      <c r="VUH92" s="231"/>
      <c r="VUI92" s="232"/>
      <c r="VUJ92" s="6"/>
      <c r="VUK92" s="6"/>
      <c r="VUL92" s="232"/>
      <c r="VUM92" s="252"/>
      <c r="VUN92" s="258"/>
      <c r="VUO92" s="231"/>
      <c r="VUP92" s="231"/>
      <c r="VUQ92" s="231"/>
      <c r="VUR92" s="99"/>
      <c r="VUS92" s="231"/>
      <c r="VUT92" s="231"/>
      <c r="VUU92" s="231"/>
      <c r="VUV92" s="222"/>
      <c r="VUW92" s="248"/>
      <c r="VUX92" s="254"/>
      <c r="VUY92" s="224"/>
      <c r="VUZ92" s="225"/>
      <c r="VVA92" s="235"/>
      <c r="VVB92" s="235"/>
      <c r="VVC92" s="231"/>
      <c r="VVD92" s="227"/>
      <c r="VVE92" s="227"/>
      <c r="VVF92" s="221"/>
      <c r="VVG92" s="231"/>
      <c r="VVH92" s="232"/>
      <c r="VVI92" s="6"/>
      <c r="VVJ92" s="6"/>
      <c r="VVK92" s="232"/>
      <c r="VVL92" s="252"/>
      <c r="VVM92" s="258"/>
      <c r="VVN92" s="231"/>
      <c r="VVO92" s="231"/>
      <c r="VVP92" s="231"/>
      <c r="VVQ92" s="99"/>
      <c r="VVR92" s="231"/>
      <c r="VVS92" s="231"/>
      <c r="VVT92" s="231"/>
      <c r="VVU92" s="222"/>
      <c r="VVV92" s="248"/>
      <c r="VVW92" s="254"/>
      <c r="VVX92" s="224"/>
      <c r="VVY92" s="225"/>
      <c r="VVZ92" s="235"/>
      <c r="VWA92" s="235"/>
      <c r="VWB92" s="231"/>
      <c r="VWC92" s="227"/>
      <c r="VWD92" s="227"/>
      <c r="VWE92" s="221"/>
      <c r="VWF92" s="231"/>
      <c r="VWG92" s="232"/>
      <c r="VWH92" s="6"/>
      <c r="VWI92" s="6"/>
      <c r="VWJ92" s="232"/>
      <c r="VWK92" s="252"/>
      <c r="VWL92" s="258"/>
      <c r="VWM92" s="231"/>
      <c r="VWN92" s="231"/>
      <c r="VWO92" s="231"/>
      <c r="VWP92" s="99"/>
      <c r="VWQ92" s="231"/>
      <c r="VWR92" s="231"/>
      <c r="VWS92" s="231"/>
      <c r="VWT92" s="222"/>
      <c r="VWU92" s="248"/>
      <c r="VWV92" s="254"/>
      <c r="VWW92" s="224"/>
      <c r="VWX92" s="225"/>
      <c r="VWY92" s="235"/>
      <c r="VWZ92" s="235"/>
      <c r="VXA92" s="231"/>
      <c r="VXB92" s="227"/>
      <c r="VXC92" s="227"/>
      <c r="VXD92" s="221"/>
      <c r="VXE92" s="231"/>
      <c r="VXF92" s="232"/>
      <c r="VXG92" s="6"/>
      <c r="VXH92" s="6"/>
      <c r="VXI92" s="232"/>
      <c r="VXJ92" s="252"/>
      <c r="VXK92" s="258"/>
      <c r="VXL92" s="231"/>
      <c r="VXM92" s="231"/>
      <c r="VXN92" s="231"/>
      <c r="VXO92" s="99"/>
      <c r="VXP92" s="231"/>
      <c r="VXQ92" s="231"/>
      <c r="VXR92" s="231"/>
      <c r="VXS92" s="222"/>
      <c r="VXT92" s="248"/>
      <c r="VXU92" s="254"/>
      <c r="VXV92" s="224"/>
      <c r="VXW92" s="225"/>
      <c r="VXX92" s="235"/>
      <c r="VXY92" s="235"/>
      <c r="VXZ92" s="231"/>
      <c r="VYA92" s="227"/>
      <c r="VYB92" s="227"/>
      <c r="VYC92" s="221"/>
      <c r="VYD92" s="231"/>
      <c r="VYE92" s="232"/>
      <c r="VYF92" s="6"/>
      <c r="VYG92" s="6"/>
      <c r="VYH92" s="232"/>
      <c r="VYI92" s="252"/>
      <c r="VYJ92" s="258"/>
      <c r="VYK92" s="231"/>
      <c r="VYL92" s="231"/>
      <c r="VYM92" s="231"/>
      <c r="VYN92" s="99"/>
      <c r="VYO92" s="231"/>
      <c r="VYP92" s="231"/>
      <c r="VYQ92" s="231"/>
      <c r="VYR92" s="222"/>
      <c r="VYS92" s="248"/>
      <c r="VYT92" s="254"/>
      <c r="VYU92" s="224"/>
      <c r="VYV92" s="225"/>
      <c r="VYW92" s="235"/>
      <c r="VYX92" s="235"/>
      <c r="VYY92" s="231"/>
      <c r="VYZ92" s="227"/>
      <c r="VZA92" s="227"/>
      <c r="VZB92" s="221"/>
      <c r="VZC92" s="231"/>
      <c r="VZD92" s="232"/>
      <c r="VZE92" s="6"/>
      <c r="VZF92" s="6"/>
      <c r="VZG92" s="232"/>
      <c r="VZH92" s="252"/>
      <c r="VZI92" s="258"/>
      <c r="VZJ92" s="231"/>
      <c r="VZK92" s="231"/>
      <c r="VZL92" s="231"/>
      <c r="VZM92" s="99"/>
      <c r="VZN92" s="231"/>
      <c r="VZO92" s="231"/>
      <c r="VZP92" s="231"/>
      <c r="VZQ92" s="222"/>
      <c r="VZR92" s="248"/>
      <c r="VZS92" s="254"/>
      <c r="VZT92" s="224"/>
      <c r="VZU92" s="225"/>
      <c r="VZV92" s="235"/>
      <c r="VZW92" s="235"/>
      <c r="VZX92" s="231"/>
      <c r="VZY92" s="227"/>
      <c r="VZZ92" s="227"/>
      <c r="WAA92" s="221"/>
      <c r="WAB92" s="231"/>
      <c r="WAC92" s="232"/>
      <c r="WAD92" s="6"/>
      <c r="WAE92" s="6"/>
      <c r="WAF92" s="232"/>
      <c r="WAG92" s="252"/>
      <c r="WAH92" s="258"/>
      <c r="WAI92" s="231"/>
      <c r="WAJ92" s="231"/>
      <c r="WAK92" s="231"/>
      <c r="WAL92" s="99"/>
      <c r="WAM92" s="231"/>
      <c r="WAN92" s="231"/>
      <c r="WAO92" s="231"/>
      <c r="WAP92" s="222"/>
      <c r="WAQ92" s="248"/>
      <c r="WAR92" s="254"/>
      <c r="WAS92" s="224"/>
      <c r="WAT92" s="225"/>
      <c r="WAU92" s="235"/>
      <c r="WAV92" s="235"/>
      <c r="WAW92" s="231"/>
      <c r="WAX92" s="227"/>
      <c r="WAY92" s="227"/>
      <c r="WAZ92" s="221"/>
      <c r="WBA92" s="231"/>
      <c r="WBB92" s="232"/>
      <c r="WBC92" s="6"/>
      <c r="WBD92" s="6"/>
      <c r="WBE92" s="232"/>
      <c r="WBF92" s="252"/>
      <c r="WBG92" s="258"/>
      <c r="WBH92" s="231"/>
      <c r="WBI92" s="231"/>
      <c r="WBJ92" s="231"/>
      <c r="WBK92" s="99"/>
      <c r="WBL92" s="231"/>
      <c r="WBM92" s="231"/>
      <c r="WBN92" s="231"/>
      <c r="WBO92" s="222"/>
      <c r="WBP92" s="248"/>
      <c r="WBQ92" s="254"/>
      <c r="WBR92" s="224"/>
      <c r="WBS92" s="225"/>
      <c r="WBT92" s="235"/>
      <c r="WBU92" s="235"/>
      <c r="WBV92" s="231"/>
      <c r="WBW92" s="227"/>
      <c r="WBX92" s="227"/>
      <c r="WBY92" s="221"/>
      <c r="WBZ92" s="231"/>
      <c r="WCA92" s="232"/>
      <c r="WCB92" s="6"/>
      <c r="WCC92" s="6"/>
      <c r="WCD92" s="232"/>
      <c r="WCE92" s="252"/>
      <c r="WCF92" s="258"/>
      <c r="WCG92" s="231"/>
      <c r="WCH92" s="231"/>
      <c r="WCI92" s="231"/>
      <c r="WCJ92" s="99"/>
      <c r="WCK92" s="231"/>
      <c r="WCL92" s="231"/>
      <c r="WCM92" s="231"/>
      <c r="WCN92" s="222"/>
      <c r="WCO92" s="248"/>
      <c r="WCP92" s="254"/>
      <c r="WCQ92" s="224"/>
      <c r="WCR92" s="225"/>
      <c r="WCS92" s="235"/>
      <c r="WCT92" s="235"/>
      <c r="WCU92" s="231"/>
      <c r="WCV92" s="227"/>
      <c r="WCW92" s="227"/>
      <c r="WCX92" s="221"/>
      <c r="WCY92" s="231"/>
      <c r="WCZ92" s="232"/>
      <c r="WDA92" s="6"/>
      <c r="WDB92" s="6"/>
      <c r="WDC92" s="232"/>
      <c r="WDD92" s="252"/>
      <c r="WDE92" s="258"/>
      <c r="WDF92" s="231"/>
      <c r="WDG92" s="231"/>
      <c r="WDH92" s="231"/>
      <c r="WDI92" s="99"/>
      <c r="WDJ92" s="231"/>
      <c r="WDK92" s="231"/>
      <c r="WDL92" s="231"/>
      <c r="WDM92" s="222"/>
      <c r="WDN92" s="248"/>
      <c r="WDO92" s="254"/>
      <c r="WDP92" s="224"/>
      <c r="WDQ92" s="225"/>
      <c r="WDR92" s="235"/>
      <c r="WDS92" s="235"/>
      <c r="WDT92" s="231"/>
      <c r="WDU92" s="227"/>
      <c r="WDV92" s="227"/>
      <c r="WDW92" s="221"/>
      <c r="WDX92" s="231"/>
      <c r="WDY92" s="232"/>
      <c r="WDZ92" s="6"/>
      <c r="WEA92" s="6"/>
      <c r="WEB92" s="232"/>
      <c r="WEC92" s="252"/>
      <c r="WED92" s="258"/>
      <c r="WEE92" s="231"/>
      <c r="WEF92" s="231"/>
      <c r="WEG92" s="231"/>
      <c r="WEH92" s="99"/>
      <c r="WEI92" s="231"/>
      <c r="WEJ92" s="231"/>
      <c r="WEK92" s="231"/>
      <c r="WEL92" s="222"/>
      <c r="WEM92" s="248"/>
      <c r="WEN92" s="254"/>
      <c r="WEO92" s="224"/>
      <c r="WEP92" s="225"/>
      <c r="WEQ92" s="235"/>
      <c r="WER92" s="235"/>
      <c r="WES92" s="231"/>
      <c r="WET92" s="227"/>
      <c r="WEU92" s="227"/>
      <c r="WEV92" s="221"/>
      <c r="WEW92" s="231"/>
      <c r="WEX92" s="232"/>
      <c r="WEY92" s="6"/>
      <c r="WEZ92" s="6"/>
      <c r="WFA92" s="232"/>
      <c r="WFB92" s="252"/>
      <c r="WFC92" s="258"/>
      <c r="WFD92" s="231"/>
      <c r="WFE92" s="231"/>
      <c r="WFF92" s="231"/>
      <c r="WFG92" s="99"/>
      <c r="WFH92" s="231"/>
      <c r="WFI92" s="231"/>
      <c r="WFJ92" s="231"/>
      <c r="WFK92" s="222"/>
      <c r="WFL92" s="248"/>
      <c r="WFM92" s="254"/>
      <c r="WFN92" s="224"/>
      <c r="WFO92" s="225"/>
      <c r="WFP92" s="235"/>
      <c r="WFQ92" s="235"/>
      <c r="WFR92" s="231"/>
      <c r="WFS92" s="227"/>
      <c r="WFT92" s="227"/>
      <c r="WFU92" s="221"/>
      <c r="WFV92" s="231"/>
      <c r="WFW92" s="232"/>
      <c r="WFX92" s="6"/>
      <c r="WFY92" s="6"/>
      <c r="WFZ92" s="232"/>
      <c r="WGA92" s="252"/>
      <c r="WGB92" s="258"/>
      <c r="WGC92" s="231"/>
      <c r="WGD92" s="231"/>
      <c r="WGE92" s="231"/>
      <c r="WGF92" s="99"/>
      <c r="WGG92" s="231"/>
      <c r="WGH92" s="231"/>
      <c r="WGI92" s="231"/>
      <c r="WGJ92" s="222"/>
      <c r="WGK92" s="248"/>
      <c r="WGL92" s="254"/>
      <c r="WGM92" s="224"/>
      <c r="WGN92" s="225"/>
      <c r="WGO92" s="235"/>
      <c r="WGP92" s="235"/>
      <c r="WGQ92" s="231"/>
      <c r="WGR92" s="227"/>
      <c r="WGS92" s="227"/>
      <c r="WGT92" s="221"/>
      <c r="WGU92" s="231"/>
      <c r="WGV92" s="232"/>
      <c r="WGW92" s="6"/>
      <c r="WGX92" s="6"/>
      <c r="WGY92" s="232"/>
      <c r="WGZ92" s="252"/>
      <c r="WHA92" s="258"/>
      <c r="WHB92" s="231"/>
      <c r="WHC92" s="231"/>
      <c r="WHD92" s="231"/>
      <c r="WHE92" s="99"/>
      <c r="WHF92" s="231"/>
      <c r="WHG92" s="231"/>
      <c r="WHH92" s="231"/>
      <c r="WHI92" s="222"/>
      <c r="WHJ92" s="248"/>
      <c r="WHK92" s="254"/>
      <c r="WHL92" s="224"/>
      <c r="WHM92" s="225"/>
      <c r="WHN92" s="235"/>
      <c r="WHO92" s="235"/>
      <c r="WHP92" s="231"/>
      <c r="WHQ92" s="227"/>
      <c r="WHR92" s="227"/>
      <c r="WHS92" s="221"/>
      <c r="WHT92" s="231"/>
      <c r="WHU92" s="232"/>
      <c r="WHV92" s="6"/>
      <c r="WHW92" s="6"/>
      <c r="WHX92" s="232"/>
      <c r="WHY92" s="252"/>
      <c r="WHZ92" s="258"/>
      <c r="WIA92" s="231"/>
      <c r="WIB92" s="231"/>
      <c r="WIC92" s="231"/>
      <c r="WID92" s="99"/>
      <c r="WIE92" s="231"/>
      <c r="WIF92" s="231"/>
      <c r="WIG92" s="231"/>
      <c r="WIH92" s="222"/>
      <c r="WII92" s="248"/>
      <c r="WIJ92" s="254"/>
      <c r="WIK92" s="224"/>
      <c r="WIL92" s="225"/>
      <c r="WIM92" s="235"/>
      <c r="WIN92" s="235"/>
      <c r="WIO92" s="231"/>
      <c r="WIP92" s="227"/>
      <c r="WIQ92" s="227"/>
      <c r="WIR92" s="221"/>
      <c r="WIS92" s="231"/>
      <c r="WIT92" s="232"/>
      <c r="WIU92" s="6"/>
      <c r="WIV92" s="6"/>
      <c r="WIW92" s="232"/>
      <c r="WIX92" s="252"/>
      <c r="WIY92" s="258"/>
      <c r="WIZ92" s="231"/>
      <c r="WJA92" s="231"/>
      <c r="WJB92" s="231"/>
      <c r="WJC92" s="99"/>
      <c r="WJD92" s="231"/>
      <c r="WJE92" s="231"/>
      <c r="WJF92" s="231"/>
      <c r="WJG92" s="222"/>
      <c r="WJH92" s="248"/>
      <c r="WJI92" s="254"/>
      <c r="WJJ92" s="224"/>
      <c r="WJK92" s="225"/>
      <c r="WJL92" s="235"/>
      <c r="WJM92" s="235"/>
      <c r="WJN92" s="231"/>
      <c r="WJO92" s="227"/>
      <c r="WJP92" s="227"/>
      <c r="WJQ92" s="221"/>
      <c r="WJR92" s="231"/>
      <c r="WJS92" s="232"/>
      <c r="WJT92" s="6"/>
      <c r="WJU92" s="6"/>
      <c r="WJV92" s="232"/>
      <c r="WJW92" s="252"/>
      <c r="WJX92" s="258"/>
      <c r="WJY92" s="231"/>
      <c r="WJZ92" s="231"/>
      <c r="WKA92" s="231"/>
      <c r="WKB92" s="99"/>
      <c r="WKC92" s="231"/>
      <c r="WKD92" s="231"/>
      <c r="WKE92" s="231"/>
      <c r="WKF92" s="222"/>
      <c r="WKG92" s="248"/>
      <c r="WKH92" s="254"/>
      <c r="WKI92" s="224"/>
      <c r="WKJ92" s="225"/>
      <c r="WKK92" s="235"/>
      <c r="WKL92" s="235"/>
      <c r="WKM92" s="231"/>
      <c r="WKN92" s="227"/>
      <c r="WKO92" s="227"/>
      <c r="WKP92" s="221"/>
      <c r="WKQ92" s="231"/>
      <c r="WKR92" s="232"/>
      <c r="WKS92" s="6"/>
      <c r="WKT92" s="6"/>
      <c r="WKU92" s="232"/>
      <c r="WKV92" s="252"/>
      <c r="WKW92" s="258"/>
      <c r="WKX92" s="231"/>
      <c r="WKY92" s="231"/>
      <c r="WKZ92" s="231"/>
      <c r="WLA92" s="99"/>
      <c r="WLB92" s="231"/>
      <c r="WLC92" s="231"/>
      <c r="WLD92" s="231"/>
      <c r="WLE92" s="222"/>
      <c r="WLF92" s="248"/>
      <c r="WLG92" s="254"/>
      <c r="WLH92" s="224"/>
      <c r="WLI92" s="225"/>
      <c r="WLJ92" s="235"/>
      <c r="WLK92" s="235"/>
      <c r="WLL92" s="231"/>
      <c r="WLM92" s="227"/>
      <c r="WLN92" s="227"/>
      <c r="WLO92" s="221"/>
      <c r="WLP92" s="231"/>
      <c r="WLQ92" s="232"/>
      <c r="WLR92" s="6"/>
      <c r="WLS92" s="6"/>
      <c r="WLT92" s="232"/>
      <c r="WLU92" s="252"/>
      <c r="WLV92" s="258"/>
      <c r="WLW92" s="231"/>
      <c r="WLX92" s="231"/>
      <c r="WLY92" s="231"/>
      <c r="WLZ92" s="99"/>
      <c r="WMA92" s="231"/>
      <c r="WMB92" s="231"/>
      <c r="WMC92" s="231"/>
      <c r="WMD92" s="222"/>
      <c r="WME92" s="248"/>
      <c r="WMF92" s="254"/>
      <c r="WMG92" s="224"/>
      <c r="WMH92" s="225"/>
      <c r="WMI92" s="235"/>
      <c r="WMJ92" s="235"/>
      <c r="WMK92" s="231"/>
      <c r="WML92" s="227"/>
      <c r="WMM92" s="227"/>
      <c r="WMN92" s="221"/>
      <c r="WMO92" s="231"/>
      <c r="WMP92" s="232"/>
      <c r="WMQ92" s="6"/>
      <c r="WMR92" s="6"/>
      <c r="WMS92" s="232"/>
      <c r="WMT92" s="252"/>
      <c r="WMU92" s="258"/>
      <c r="WMV92" s="231"/>
      <c r="WMW92" s="231"/>
      <c r="WMX92" s="231"/>
      <c r="WMY92" s="99"/>
      <c r="WMZ92" s="231"/>
      <c r="WNA92" s="231"/>
      <c r="WNB92" s="231"/>
      <c r="WNC92" s="222"/>
      <c r="WND92" s="248"/>
      <c r="WNE92" s="254"/>
      <c r="WNF92" s="224"/>
      <c r="WNG92" s="225"/>
      <c r="WNH92" s="235"/>
      <c r="WNI92" s="235"/>
      <c r="WNJ92" s="231"/>
      <c r="WNK92" s="227"/>
      <c r="WNL92" s="227"/>
      <c r="WNM92" s="221"/>
      <c r="WNN92" s="231"/>
      <c r="WNO92" s="232"/>
      <c r="WNP92" s="6"/>
      <c r="WNQ92" s="6"/>
      <c r="WNR92" s="232"/>
      <c r="WNS92" s="252"/>
      <c r="WNT92" s="258"/>
      <c r="WNU92" s="231"/>
      <c r="WNV92" s="231"/>
      <c r="WNW92" s="231"/>
      <c r="WNX92" s="99"/>
      <c r="WNY92" s="231"/>
      <c r="WNZ92" s="231"/>
      <c r="WOA92" s="231"/>
      <c r="WOB92" s="222"/>
      <c r="WOC92" s="248"/>
      <c r="WOD92" s="254"/>
      <c r="WOE92" s="224"/>
      <c r="WOF92" s="225"/>
      <c r="WOG92" s="235"/>
      <c r="WOH92" s="235"/>
      <c r="WOI92" s="231"/>
      <c r="WOJ92" s="227"/>
      <c r="WOK92" s="227"/>
      <c r="WOL92" s="221"/>
      <c r="WOM92" s="231"/>
      <c r="WON92" s="232"/>
      <c r="WOO92" s="6"/>
      <c r="WOP92" s="6"/>
      <c r="WOQ92" s="232"/>
      <c r="WOR92" s="252"/>
      <c r="WOS92" s="258"/>
      <c r="WOT92" s="231"/>
      <c r="WOU92" s="231"/>
      <c r="WOV92" s="231"/>
      <c r="WOW92" s="99"/>
      <c r="WOX92" s="231"/>
      <c r="WOY92" s="231"/>
      <c r="WOZ92" s="231"/>
      <c r="WPA92" s="222"/>
      <c r="WPB92" s="248"/>
      <c r="WPC92" s="254"/>
      <c r="WPD92" s="224"/>
      <c r="WPE92" s="225"/>
      <c r="WPF92" s="235"/>
      <c r="WPG92" s="235"/>
      <c r="WPH92" s="231"/>
      <c r="WPI92" s="227"/>
      <c r="WPJ92" s="227"/>
      <c r="WPK92" s="221"/>
      <c r="WPL92" s="231"/>
      <c r="WPM92" s="232"/>
      <c r="WPN92" s="6"/>
      <c r="WPO92" s="6"/>
      <c r="WPP92" s="232"/>
      <c r="WPQ92" s="252"/>
      <c r="WPR92" s="258"/>
      <c r="WPS92" s="231"/>
      <c r="WPT92" s="231"/>
      <c r="WPU92" s="231"/>
      <c r="WPV92" s="99"/>
      <c r="WPW92" s="231"/>
      <c r="WPX92" s="231"/>
      <c r="WPY92" s="231"/>
      <c r="WPZ92" s="222"/>
      <c r="WQA92" s="248"/>
      <c r="WQB92" s="254"/>
      <c r="WQC92" s="224"/>
      <c r="WQD92" s="225"/>
      <c r="WQE92" s="235"/>
      <c r="WQF92" s="235"/>
      <c r="WQG92" s="231"/>
      <c r="WQH92" s="227"/>
      <c r="WQI92" s="227"/>
      <c r="WQJ92" s="221"/>
      <c r="WQK92" s="231"/>
      <c r="WQL92" s="232"/>
      <c r="WQM92" s="6"/>
      <c r="WQN92" s="6"/>
      <c r="WQO92" s="232"/>
      <c r="WQP92" s="252"/>
      <c r="WQQ92" s="258"/>
      <c r="WQR92" s="231"/>
      <c r="WQS92" s="231"/>
      <c r="WQT92" s="231"/>
      <c r="WQU92" s="99"/>
      <c r="WQV92" s="231"/>
      <c r="WQW92" s="231"/>
      <c r="WQX92" s="231"/>
      <c r="WQY92" s="222"/>
      <c r="WQZ92" s="248"/>
      <c r="WRA92" s="254"/>
      <c r="WRB92" s="224"/>
      <c r="WRC92" s="225"/>
      <c r="WRD92" s="235"/>
      <c r="WRE92" s="235"/>
      <c r="WRF92" s="231"/>
      <c r="WRG92" s="227"/>
      <c r="WRH92" s="227"/>
      <c r="WRI92" s="221"/>
      <c r="WRJ92" s="231"/>
      <c r="WRK92" s="232"/>
      <c r="WRL92" s="6"/>
      <c r="WRM92" s="6"/>
      <c r="WRN92" s="232"/>
      <c r="WRO92" s="252"/>
      <c r="WRP92" s="258"/>
      <c r="WRQ92" s="231"/>
      <c r="WRR92" s="231"/>
      <c r="WRS92" s="231"/>
      <c r="WRT92" s="99"/>
      <c r="WRU92" s="231"/>
      <c r="WRV92" s="231"/>
      <c r="WRW92" s="231"/>
      <c r="WRX92" s="222"/>
      <c r="WRY92" s="248"/>
      <c r="WRZ92" s="254"/>
      <c r="WSA92" s="224"/>
      <c r="WSB92" s="225"/>
      <c r="WSC92" s="235"/>
      <c r="WSD92" s="235"/>
      <c r="WSE92" s="231"/>
      <c r="WSF92" s="227"/>
      <c r="WSG92" s="227"/>
      <c r="WSH92" s="221"/>
      <c r="WSI92" s="231"/>
      <c r="WSJ92" s="232"/>
      <c r="WSK92" s="6"/>
      <c r="WSL92" s="6"/>
      <c r="WSM92" s="232"/>
      <c r="WSN92" s="252"/>
      <c r="WSO92" s="258"/>
      <c r="WSP92" s="231"/>
      <c r="WSQ92" s="231"/>
      <c r="WSR92" s="231"/>
      <c r="WSS92" s="99"/>
      <c r="WST92" s="231"/>
      <c r="WSU92" s="231"/>
      <c r="WSV92" s="231"/>
      <c r="WSW92" s="222"/>
      <c r="WSX92" s="248"/>
      <c r="WSY92" s="254"/>
      <c r="WSZ92" s="224"/>
      <c r="WTA92" s="225"/>
      <c r="WTB92" s="235"/>
      <c r="WTC92" s="235"/>
      <c r="WTD92" s="231"/>
      <c r="WTE92" s="227"/>
      <c r="WTF92" s="227"/>
      <c r="WTG92" s="221"/>
      <c r="WTH92" s="231"/>
      <c r="WTI92" s="232"/>
      <c r="WTJ92" s="6"/>
      <c r="WTK92" s="6"/>
      <c r="WTL92" s="232"/>
      <c r="WTM92" s="252"/>
      <c r="WTN92" s="258"/>
      <c r="WTO92" s="231"/>
      <c r="WTP92" s="231"/>
      <c r="WTQ92" s="231"/>
      <c r="WTR92" s="99"/>
      <c r="WTS92" s="231"/>
      <c r="WTT92" s="231"/>
      <c r="WTU92" s="231"/>
      <c r="WTV92" s="222"/>
      <c r="WTW92" s="248"/>
      <c r="WTX92" s="254"/>
      <c r="WTY92" s="224"/>
      <c r="WTZ92" s="225"/>
      <c r="WUA92" s="235"/>
      <c r="WUB92" s="235"/>
      <c r="WUC92" s="231"/>
      <c r="WUD92" s="227"/>
      <c r="WUE92" s="227"/>
      <c r="WUF92" s="221"/>
      <c r="WUG92" s="231"/>
      <c r="WUH92" s="232"/>
      <c r="WUI92" s="6"/>
      <c r="WUJ92" s="6"/>
      <c r="WUK92" s="232"/>
      <c r="WUL92" s="252"/>
      <c r="WUM92" s="258"/>
      <c r="WUN92" s="231"/>
      <c r="WUO92" s="231"/>
      <c r="WUP92" s="231"/>
      <c r="WUQ92" s="99"/>
      <c r="WUR92" s="231"/>
      <c r="WUS92" s="231"/>
      <c r="WUT92" s="231"/>
      <c r="WUU92" s="222"/>
      <c r="WUV92" s="248"/>
      <c r="WUW92" s="254"/>
      <c r="WUX92" s="224"/>
      <c r="WUY92" s="225"/>
      <c r="WUZ92" s="235"/>
      <c r="WVA92" s="235"/>
      <c r="WVB92" s="231"/>
      <c r="WVC92" s="227"/>
      <c r="WVD92" s="227"/>
      <c r="WVE92" s="221"/>
      <c r="WVF92" s="231"/>
      <c r="WVG92" s="232"/>
      <c r="WVH92" s="6"/>
      <c r="WVI92" s="6"/>
      <c r="WVJ92" s="232"/>
      <c r="WVK92" s="252"/>
      <c r="WVL92" s="258"/>
      <c r="WVM92" s="231"/>
      <c r="WVN92" s="231"/>
      <c r="WVO92" s="231"/>
      <c r="WVP92" s="99"/>
      <c r="WVQ92" s="231"/>
      <c r="WVR92" s="231"/>
      <c r="WVS92" s="231"/>
      <c r="WVT92" s="222"/>
      <c r="WVU92" s="248"/>
      <c r="WVV92" s="254"/>
      <c r="WVW92" s="224"/>
      <c r="WVX92" s="225"/>
      <c r="WVY92" s="235"/>
      <c r="WVZ92" s="235"/>
      <c r="WWA92" s="231"/>
      <c r="WWB92" s="227"/>
      <c r="WWC92" s="227"/>
      <c r="WWD92" s="221"/>
      <c r="WWE92" s="231"/>
      <c r="WWF92" s="232"/>
      <c r="WWG92" s="6"/>
      <c r="WWH92" s="6"/>
      <c r="WWI92" s="232"/>
      <c r="WWJ92" s="252"/>
      <c r="WWK92" s="258"/>
      <c r="WWL92" s="231"/>
      <c r="WWM92" s="231"/>
      <c r="WWN92" s="231"/>
      <c r="WWO92" s="99"/>
      <c r="WWP92" s="231"/>
      <c r="WWQ92" s="231"/>
      <c r="WWR92" s="231"/>
      <c r="WWS92" s="222"/>
      <c r="WWT92" s="248"/>
      <c r="WWU92" s="254"/>
      <c r="WWV92" s="224"/>
      <c r="WWW92" s="225"/>
      <c r="WWX92" s="235"/>
      <c r="WWY92" s="235"/>
      <c r="WWZ92" s="231"/>
      <c r="WXA92" s="227"/>
      <c r="WXB92" s="227"/>
      <c r="WXC92" s="221"/>
      <c r="WXD92" s="231"/>
      <c r="WXE92" s="232"/>
      <c r="WXF92" s="6"/>
      <c r="WXG92" s="6"/>
      <c r="WXH92" s="232"/>
      <c r="WXI92" s="252"/>
      <c r="WXJ92" s="258"/>
      <c r="WXK92" s="231"/>
      <c r="WXL92" s="231"/>
      <c r="WXM92" s="231"/>
      <c r="WXN92" s="99"/>
      <c r="WXO92" s="231"/>
      <c r="WXP92" s="231"/>
      <c r="WXQ92" s="231"/>
      <c r="WXR92" s="222"/>
      <c r="WXS92" s="248"/>
      <c r="WXT92" s="254"/>
      <c r="WXU92" s="224"/>
      <c r="WXV92" s="225"/>
      <c r="WXW92" s="235"/>
      <c r="WXX92" s="235"/>
      <c r="WXY92" s="231"/>
      <c r="WXZ92" s="227"/>
      <c r="WYA92" s="227"/>
      <c r="WYB92" s="221"/>
      <c r="WYC92" s="231"/>
      <c r="WYD92" s="232"/>
      <c r="WYE92" s="6"/>
      <c r="WYF92" s="6"/>
      <c r="WYG92" s="232"/>
      <c r="WYH92" s="252"/>
      <c r="WYI92" s="258"/>
      <c r="WYJ92" s="231"/>
      <c r="WYK92" s="231"/>
      <c r="WYL92" s="231"/>
      <c r="WYM92" s="99"/>
      <c r="WYN92" s="231"/>
      <c r="WYO92" s="231"/>
      <c r="WYP92" s="231"/>
      <c r="WYQ92" s="222"/>
      <c r="WYR92" s="248"/>
      <c r="WYS92" s="254"/>
      <c r="WYT92" s="224"/>
      <c r="WYU92" s="225"/>
      <c r="WYV92" s="235"/>
      <c r="WYW92" s="235"/>
      <c r="WYX92" s="231"/>
      <c r="WYY92" s="227"/>
      <c r="WYZ92" s="227"/>
      <c r="WZA92" s="221"/>
      <c r="WZB92" s="231"/>
      <c r="WZC92" s="232"/>
      <c r="WZD92" s="6"/>
      <c r="WZE92" s="6"/>
      <c r="WZF92" s="232"/>
      <c r="WZG92" s="252"/>
      <c r="WZH92" s="258"/>
      <c r="WZI92" s="231"/>
      <c r="WZJ92" s="231"/>
      <c r="WZK92" s="231"/>
      <c r="WZL92" s="99"/>
      <c r="WZM92" s="231"/>
      <c r="WZN92" s="231"/>
      <c r="WZO92" s="231"/>
      <c r="WZP92" s="222"/>
      <c r="WZQ92" s="248"/>
      <c r="WZR92" s="254"/>
      <c r="WZS92" s="224"/>
      <c r="WZT92" s="225"/>
      <c r="WZU92" s="235"/>
      <c r="WZV92" s="235"/>
      <c r="WZW92" s="231"/>
      <c r="WZX92" s="227"/>
      <c r="WZY92" s="227"/>
      <c r="WZZ92" s="221"/>
      <c r="XAA92" s="231"/>
      <c r="XAB92" s="232"/>
      <c r="XAC92" s="6"/>
      <c r="XAD92" s="6"/>
      <c r="XAE92" s="232"/>
      <c r="XAF92" s="252"/>
      <c r="XAG92" s="258"/>
      <c r="XAH92" s="231"/>
      <c r="XAI92" s="231"/>
      <c r="XAJ92" s="231"/>
      <c r="XAK92" s="99"/>
      <c r="XAL92" s="231"/>
      <c r="XAM92" s="231"/>
      <c r="XAN92" s="231"/>
      <c r="XAO92" s="222"/>
      <c r="XAP92" s="248"/>
      <c r="XAQ92" s="254"/>
      <c r="XAR92" s="224"/>
      <c r="XAS92" s="225"/>
      <c r="XAT92" s="235"/>
      <c r="XAU92" s="235"/>
      <c r="XAV92" s="231"/>
      <c r="XAW92" s="227"/>
      <c r="XAX92" s="227"/>
      <c r="XAY92" s="221"/>
      <c r="XAZ92" s="231"/>
      <c r="XBA92" s="232"/>
      <c r="XBB92" s="6"/>
      <c r="XBC92" s="6"/>
      <c r="XBD92" s="232"/>
      <c r="XBE92" s="252"/>
      <c r="XBF92" s="258"/>
      <c r="XBG92" s="231"/>
      <c r="XBH92" s="231"/>
      <c r="XBI92" s="231"/>
      <c r="XBJ92" s="99"/>
      <c r="XBK92" s="231"/>
      <c r="XBL92" s="231"/>
      <c r="XBM92" s="231"/>
      <c r="XBN92" s="222"/>
      <c r="XBO92" s="248"/>
      <c r="XBP92" s="254"/>
      <c r="XBQ92" s="224"/>
      <c r="XBR92" s="225"/>
      <c r="XBS92" s="235"/>
      <c r="XBT92" s="235"/>
      <c r="XBU92" s="231"/>
      <c r="XBV92" s="227"/>
      <c r="XBW92" s="227"/>
      <c r="XBX92" s="221"/>
      <c r="XBY92" s="231"/>
      <c r="XBZ92" s="232"/>
      <c r="XCA92" s="6"/>
      <c r="XCB92" s="6"/>
      <c r="XCC92" s="232"/>
      <c r="XCD92" s="252"/>
      <c r="XCE92" s="258"/>
      <c r="XCF92" s="231"/>
      <c r="XCG92" s="231"/>
      <c r="XCH92" s="231"/>
      <c r="XCI92" s="99"/>
      <c r="XCJ92" s="231"/>
      <c r="XCK92" s="231"/>
      <c r="XCL92" s="231"/>
      <c r="XCM92" s="222"/>
      <c r="XCN92" s="248"/>
      <c r="XCO92" s="254"/>
      <c r="XCP92" s="224"/>
      <c r="XCQ92" s="225"/>
      <c r="XCR92" s="235"/>
      <c r="XCS92" s="235"/>
      <c r="XCT92" s="231"/>
      <c r="XCU92" s="227"/>
      <c r="XCV92" s="227"/>
      <c r="XCW92" s="221"/>
      <c r="XCX92" s="231"/>
      <c r="XCY92" s="232"/>
      <c r="XCZ92" s="6"/>
      <c r="XDA92" s="6"/>
      <c r="XDB92" s="232"/>
      <c r="XDC92" s="252"/>
      <c r="XDD92" s="258"/>
      <c r="XDE92" s="231"/>
      <c r="XDF92" s="231"/>
      <c r="XDG92" s="231"/>
      <c r="XDH92" s="99"/>
      <c r="XDI92" s="231"/>
      <c r="XDJ92" s="231"/>
      <c r="XDK92" s="231"/>
      <c r="XDL92" s="222"/>
      <c r="XDM92" s="248"/>
      <c r="XDN92" s="254"/>
      <c r="XDO92" s="224"/>
      <c r="XDP92" s="225"/>
      <c r="XDQ92" s="235"/>
      <c r="XDR92" s="235"/>
      <c r="XDS92" s="231"/>
      <c r="XDT92" s="227"/>
      <c r="XDU92" s="227"/>
      <c r="XDV92" s="221"/>
      <c r="XDW92" s="231"/>
      <c r="XDX92" s="232"/>
      <c r="XDY92" s="6"/>
      <c r="XDZ92" s="6"/>
      <c r="XEA92" s="232"/>
      <c r="XEB92" s="252"/>
      <c r="XEC92" s="258"/>
      <c r="XED92" s="231"/>
      <c r="XEE92" s="231"/>
      <c r="XEF92" s="231"/>
      <c r="XEG92" s="99"/>
      <c r="XEH92" s="231"/>
      <c r="XEI92" s="231"/>
      <c r="XEJ92" s="231"/>
      <c r="XEK92" s="222"/>
      <c r="XEL92" s="248"/>
      <c r="XEM92" s="254"/>
      <c r="XEN92" s="224"/>
      <c r="XEO92" s="225"/>
      <c r="XEP92" s="235"/>
      <c r="XEQ92" s="235"/>
      <c r="XER92" s="231"/>
      <c r="XES92" s="227"/>
      <c r="XET92" s="227"/>
      <c r="XEU92" s="221"/>
      <c r="XEV92" s="231"/>
      <c r="XEW92" s="232"/>
      <c r="XEX92" s="6"/>
      <c r="XEY92" s="6"/>
      <c r="XEZ92" s="232"/>
      <c r="XFA92" s="252"/>
      <c r="XFB92" s="258"/>
    </row>
    <row r="93" spans="1:16382" ht="51" x14ac:dyDescent="0.2">
      <c r="A93" s="96">
        <v>44309</v>
      </c>
      <c r="B93" s="79" t="s">
        <v>2976</v>
      </c>
      <c r="C93" s="79" t="s">
        <v>2977</v>
      </c>
      <c r="D93" s="79" t="s">
        <v>136</v>
      </c>
      <c r="E93" s="79" t="s">
        <v>2369</v>
      </c>
      <c r="F93" s="60"/>
      <c r="G93" s="98" t="s">
        <v>382</v>
      </c>
      <c r="H93" s="97" t="s">
        <v>2</v>
      </c>
      <c r="I93" s="97" t="str">
        <f t="shared" si="14"/>
        <v>OR</v>
      </c>
      <c r="J93" s="97" t="str">
        <f t="shared" si="15"/>
        <v>OR</v>
      </c>
      <c r="K93" s="104" t="str">
        <f t="shared" si="16"/>
        <v>Pacific</v>
      </c>
      <c r="L93" s="97" t="str">
        <f>INDEX('State '!$A$1:$C$62,MATCH($I93,'State '!$B:$B,0),3)</f>
        <v>Pacific</v>
      </c>
      <c r="M93" s="97" t="str">
        <f>INDEX('State '!$A$1:$C$62,MATCH($J93,'State '!$B:$B,0),3)</f>
        <v>Pacific</v>
      </c>
      <c r="N93" s="97"/>
      <c r="O93" s="144"/>
      <c r="P93" s="164" t="s">
        <v>382</v>
      </c>
      <c r="Q93" s="145">
        <v>1200</v>
      </c>
      <c r="R93" s="98"/>
      <c r="S93" s="97" t="s">
        <v>135</v>
      </c>
      <c r="T93" s="97" t="s">
        <v>381</v>
      </c>
      <c r="U93" s="97" t="s">
        <v>2978</v>
      </c>
      <c r="V93" s="97" t="s">
        <v>2174</v>
      </c>
      <c r="W93" s="79" t="s">
        <v>3822</v>
      </c>
      <c r="X93" s="79" t="s">
        <v>2813</v>
      </c>
      <c r="Y93" s="261"/>
      <c r="Z93" s="17"/>
    </row>
    <row r="94" spans="1:16382" ht="25.5" x14ac:dyDescent="0.2">
      <c r="A94" s="96">
        <v>45685</v>
      </c>
      <c r="B94" s="79" t="s">
        <v>3693</v>
      </c>
      <c r="C94" s="79" t="s">
        <v>3691</v>
      </c>
      <c r="D94" s="79" t="s">
        <v>140</v>
      </c>
      <c r="E94" s="79" t="s">
        <v>139</v>
      </c>
      <c r="F94" s="60"/>
      <c r="G94" s="98" t="s">
        <v>382</v>
      </c>
      <c r="H94" s="97" t="s">
        <v>0</v>
      </c>
      <c r="I94" s="97" t="str">
        <f t="shared" si="14"/>
        <v>LA</v>
      </c>
      <c r="J94" s="97" t="str">
        <f t="shared" si="15"/>
        <v>LA</v>
      </c>
      <c r="K94" s="104" t="str">
        <f t="shared" si="16"/>
        <v>South Central</v>
      </c>
      <c r="L94" s="97" t="str">
        <f>INDEX('State '!$A$1:$C$62,MATCH($I94,'State '!$B:$B,0),3)</f>
        <v>South Central</v>
      </c>
      <c r="M94" s="97" t="str">
        <f>INDEX('State '!$A$1:$C$62,MATCH($J94,'State '!$B:$B,0),3)</f>
        <v>South Central</v>
      </c>
      <c r="N94" s="97"/>
      <c r="O94" s="144"/>
      <c r="P94" s="164">
        <v>1.65</v>
      </c>
      <c r="Q94" s="145">
        <v>236</v>
      </c>
      <c r="R94" s="98"/>
      <c r="S94" s="97" t="s">
        <v>138</v>
      </c>
      <c r="T94" s="97"/>
      <c r="U94" s="97" t="s">
        <v>3694</v>
      </c>
      <c r="V94" s="97" t="s">
        <v>2174</v>
      </c>
      <c r="W94" s="79"/>
      <c r="X94" s="79"/>
      <c r="Y94" s="261"/>
      <c r="Z94" s="17"/>
    </row>
    <row r="95" spans="1:16382" x14ac:dyDescent="0.2">
      <c r="A95" s="96">
        <v>44729</v>
      </c>
      <c r="B95" s="80" t="s">
        <v>2360</v>
      </c>
      <c r="C95" s="80" t="s">
        <v>2361</v>
      </c>
      <c r="D95" s="80" t="s">
        <v>136</v>
      </c>
      <c r="E95" s="102" t="s">
        <v>2369</v>
      </c>
      <c r="F95" s="62"/>
      <c r="G95" s="98" t="s">
        <v>382</v>
      </c>
      <c r="H95" s="97" t="s">
        <v>6</v>
      </c>
      <c r="I95" s="97" t="str">
        <f t="shared" si="14"/>
        <v>TX</v>
      </c>
      <c r="J95" s="97" t="str">
        <f t="shared" si="15"/>
        <v>TX</v>
      </c>
      <c r="K95" s="104" t="str">
        <f t="shared" si="16"/>
        <v>South Central</v>
      </c>
      <c r="L95" s="97" t="str">
        <f>INDEX('State '!$A$1:$C$62,MATCH($I95,'State '!$B:$B,0),3)</f>
        <v>South Central</v>
      </c>
      <c r="M95" s="97" t="str">
        <f>INDEX('State '!$A$1:$C$62,MATCH($J95,'State '!$B:$B,0),3)</f>
        <v>South Central</v>
      </c>
      <c r="N95" s="97"/>
      <c r="O95" s="144"/>
      <c r="P95" s="61">
        <v>468</v>
      </c>
      <c r="Q95" s="108">
        <v>1850</v>
      </c>
      <c r="R95" s="63">
        <v>42</v>
      </c>
      <c r="S95" s="103" t="s">
        <v>138</v>
      </c>
      <c r="T95" s="104"/>
      <c r="U95" s="105"/>
      <c r="V95" s="97" t="s">
        <v>2174</v>
      </c>
      <c r="W95" s="79" t="s">
        <v>2560</v>
      </c>
      <c r="X95" s="79"/>
      <c r="Y95" s="261" t="s">
        <v>2559</v>
      </c>
      <c r="Z95" s="17"/>
    </row>
    <row r="96" spans="1:16382" ht="63.75" x14ac:dyDescent="0.2">
      <c r="A96" s="96">
        <v>45945</v>
      </c>
      <c r="B96" s="80" t="s">
        <v>3499</v>
      </c>
      <c r="C96" s="80" t="s">
        <v>3402</v>
      </c>
      <c r="D96" s="80" t="s">
        <v>136</v>
      </c>
      <c r="E96" s="102" t="s">
        <v>419</v>
      </c>
      <c r="F96" s="62"/>
      <c r="G96" s="98">
        <v>2027</v>
      </c>
      <c r="H96" s="97" t="s">
        <v>0</v>
      </c>
      <c r="I96" s="97" t="str">
        <f t="shared" si="14"/>
        <v>LA</v>
      </c>
      <c r="J96" s="97" t="str">
        <f t="shared" si="15"/>
        <v>LA</v>
      </c>
      <c r="K96" s="104" t="str">
        <f t="shared" si="16"/>
        <v>South Central</v>
      </c>
      <c r="L96" s="97" t="str">
        <f>INDEX('State '!$A$1:$C$62,MATCH($I96,'State '!$B:$B,0),3)</f>
        <v>South Central</v>
      </c>
      <c r="M96" s="97" t="str">
        <f>INDEX('State '!$A$1:$C$62,MATCH($J96,'State '!$B:$B,0),3)</f>
        <v>South Central</v>
      </c>
      <c r="N96" s="97"/>
      <c r="O96" s="144"/>
      <c r="P96" s="164">
        <v>170</v>
      </c>
      <c r="Q96" s="108">
        <v>2500</v>
      </c>
      <c r="R96" s="63">
        <v>42</v>
      </c>
      <c r="S96" s="103" t="s">
        <v>138</v>
      </c>
      <c r="T96" s="104"/>
      <c r="U96" s="105"/>
      <c r="V96" s="97" t="s">
        <v>2174</v>
      </c>
      <c r="W96" s="79" t="s">
        <v>3850</v>
      </c>
      <c r="X96" s="79"/>
      <c r="Y96" s="261" t="s">
        <v>3500</v>
      </c>
      <c r="Z96" s="17"/>
    </row>
    <row r="97" spans="1:16382" x14ac:dyDescent="0.2">
      <c r="A97" s="96">
        <v>45959</v>
      </c>
      <c r="B97" s="79" t="s">
        <v>2964</v>
      </c>
      <c r="C97" s="79" t="s">
        <v>221</v>
      </c>
      <c r="D97" s="79" t="s">
        <v>136</v>
      </c>
      <c r="E97" s="102" t="s">
        <v>2369</v>
      </c>
      <c r="F97" s="60"/>
      <c r="G97" s="98" t="s">
        <v>382</v>
      </c>
      <c r="H97" s="97" t="s">
        <v>6</v>
      </c>
      <c r="I97" s="97" t="str">
        <f t="shared" si="14"/>
        <v>TX</v>
      </c>
      <c r="J97" s="97" t="str">
        <f t="shared" si="15"/>
        <v>TX</v>
      </c>
      <c r="K97" s="104" t="str">
        <f t="shared" si="16"/>
        <v>South Central</v>
      </c>
      <c r="L97" s="97" t="str">
        <f>INDEX('State '!$A$1:$C$62,MATCH($I97,'State '!$B:$B,0),3)</f>
        <v>South Central</v>
      </c>
      <c r="M97" s="97" t="str">
        <f>INDEX('State '!$A$1:$C$62,MATCH($J97,'State '!$B:$B,0),3)</f>
        <v>South Central</v>
      </c>
      <c r="N97" s="97"/>
      <c r="O97" s="144"/>
      <c r="P97" s="110" t="s">
        <v>382</v>
      </c>
      <c r="Q97" s="145">
        <v>2000</v>
      </c>
      <c r="R97" s="98">
        <v>42</v>
      </c>
      <c r="S97" s="97" t="s">
        <v>138</v>
      </c>
      <c r="T97" s="97" t="s">
        <v>2593</v>
      </c>
      <c r="U97" s="97"/>
      <c r="V97" s="97" t="s">
        <v>2174</v>
      </c>
      <c r="W97" s="79"/>
      <c r="X97" s="79"/>
      <c r="Y97" s="261"/>
      <c r="Z97" s="17"/>
    </row>
    <row r="98" spans="1:16382" ht="63.75" x14ac:dyDescent="0.2">
      <c r="A98" s="96">
        <v>45717</v>
      </c>
      <c r="B98" s="79" t="s">
        <v>3659</v>
      </c>
      <c r="C98" s="79" t="s">
        <v>3364</v>
      </c>
      <c r="D98" s="79" t="s">
        <v>140</v>
      </c>
      <c r="E98" s="79" t="s">
        <v>139</v>
      </c>
      <c r="F98" s="60"/>
      <c r="G98" s="98">
        <v>2031</v>
      </c>
      <c r="H98" s="97" t="s">
        <v>3655</v>
      </c>
      <c r="I98" s="97" t="str">
        <f t="shared" si="14"/>
        <v>AR</v>
      </c>
      <c r="J98" s="97" t="str">
        <f t="shared" si="15"/>
        <v>LA</v>
      </c>
      <c r="K98" s="104" t="str">
        <f t="shared" si="16"/>
        <v>South Central</v>
      </c>
      <c r="L98" s="97" t="str">
        <f>INDEX('State '!$A$1:$C$62,MATCH($I98,'State '!$B:$B,0),3)</f>
        <v>South Central</v>
      </c>
      <c r="M98" s="97" t="str">
        <f>INDEX('State '!$A$1:$C$62,MATCH($J98,'State '!$B:$B,0),3)</f>
        <v>South Central</v>
      </c>
      <c r="N98" s="97"/>
      <c r="O98" s="144">
        <v>579.20000000000005</v>
      </c>
      <c r="P98" s="164">
        <v>17.89</v>
      </c>
      <c r="Q98" s="145">
        <v>2600</v>
      </c>
      <c r="R98" s="98"/>
      <c r="S98" s="97" t="s">
        <v>135</v>
      </c>
      <c r="T98" s="97" t="s">
        <v>381</v>
      </c>
      <c r="U98" s="97" t="s">
        <v>3660</v>
      </c>
      <c r="V98" s="97" t="s">
        <v>2177</v>
      </c>
      <c r="W98" s="79" t="s">
        <v>3808</v>
      </c>
      <c r="X98" s="79" t="s">
        <v>2813</v>
      </c>
      <c r="Y98" s="261" t="s">
        <v>3658</v>
      </c>
    </row>
    <row r="99" spans="1:16382" x14ac:dyDescent="0.2">
      <c r="A99" s="96">
        <v>45958</v>
      </c>
      <c r="B99" s="79" t="s">
        <v>3790</v>
      </c>
      <c r="C99" s="79" t="s">
        <v>3783</v>
      </c>
      <c r="D99" s="188" t="s">
        <v>140</v>
      </c>
      <c r="E99" s="79" t="s">
        <v>139</v>
      </c>
      <c r="F99" s="60"/>
      <c r="G99" s="98">
        <v>2026</v>
      </c>
      <c r="H99" s="97" t="s">
        <v>0</v>
      </c>
      <c r="I99" s="97" t="s">
        <v>0</v>
      </c>
      <c r="J99" s="97" t="s">
        <v>0</v>
      </c>
      <c r="K99" s="104" t="str">
        <f t="shared" si="16"/>
        <v>South Central</v>
      </c>
      <c r="L99" s="97" t="str">
        <f>INDEX('State '!$A$1:$C$62,MATCH($I99,'State '!$B:$B,0),3)</f>
        <v>South Central</v>
      </c>
      <c r="M99" s="97" t="str">
        <f>INDEX('State '!$A$1:$C$62,MATCH($J99,'State '!$B:$B,0),3)</f>
        <v>South Central</v>
      </c>
      <c r="N99" s="97"/>
      <c r="O99" s="144">
        <v>500</v>
      </c>
      <c r="P99" s="164">
        <v>0</v>
      </c>
      <c r="Q99" s="145">
        <v>1000</v>
      </c>
      <c r="R99" s="98"/>
      <c r="S99" s="97" t="s">
        <v>138</v>
      </c>
      <c r="T99" s="97"/>
      <c r="U99" s="97"/>
      <c r="V99" s="97" t="s">
        <v>2174</v>
      </c>
      <c r="W99" s="79" t="s">
        <v>3828</v>
      </c>
      <c r="X99" s="79"/>
      <c r="Y99" s="261" t="s">
        <v>3784</v>
      </c>
      <c r="Z99" s="17"/>
    </row>
    <row r="100" spans="1:16382" ht="25.5" x14ac:dyDescent="0.2">
      <c r="A100" s="96">
        <v>45813</v>
      </c>
      <c r="B100" s="79" t="s">
        <v>3640</v>
      </c>
      <c r="C100" s="79" t="s">
        <v>3683</v>
      </c>
      <c r="D100" s="79" t="s">
        <v>140</v>
      </c>
      <c r="E100" s="102" t="s">
        <v>139</v>
      </c>
      <c r="F100" s="60"/>
      <c r="G100" s="98">
        <v>2030</v>
      </c>
      <c r="H100" s="97" t="s">
        <v>19</v>
      </c>
      <c r="I100" s="97" t="str">
        <f t="shared" ref="I100:I111" si="17">LEFT($H100,2)</f>
        <v>VA</v>
      </c>
      <c r="J100" s="97" t="str">
        <f t="shared" ref="J100:J111" si="18">RIGHT($H100,2)</f>
        <v>VA</v>
      </c>
      <c r="K100" s="104" t="str">
        <f t="shared" si="16"/>
        <v>Northeast</v>
      </c>
      <c r="L100" s="97" t="str">
        <f>INDEX('State '!$A$1:$C$62,MATCH($I100,'State '!$B:$B,0),3)</f>
        <v>Northeast</v>
      </c>
      <c r="M100" s="97" t="str">
        <f>INDEX('State '!$A$1:$C$62,MATCH($J100,'State '!$B:$B,0),3)</f>
        <v>Northeast</v>
      </c>
      <c r="N100" s="97"/>
      <c r="O100" s="144"/>
      <c r="P100" s="110" t="s">
        <v>382</v>
      </c>
      <c r="Q100" s="145">
        <v>950</v>
      </c>
      <c r="R100" s="98"/>
      <c r="S100" s="97" t="s">
        <v>138</v>
      </c>
      <c r="T100" s="97"/>
      <c r="U100" s="97"/>
      <c r="V100" s="97" t="s">
        <v>2174</v>
      </c>
      <c r="W100" s="79" t="s">
        <v>3641</v>
      </c>
      <c r="X100" s="79"/>
      <c r="Y100" s="261" t="s">
        <v>3642</v>
      </c>
    </row>
    <row r="101" spans="1:16382" ht="63.75" x14ac:dyDescent="0.2">
      <c r="A101" s="96">
        <v>45335</v>
      </c>
      <c r="B101" s="79" t="s">
        <v>3418</v>
      </c>
      <c r="C101" s="79" t="s">
        <v>200</v>
      </c>
      <c r="D101" s="79" t="s">
        <v>140</v>
      </c>
      <c r="E101" s="102" t="s">
        <v>139</v>
      </c>
      <c r="F101" s="60"/>
      <c r="G101" s="98">
        <v>2029</v>
      </c>
      <c r="H101" s="97" t="s">
        <v>3419</v>
      </c>
      <c r="I101" s="97" t="str">
        <f t="shared" si="17"/>
        <v>NY</v>
      </c>
      <c r="J101" s="97" t="str">
        <f t="shared" si="18"/>
        <v>MA</v>
      </c>
      <c r="K101" s="104" t="str">
        <f t="shared" si="16"/>
        <v>Northeast</v>
      </c>
      <c r="L101" s="97" t="str">
        <f>INDEX('State '!$A$1:$C$62,MATCH($I101,'State '!$B:$B,0),3)</f>
        <v>Northeast</v>
      </c>
      <c r="M101" s="97" t="str">
        <f>INDEX('State '!$A$1:$C$62,MATCH($J101,'State '!$B:$B,0),3)</f>
        <v>Northeast</v>
      </c>
      <c r="N101" s="97"/>
      <c r="O101" s="144"/>
      <c r="P101" s="110" t="s">
        <v>382</v>
      </c>
      <c r="Q101" s="145">
        <v>750</v>
      </c>
      <c r="R101" s="98"/>
      <c r="S101" s="97" t="s">
        <v>135</v>
      </c>
      <c r="T101" s="97" t="s">
        <v>381</v>
      </c>
      <c r="U101" s="97"/>
      <c r="V101" s="97" t="s">
        <v>2177</v>
      </c>
      <c r="W101" s="79" t="s">
        <v>3420</v>
      </c>
      <c r="X101" s="79"/>
      <c r="Y101" s="261"/>
    </row>
    <row r="102" spans="1:16382" ht="38.25" x14ac:dyDescent="0.2">
      <c r="A102" s="96">
        <v>45621</v>
      </c>
      <c r="B102" s="79" t="s">
        <v>3501</v>
      </c>
      <c r="C102" s="79" t="s">
        <v>3502</v>
      </c>
      <c r="D102" s="79" t="s">
        <v>140</v>
      </c>
      <c r="E102" s="102" t="s">
        <v>389</v>
      </c>
      <c r="F102" s="60"/>
      <c r="G102" s="98">
        <v>2029</v>
      </c>
      <c r="H102" s="97" t="s">
        <v>23</v>
      </c>
      <c r="I102" s="97" t="str">
        <f t="shared" si="17"/>
        <v>KY</v>
      </c>
      <c r="J102" s="97" t="str">
        <f t="shared" si="18"/>
        <v>KY</v>
      </c>
      <c r="K102" s="104" t="str">
        <f t="shared" si="16"/>
        <v>Midwest</v>
      </c>
      <c r="L102" s="97" t="str">
        <f>INDEX('State '!$A$1:$C$62,MATCH($I102,'State '!$B:$B,0),3)</f>
        <v>Midwest</v>
      </c>
      <c r="M102" s="97" t="str">
        <f>INDEX('State '!$A$1:$C$62,MATCH($J102,'State '!$B:$B,0),3)</f>
        <v>Midwest</v>
      </c>
      <c r="N102" s="97"/>
      <c r="O102" s="144">
        <v>400</v>
      </c>
      <c r="P102" s="110">
        <v>40</v>
      </c>
      <c r="Q102" s="145">
        <v>200</v>
      </c>
      <c r="R102" s="98" t="s">
        <v>3612</v>
      </c>
      <c r="S102" s="97" t="s">
        <v>138</v>
      </c>
      <c r="T102" s="97"/>
      <c r="U102" s="97" t="s">
        <v>3611</v>
      </c>
      <c r="V102" s="97" t="s">
        <v>2174</v>
      </c>
      <c r="W102" s="79" t="s">
        <v>3809</v>
      </c>
      <c r="X102" s="79" t="s">
        <v>2814</v>
      </c>
      <c r="Y102" s="261" t="s">
        <v>3613</v>
      </c>
      <c r="Z102" s="6"/>
      <c r="AA102" s="6"/>
      <c r="AB102" s="6"/>
      <c r="AC102" s="246"/>
      <c r="AD102" s="252"/>
      <c r="AE102" s="259"/>
      <c r="AF102" s="231"/>
      <c r="AG102" s="231"/>
      <c r="AH102" s="231"/>
      <c r="AI102" s="99"/>
      <c r="AJ102" s="231"/>
      <c r="AK102" s="231"/>
      <c r="AL102" s="231"/>
      <c r="AM102" s="222"/>
      <c r="AN102" s="248"/>
      <c r="AO102" s="254"/>
      <c r="AP102" s="224"/>
      <c r="AQ102" s="225"/>
      <c r="AR102" s="99"/>
      <c r="AS102" s="255"/>
      <c r="AT102" s="231"/>
      <c r="AU102" s="227"/>
      <c r="AV102" s="227"/>
      <c r="AW102" s="231"/>
      <c r="AX102" s="6"/>
      <c r="AY102" s="6"/>
      <c r="AZ102" s="6"/>
      <c r="BA102" s="246"/>
      <c r="BB102" s="252"/>
      <c r="BC102" s="259"/>
      <c r="BD102" s="231"/>
      <c r="BE102" s="231"/>
      <c r="BF102" s="231"/>
      <c r="BG102" s="99"/>
      <c r="BH102" s="231"/>
      <c r="BI102" s="231"/>
      <c r="BJ102" s="231"/>
      <c r="BK102" s="222"/>
      <c r="BL102" s="248"/>
      <c r="BM102" s="254"/>
      <c r="BN102" s="224"/>
      <c r="BO102" s="225"/>
      <c r="BP102" s="99"/>
      <c r="BQ102" s="255"/>
      <c r="BR102" s="231"/>
      <c r="BS102" s="227"/>
      <c r="BT102" s="227"/>
      <c r="BU102" s="231"/>
      <c r="BV102" s="6"/>
      <c r="BW102" s="6"/>
      <c r="BX102" s="6"/>
      <c r="BY102" s="246"/>
      <c r="BZ102" s="252"/>
      <c r="CA102" s="259"/>
      <c r="CB102" s="231"/>
      <c r="CC102" s="231"/>
      <c r="CD102" s="231"/>
      <c r="CE102" s="99"/>
      <c r="CF102" s="231"/>
      <c r="CG102" s="231"/>
      <c r="CH102" s="231"/>
      <c r="CI102" s="222"/>
      <c r="CJ102" s="248"/>
      <c r="CK102" s="254"/>
      <c r="CL102" s="224"/>
      <c r="CM102" s="225"/>
      <c r="CN102" s="99"/>
      <c r="CO102" s="255"/>
      <c r="CP102" s="231"/>
      <c r="CQ102" s="227"/>
      <c r="CR102" s="227"/>
      <c r="CS102" s="231"/>
      <c r="CT102" s="6"/>
      <c r="CU102" s="6"/>
      <c r="CV102" s="6"/>
      <c r="CW102" s="246"/>
      <c r="CX102" s="252"/>
      <c r="CY102" s="259"/>
      <c r="CZ102" s="231"/>
      <c r="DA102" s="231"/>
      <c r="DB102" s="231"/>
      <c r="DC102" s="99"/>
      <c r="DD102" s="231"/>
      <c r="DE102" s="231"/>
      <c r="DF102" s="231"/>
      <c r="DG102" s="222"/>
      <c r="DH102" s="248"/>
      <c r="DI102" s="254"/>
      <c r="DJ102" s="224"/>
      <c r="DK102" s="225"/>
      <c r="DL102" s="99"/>
      <c r="DM102" s="255"/>
      <c r="DN102" s="231"/>
      <c r="DO102" s="227"/>
      <c r="DP102" s="227"/>
      <c r="DQ102" s="231"/>
      <c r="DR102" s="6"/>
      <c r="DS102" s="6"/>
      <c r="DT102" s="6"/>
      <c r="DU102" s="246"/>
      <c r="DV102" s="252"/>
      <c r="DW102" s="259"/>
      <c r="DX102" s="231"/>
      <c r="DY102" s="231"/>
      <c r="DZ102" s="231"/>
      <c r="EA102" s="99"/>
      <c r="EB102" s="231"/>
      <c r="EC102" s="231"/>
      <c r="ED102" s="231"/>
      <c r="EE102" s="222"/>
      <c r="EF102" s="248"/>
      <c r="EG102" s="254"/>
      <c r="EH102" s="224"/>
      <c r="EI102" s="225"/>
      <c r="EJ102" s="99"/>
      <c r="EK102" s="255"/>
      <c r="EL102" s="231"/>
      <c r="EM102" s="227"/>
      <c r="EN102" s="227"/>
      <c r="EO102" s="231"/>
      <c r="EP102" s="6"/>
      <c r="EQ102" s="6"/>
      <c r="ER102" s="6"/>
      <c r="ES102" s="246"/>
      <c r="ET102" s="252"/>
      <c r="EU102" s="259"/>
      <c r="EV102" s="231"/>
      <c r="EW102" s="231"/>
      <c r="EX102" s="231"/>
      <c r="EY102" s="99"/>
      <c r="EZ102" s="231"/>
      <c r="FA102" s="231"/>
      <c r="FB102" s="231"/>
      <c r="FC102" s="222"/>
      <c r="FD102" s="248"/>
      <c r="FE102" s="254"/>
      <c r="FF102" s="224"/>
      <c r="FG102" s="225"/>
      <c r="FH102" s="99"/>
      <c r="FI102" s="255"/>
      <c r="FJ102" s="231"/>
      <c r="FK102" s="227"/>
      <c r="FL102" s="227"/>
      <c r="FM102" s="231"/>
      <c r="FN102" s="6"/>
      <c r="FO102" s="6"/>
      <c r="FP102" s="6"/>
      <c r="FQ102" s="246"/>
      <c r="FR102" s="252"/>
      <c r="FS102" s="259"/>
      <c r="FT102" s="231"/>
      <c r="FU102" s="231"/>
      <c r="FV102" s="231"/>
      <c r="FW102" s="99"/>
      <c r="FX102" s="231"/>
      <c r="FY102" s="231"/>
      <c r="FZ102" s="231"/>
      <c r="GA102" s="222"/>
      <c r="GB102" s="248"/>
      <c r="GC102" s="254"/>
      <c r="GD102" s="224"/>
      <c r="GE102" s="225"/>
      <c r="GF102" s="99"/>
      <c r="GG102" s="255"/>
      <c r="GH102" s="231"/>
      <c r="GI102" s="227"/>
      <c r="GJ102" s="227"/>
      <c r="GK102" s="231"/>
      <c r="GL102" s="6"/>
      <c r="GM102" s="6"/>
      <c r="GN102" s="6"/>
      <c r="GO102" s="246"/>
      <c r="GP102" s="252"/>
      <c r="GQ102" s="259"/>
      <c r="GR102" s="231"/>
      <c r="GS102" s="231"/>
      <c r="GT102" s="231"/>
      <c r="GU102" s="99"/>
      <c r="GV102" s="231"/>
      <c r="GW102" s="231"/>
      <c r="GX102" s="231"/>
      <c r="GY102" s="222"/>
      <c r="GZ102" s="248"/>
      <c r="HA102" s="254"/>
      <c r="HB102" s="224"/>
      <c r="HC102" s="225"/>
      <c r="HD102" s="99"/>
      <c r="HE102" s="255"/>
      <c r="HF102" s="231"/>
      <c r="HG102" s="227"/>
      <c r="HH102" s="227"/>
      <c r="HI102" s="231"/>
      <c r="HJ102" s="6"/>
      <c r="HK102" s="6"/>
      <c r="HL102" s="6"/>
      <c r="HM102" s="246"/>
      <c r="HN102" s="252"/>
      <c r="HO102" s="259"/>
      <c r="HP102" s="231"/>
      <c r="HQ102" s="231"/>
      <c r="HR102" s="231"/>
      <c r="HS102" s="99"/>
      <c r="HT102" s="231"/>
      <c r="HU102" s="231"/>
      <c r="HV102" s="231"/>
      <c r="HW102" s="222"/>
      <c r="HX102" s="248"/>
      <c r="HY102" s="254"/>
      <c r="HZ102" s="224"/>
      <c r="IA102" s="225"/>
      <c r="IB102" s="99"/>
      <c r="IC102" s="255"/>
      <c r="ID102" s="231"/>
      <c r="IE102" s="227"/>
      <c r="IF102" s="227"/>
      <c r="IG102" s="231"/>
      <c r="IH102" s="6"/>
      <c r="II102" s="6"/>
      <c r="IJ102" s="6"/>
      <c r="IK102" s="246"/>
      <c r="IL102" s="252"/>
      <c r="IM102" s="259"/>
      <c r="IN102" s="231"/>
      <c r="IO102" s="231"/>
      <c r="IP102" s="231"/>
      <c r="IQ102" s="99"/>
      <c r="IR102" s="231"/>
      <c r="IS102" s="231"/>
      <c r="IT102" s="231"/>
      <c r="IU102" s="222"/>
      <c r="IV102" s="248"/>
      <c r="IW102" s="254"/>
      <c r="IX102" s="224"/>
      <c r="IY102" s="225"/>
      <c r="IZ102" s="99"/>
      <c r="JA102" s="255"/>
      <c r="JB102" s="231"/>
      <c r="JC102" s="227"/>
      <c r="JD102" s="227"/>
      <c r="JE102" s="231"/>
      <c r="JF102" s="6"/>
      <c r="JG102" s="6"/>
      <c r="JH102" s="6"/>
      <c r="JI102" s="246"/>
      <c r="JJ102" s="252"/>
      <c r="JK102" s="259"/>
      <c r="JL102" s="231"/>
      <c r="JM102" s="231"/>
      <c r="JN102" s="231"/>
      <c r="JO102" s="99"/>
      <c r="JP102" s="231"/>
      <c r="JQ102" s="231"/>
      <c r="JR102" s="231"/>
      <c r="JS102" s="222"/>
      <c r="JT102" s="248"/>
      <c r="JU102" s="254"/>
      <c r="JV102" s="224"/>
      <c r="JW102" s="225"/>
      <c r="JX102" s="99"/>
      <c r="JY102" s="255"/>
      <c r="JZ102" s="231"/>
      <c r="KA102" s="227"/>
      <c r="KB102" s="227"/>
      <c r="KC102" s="231"/>
      <c r="KD102" s="6"/>
      <c r="KE102" s="6"/>
      <c r="KF102" s="6"/>
      <c r="KG102" s="246"/>
      <c r="KH102" s="252"/>
      <c r="KI102" s="259"/>
      <c r="KJ102" s="231"/>
      <c r="KK102" s="231"/>
      <c r="KL102" s="231"/>
      <c r="KM102" s="99"/>
      <c r="KN102" s="231"/>
      <c r="KO102" s="231"/>
      <c r="KP102" s="231"/>
      <c r="KQ102" s="222"/>
      <c r="KR102" s="248"/>
      <c r="KS102" s="254"/>
      <c r="KT102" s="224"/>
      <c r="KU102" s="225"/>
      <c r="KV102" s="99"/>
      <c r="KW102" s="255"/>
      <c r="KX102" s="231"/>
      <c r="KY102" s="227"/>
      <c r="KZ102" s="227"/>
      <c r="LA102" s="231"/>
      <c r="LB102" s="6"/>
      <c r="LC102" s="6"/>
      <c r="LD102" s="6"/>
      <c r="LE102" s="246"/>
      <c r="LF102" s="252"/>
      <c r="LG102" s="259"/>
      <c r="LH102" s="231"/>
      <c r="LI102" s="231"/>
      <c r="LJ102" s="231"/>
      <c r="LK102" s="99"/>
      <c r="LL102" s="231"/>
      <c r="LM102" s="231"/>
      <c r="LN102" s="231"/>
      <c r="LO102" s="222"/>
      <c r="LP102" s="248"/>
      <c r="LQ102" s="254"/>
      <c r="LR102" s="224"/>
      <c r="LS102" s="225"/>
      <c r="LT102" s="99"/>
      <c r="LU102" s="255"/>
      <c r="LV102" s="231"/>
      <c r="LW102" s="227"/>
      <c r="LX102" s="227"/>
      <c r="LY102" s="231"/>
      <c r="LZ102" s="6"/>
      <c r="MA102" s="6"/>
      <c r="MB102" s="6"/>
      <c r="MC102" s="246"/>
      <c r="MD102" s="252"/>
      <c r="ME102" s="259"/>
      <c r="MF102" s="231"/>
      <c r="MG102" s="231"/>
      <c r="MH102" s="231"/>
      <c r="MI102" s="99"/>
      <c r="MJ102" s="231"/>
      <c r="MK102" s="231"/>
      <c r="ML102" s="231"/>
      <c r="MM102" s="222"/>
      <c r="MN102" s="248"/>
      <c r="MO102" s="254"/>
      <c r="MP102" s="224"/>
      <c r="MQ102" s="225"/>
      <c r="MR102" s="99"/>
      <c r="MS102" s="255"/>
      <c r="MT102" s="231"/>
      <c r="MU102" s="227"/>
      <c r="MV102" s="227"/>
      <c r="MW102" s="231"/>
      <c r="MX102" s="6"/>
      <c r="MY102" s="6"/>
      <c r="MZ102" s="6"/>
      <c r="NA102" s="246"/>
      <c r="NB102" s="252"/>
      <c r="NC102" s="259"/>
      <c r="ND102" s="231"/>
      <c r="NE102" s="231"/>
      <c r="NF102" s="231"/>
      <c r="NG102" s="99"/>
      <c r="NH102" s="231"/>
      <c r="NI102" s="231"/>
      <c r="NJ102" s="231"/>
      <c r="NK102" s="222"/>
      <c r="NL102" s="248"/>
      <c r="NM102" s="254"/>
      <c r="NN102" s="224"/>
      <c r="NO102" s="225"/>
      <c r="NP102" s="99"/>
      <c r="NQ102" s="255"/>
      <c r="NR102" s="231"/>
      <c r="NS102" s="227"/>
      <c r="NT102" s="227"/>
      <c r="NU102" s="231"/>
      <c r="NV102" s="6"/>
      <c r="NW102" s="6"/>
      <c r="NX102" s="6"/>
      <c r="NY102" s="246"/>
      <c r="NZ102" s="252"/>
      <c r="OA102" s="259"/>
      <c r="OB102" s="231"/>
      <c r="OC102" s="231"/>
      <c r="OD102" s="231"/>
      <c r="OE102" s="99"/>
      <c r="OF102" s="231"/>
      <c r="OG102" s="231"/>
      <c r="OH102" s="231"/>
      <c r="OI102" s="222"/>
      <c r="OJ102" s="248"/>
      <c r="OK102" s="254"/>
      <c r="OL102" s="224"/>
      <c r="OM102" s="225"/>
      <c r="ON102" s="99"/>
      <c r="OO102" s="255"/>
      <c r="OP102" s="231"/>
      <c r="OQ102" s="227"/>
      <c r="OR102" s="227"/>
      <c r="OS102" s="231"/>
      <c r="OT102" s="6"/>
      <c r="OU102" s="6"/>
      <c r="OV102" s="6"/>
      <c r="OW102" s="246"/>
      <c r="OX102" s="252"/>
      <c r="OY102" s="259"/>
      <c r="OZ102" s="231"/>
      <c r="PA102" s="231"/>
      <c r="PB102" s="231"/>
      <c r="PC102" s="99"/>
      <c r="PD102" s="231"/>
      <c r="PE102" s="231"/>
      <c r="PF102" s="231"/>
      <c r="PG102" s="222"/>
      <c r="PH102" s="248"/>
      <c r="PI102" s="254"/>
      <c r="PJ102" s="224"/>
      <c r="PK102" s="225"/>
      <c r="PL102" s="99"/>
      <c r="PM102" s="255"/>
      <c r="PN102" s="231"/>
      <c r="PO102" s="227"/>
      <c r="PP102" s="227"/>
      <c r="PQ102" s="231"/>
      <c r="PR102" s="6"/>
      <c r="PS102" s="6"/>
      <c r="PT102" s="6"/>
      <c r="PU102" s="246"/>
      <c r="PV102" s="252"/>
      <c r="PW102" s="259"/>
      <c r="PX102" s="231"/>
      <c r="PY102" s="231"/>
      <c r="PZ102" s="231"/>
      <c r="QA102" s="99"/>
      <c r="QB102" s="231"/>
      <c r="QC102" s="231"/>
      <c r="QD102" s="231"/>
      <c r="QE102" s="222"/>
      <c r="QF102" s="248"/>
      <c r="QG102" s="254"/>
      <c r="QH102" s="224"/>
      <c r="QI102" s="225"/>
      <c r="QJ102" s="99"/>
      <c r="QK102" s="255"/>
      <c r="QL102" s="231"/>
      <c r="QM102" s="227"/>
      <c r="QN102" s="227"/>
      <c r="QO102" s="231"/>
      <c r="QP102" s="6"/>
      <c r="QQ102" s="6"/>
      <c r="QR102" s="6"/>
      <c r="QS102" s="246"/>
      <c r="QT102" s="252"/>
      <c r="QU102" s="259"/>
      <c r="QV102" s="231"/>
      <c r="QW102" s="231"/>
      <c r="QX102" s="231"/>
      <c r="QY102" s="99"/>
      <c r="QZ102" s="231"/>
      <c r="RA102" s="231"/>
      <c r="RB102" s="231"/>
      <c r="RC102" s="222"/>
      <c r="RD102" s="248"/>
      <c r="RE102" s="254"/>
      <c r="RF102" s="224"/>
      <c r="RG102" s="225"/>
      <c r="RH102" s="99"/>
      <c r="RI102" s="255"/>
      <c r="RJ102" s="231"/>
      <c r="RK102" s="227"/>
      <c r="RL102" s="227"/>
      <c r="RM102" s="231"/>
      <c r="RN102" s="6"/>
      <c r="RO102" s="6"/>
      <c r="RP102" s="6"/>
      <c r="RQ102" s="246"/>
      <c r="RR102" s="252"/>
      <c r="RS102" s="259"/>
      <c r="RT102" s="231"/>
      <c r="RU102" s="231"/>
      <c r="RV102" s="231"/>
      <c r="RW102" s="99"/>
      <c r="RX102" s="231"/>
      <c r="RY102" s="231"/>
      <c r="RZ102" s="231"/>
      <c r="SA102" s="222"/>
      <c r="SB102" s="248"/>
      <c r="SC102" s="254"/>
      <c r="SD102" s="224"/>
      <c r="SE102" s="225"/>
      <c r="SF102" s="99"/>
      <c r="SG102" s="255"/>
      <c r="SH102" s="231"/>
      <c r="SI102" s="227"/>
      <c r="SJ102" s="227"/>
      <c r="SK102" s="231"/>
      <c r="SL102" s="6"/>
      <c r="SM102" s="6"/>
      <c r="SN102" s="6"/>
      <c r="SO102" s="246"/>
      <c r="SP102" s="252"/>
      <c r="SQ102" s="259"/>
      <c r="SR102" s="231"/>
      <c r="SS102" s="231"/>
      <c r="ST102" s="231"/>
      <c r="SU102" s="99"/>
      <c r="SV102" s="231"/>
      <c r="SW102" s="231"/>
      <c r="SX102" s="231"/>
      <c r="SY102" s="222"/>
      <c r="SZ102" s="248"/>
      <c r="TA102" s="254"/>
      <c r="TB102" s="224"/>
      <c r="TC102" s="225"/>
      <c r="TD102" s="99"/>
      <c r="TE102" s="255"/>
      <c r="TF102" s="231"/>
      <c r="TG102" s="227"/>
      <c r="TH102" s="227"/>
      <c r="TI102" s="231"/>
      <c r="TJ102" s="6"/>
      <c r="TK102" s="6"/>
      <c r="TL102" s="6"/>
      <c r="TM102" s="246"/>
      <c r="TN102" s="252"/>
      <c r="TO102" s="259"/>
      <c r="TP102" s="231"/>
      <c r="TQ102" s="231"/>
      <c r="TR102" s="231"/>
      <c r="TS102" s="99"/>
      <c r="TT102" s="231"/>
      <c r="TU102" s="231"/>
      <c r="TV102" s="231"/>
      <c r="TW102" s="222"/>
      <c r="TX102" s="248"/>
      <c r="TY102" s="254"/>
      <c r="TZ102" s="224"/>
      <c r="UA102" s="225"/>
      <c r="UB102" s="99"/>
      <c r="UC102" s="255"/>
      <c r="UD102" s="231"/>
      <c r="UE102" s="227"/>
      <c r="UF102" s="227"/>
      <c r="UG102" s="231"/>
      <c r="UH102" s="6"/>
      <c r="UI102" s="6"/>
      <c r="UJ102" s="6"/>
      <c r="UK102" s="246"/>
      <c r="UL102" s="252"/>
      <c r="UM102" s="259"/>
      <c r="UN102" s="231"/>
      <c r="UO102" s="231"/>
      <c r="UP102" s="231"/>
      <c r="UQ102" s="99"/>
      <c r="UR102" s="231"/>
      <c r="US102" s="231"/>
      <c r="UT102" s="231"/>
      <c r="UU102" s="222"/>
      <c r="UV102" s="248"/>
      <c r="UW102" s="254"/>
      <c r="UX102" s="224"/>
      <c r="UY102" s="225"/>
      <c r="UZ102" s="99"/>
      <c r="VA102" s="255"/>
      <c r="VB102" s="231"/>
      <c r="VC102" s="227"/>
      <c r="VD102" s="227"/>
      <c r="VE102" s="231"/>
      <c r="VF102" s="6"/>
      <c r="VG102" s="6"/>
      <c r="VH102" s="6"/>
      <c r="VI102" s="246"/>
      <c r="VJ102" s="252"/>
      <c r="VK102" s="259"/>
      <c r="VL102" s="231"/>
      <c r="VM102" s="231"/>
      <c r="VN102" s="231"/>
      <c r="VO102" s="99"/>
      <c r="VP102" s="231"/>
      <c r="VQ102" s="231"/>
      <c r="VR102" s="231"/>
      <c r="VS102" s="222"/>
      <c r="VT102" s="248"/>
      <c r="VU102" s="254"/>
      <c r="VV102" s="224"/>
      <c r="VW102" s="225"/>
      <c r="VX102" s="99"/>
      <c r="VY102" s="255"/>
      <c r="VZ102" s="231"/>
      <c r="WA102" s="227"/>
      <c r="WB102" s="227"/>
      <c r="WC102" s="231"/>
      <c r="WD102" s="6"/>
      <c r="WE102" s="6"/>
      <c r="WF102" s="6"/>
      <c r="WG102" s="246"/>
      <c r="WH102" s="252"/>
      <c r="WI102" s="259"/>
      <c r="WJ102" s="231"/>
      <c r="WK102" s="231"/>
      <c r="WL102" s="231"/>
      <c r="WM102" s="99"/>
      <c r="WN102" s="231"/>
      <c r="WO102" s="231"/>
      <c r="WP102" s="231"/>
      <c r="WQ102" s="222"/>
      <c r="WR102" s="248"/>
      <c r="WS102" s="254"/>
      <c r="WT102" s="224"/>
      <c r="WU102" s="225"/>
      <c r="WV102" s="99"/>
      <c r="WW102" s="255"/>
      <c r="WX102" s="231"/>
      <c r="WY102" s="227"/>
      <c r="WZ102" s="227"/>
      <c r="XA102" s="231"/>
      <c r="XB102" s="6"/>
      <c r="XC102" s="6"/>
      <c r="XD102" s="6"/>
      <c r="XE102" s="246"/>
      <c r="XF102" s="252"/>
      <c r="XG102" s="259"/>
      <c r="XH102" s="231"/>
      <c r="XI102" s="231"/>
      <c r="XJ102" s="231"/>
      <c r="XK102" s="99"/>
      <c r="XL102" s="231"/>
      <c r="XM102" s="231"/>
      <c r="XN102" s="231"/>
      <c r="XO102" s="222"/>
      <c r="XP102" s="248"/>
      <c r="XQ102" s="254"/>
      <c r="XR102" s="224"/>
      <c r="XS102" s="225"/>
      <c r="XT102" s="99"/>
      <c r="XU102" s="255"/>
      <c r="XV102" s="231"/>
      <c r="XW102" s="227"/>
      <c r="XX102" s="227"/>
      <c r="XY102" s="231"/>
      <c r="XZ102" s="6"/>
      <c r="YA102" s="6"/>
      <c r="YB102" s="6"/>
      <c r="YC102" s="246"/>
      <c r="YD102" s="252"/>
      <c r="YE102" s="259"/>
      <c r="YF102" s="231"/>
      <c r="YG102" s="231"/>
      <c r="YH102" s="231"/>
      <c r="YI102" s="99"/>
      <c r="YJ102" s="231"/>
      <c r="YK102" s="231"/>
      <c r="YL102" s="231"/>
      <c r="YM102" s="222"/>
      <c r="YN102" s="248"/>
      <c r="YO102" s="254"/>
      <c r="YP102" s="224"/>
      <c r="YQ102" s="225"/>
      <c r="YR102" s="99"/>
      <c r="YS102" s="255"/>
      <c r="YT102" s="231"/>
      <c r="YU102" s="227"/>
      <c r="YV102" s="227"/>
      <c r="YW102" s="231"/>
      <c r="YX102" s="6"/>
      <c r="YY102" s="6"/>
      <c r="YZ102" s="6"/>
      <c r="ZA102" s="246"/>
      <c r="ZB102" s="252"/>
      <c r="ZC102" s="259"/>
      <c r="ZD102" s="231"/>
      <c r="ZE102" s="231"/>
      <c r="ZF102" s="231"/>
      <c r="ZG102" s="99"/>
      <c r="ZH102" s="231"/>
      <c r="ZI102" s="231"/>
      <c r="ZJ102" s="231"/>
      <c r="ZK102" s="222"/>
      <c r="ZL102" s="248"/>
      <c r="ZM102" s="254"/>
      <c r="ZN102" s="224"/>
      <c r="ZO102" s="225"/>
      <c r="ZP102" s="99"/>
      <c r="ZQ102" s="255"/>
      <c r="ZR102" s="231"/>
      <c r="ZS102" s="227"/>
      <c r="ZT102" s="227"/>
      <c r="ZU102" s="231"/>
      <c r="ZV102" s="6"/>
      <c r="ZW102" s="6"/>
      <c r="ZX102" s="6"/>
      <c r="ZY102" s="246"/>
      <c r="ZZ102" s="252"/>
      <c r="AAA102" s="259"/>
      <c r="AAB102" s="231"/>
      <c r="AAC102" s="231"/>
      <c r="AAD102" s="231"/>
      <c r="AAE102" s="99"/>
      <c r="AAF102" s="231"/>
      <c r="AAG102" s="231"/>
      <c r="AAH102" s="231"/>
      <c r="AAI102" s="222"/>
      <c r="AAJ102" s="248"/>
      <c r="AAK102" s="254"/>
      <c r="AAL102" s="224"/>
      <c r="AAM102" s="225"/>
      <c r="AAN102" s="99"/>
      <c r="AAO102" s="255"/>
      <c r="AAP102" s="231"/>
      <c r="AAQ102" s="227"/>
      <c r="AAR102" s="227"/>
      <c r="AAS102" s="231"/>
      <c r="AAT102" s="6"/>
      <c r="AAU102" s="6"/>
      <c r="AAV102" s="6"/>
      <c r="AAW102" s="246"/>
      <c r="AAX102" s="252"/>
      <c r="AAY102" s="259"/>
      <c r="AAZ102" s="231"/>
      <c r="ABA102" s="231"/>
      <c r="ABB102" s="231"/>
      <c r="ABC102" s="99"/>
      <c r="ABD102" s="231"/>
      <c r="ABE102" s="231"/>
      <c r="ABF102" s="231"/>
      <c r="ABG102" s="222"/>
      <c r="ABH102" s="248"/>
      <c r="ABI102" s="254"/>
      <c r="ABJ102" s="224"/>
      <c r="ABK102" s="225"/>
      <c r="ABL102" s="99"/>
      <c r="ABM102" s="255"/>
      <c r="ABN102" s="231"/>
      <c r="ABO102" s="227"/>
      <c r="ABP102" s="227"/>
      <c r="ABQ102" s="231"/>
      <c r="ABR102" s="6"/>
      <c r="ABS102" s="6"/>
      <c r="ABT102" s="6"/>
      <c r="ABU102" s="246"/>
      <c r="ABV102" s="252"/>
      <c r="ABW102" s="259"/>
      <c r="ABX102" s="231"/>
      <c r="ABY102" s="231"/>
      <c r="ABZ102" s="231"/>
      <c r="ACA102" s="99"/>
      <c r="ACB102" s="231"/>
      <c r="ACC102" s="231"/>
      <c r="ACD102" s="231"/>
      <c r="ACE102" s="222"/>
      <c r="ACF102" s="248"/>
      <c r="ACG102" s="254"/>
      <c r="ACH102" s="224"/>
      <c r="ACI102" s="225"/>
      <c r="ACJ102" s="99"/>
      <c r="ACK102" s="255"/>
      <c r="ACL102" s="231"/>
      <c r="ACM102" s="227"/>
      <c r="ACN102" s="227"/>
      <c r="ACO102" s="231"/>
      <c r="ACP102" s="6"/>
      <c r="ACQ102" s="6"/>
      <c r="ACR102" s="6"/>
      <c r="ACS102" s="246"/>
      <c r="ACT102" s="252"/>
      <c r="ACU102" s="259"/>
      <c r="ACV102" s="231"/>
      <c r="ACW102" s="231"/>
      <c r="ACX102" s="231"/>
      <c r="ACY102" s="99"/>
      <c r="ACZ102" s="231"/>
      <c r="ADA102" s="231"/>
      <c r="ADB102" s="231"/>
      <c r="ADC102" s="222"/>
      <c r="ADD102" s="248"/>
      <c r="ADE102" s="254"/>
      <c r="ADF102" s="224"/>
      <c r="ADG102" s="225"/>
      <c r="ADH102" s="99"/>
      <c r="ADI102" s="255"/>
      <c r="ADJ102" s="231"/>
      <c r="ADK102" s="227"/>
      <c r="ADL102" s="227"/>
      <c r="ADM102" s="231"/>
      <c r="ADN102" s="6"/>
      <c r="ADO102" s="6"/>
      <c r="ADP102" s="6"/>
      <c r="ADQ102" s="246"/>
      <c r="ADR102" s="252"/>
      <c r="ADS102" s="259"/>
      <c r="ADT102" s="231"/>
      <c r="ADU102" s="231"/>
      <c r="ADV102" s="231"/>
      <c r="ADW102" s="99"/>
      <c r="ADX102" s="231"/>
      <c r="ADY102" s="231"/>
      <c r="ADZ102" s="231"/>
      <c r="AEA102" s="222"/>
      <c r="AEB102" s="248"/>
      <c r="AEC102" s="254"/>
      <c r="AED102" s="224"/>
      <c r="AEE102" s="225"/>
      <c r="AEF102" s="99"/>
      <c r="AEG102" s="255"/>
      <c r="AEH102" s="231"/>
      <c r="AEI102" s="227"/>
      <c r="AEJ102" s="227"/>
      <c r="AEK102" s="231"/>
      <c r="AEL102" s="6"/>
      <c r="AEM102" s="6"/>
      <c r="AEN102" s="6"/>
      <c r="AEO102" s="246"/>
      <c r="AEP102" s="252"/>
      <c r="AEQ102" s="259"/>
      <c r="AER102" s="231"/>
      <c r="AES102" s="231"/>
      <c r="AET102" s="231"/>
      <c r="AEU102" s="99"/>
      <c r="AEV102" s="231"/>
      <c r="AEW102" s="231"/>
      <c r="AEX102" s="231"/>
      <c r="AEY102" s="222"/>
      <c r="AEZ102" s="248"/>
      <c r="AFA102" s="254"/>
      <c r="AFB102" s="224"/>
      <c r="AFC102" s="225"/>
      <c r="AFD102" s="99"/>
      <c r="AFE102" s="255"/>
      <c r="AFF102" s="231"/>
      <c r="AFG102" s="227"/>
      <c r="AFH102" s="227"/>
      <c r="AFI102" s="231"/>
      <c r="AFJ102" s="6"/>
      <c r="AFK102" s="6"/>
      <c r="AFL102" s="6"/>
      <c r="AFM102" s="246"/>
      <c r="AFN102" s="252"/>
      <c r="AFO102" s="259"/>
      <c r="AFP102" s="231"/>
      <c r="AFQ102" s="231"/>
      <c r="AFR102" s="231"/>
      <c r="AFS102" s="99"/>
      <c r="AFT102" s="231"/>
      <c r="AFU102" s="231"/>
      <c r="AFV102" s="231"/>
      <c r="AFW102" s="222"/>
      <c r="AFX102" s="248"/>
      <c r="AFY102" s="254"/>
      <c r="AFZ102" s="224"/>
      <c r="AGA102" s="225"/>
      <c r="AGB102" s="99"/>
      <c r="AGC102" s="255"/>
      <c r="AGD102" s="231"/>
      <c r="AGE102" s="227"/>
      <c r="AGF102" s="227"/>
      <c r="AGG102" s="231"/>
      <c r="AGH102" s="6"/>
      <c r="AGI102" s="6"/>
      <c r="AGJ102" s="6"/>
      <c r="AGK102" s="246"/>
      <c r="AGL102" s="252"/>
      <c r="AGM102" s="259"/>
      <c r="AGN102" s="231"/>
      <c r="AGO102" s="231"/>
      <c r="AGP102" s="231"/>
      <c r="AGQ102" s="99"/>
      <c r="AGR102" s="231"/>
      <c r="AGS102" s="231"/>
      <c r="AGT102" s="231"/>
      <c r="AGU102" s="222"/>
      <c r="AGV102" s="248"/>
      <c r="AGW102" s="254"/>
      <c r="AGX102" s="224"/>
      <c r="AGY102" s="225"/>
      <c r="AGZ102" s="99"/>
      <c r="AHA102" s="255"/>
      <c r="AHB102" s="231"/>
      <c r="AHC102" s="227"/>
      <c r="AHD102" s="227"/>
      <c r="AHE102" s="231"/>
      <c r="AHF102" s="6"/>
      <c r="AHG102" s="6"/>
      <c r="AHH102" s="6"/>
      <c r="AHI102" s="246"/>
      <c r="AHJ102" s="252"/>
      <c r="AHK102" s="259"/>
      <c r="AHL102" s="231"/>
      <c r="AHM102" s="231"/>
      <c r="AHN102" s="231"/>
      <c r="AHO102" s="99"/>
      <c r="AHP102" s="231"/>
      <c r="AHQ102" s="231"/>
      <c r="AHR102" s="231"/>
      <c r="AHS102" s="222"/>
      <c r="AHT102" s="248"/>
      <c r="AHU102" s="254"/>
      <c r="AHV102" s="224"/>
      <c r="AHW102" s="225"/>
      <c r="AHX102" s="99"/>
      <c r="AHY102" s="255"/>
      <c r="AHZ102" s="231"/>
      <c r="AIA102" s="227"/>
      <c r="AIB102" s="227"/>
      <c r="AIC102" s="231"/>
      <c r="AID102" s="6"/>
      <c r="AIE102" s="6"/>
      <c r="AIF102" s="6"/>
      <c r="AIG102" s="246"/>
      <c r="AIH102" s="252"/>
      <c r="AII102" s="259"/>
      <c r="AIJ102" s="231"/>
      <c r="AIK102" s="231"/>
      <c r="AIL102" s="231"/>
      <c r="AIM102" s="99"/>
      <c r="AIN102" s="231"/>
      <c r="AIO102" s="231"/>
      <c r="AIP102" s="231"/>
      <c r="AIQ102" s="222"/>
      <c r="AIR102" s="248"/>
      <c r="AIS102" s="254"/>
      <c r="AIT102" s="224"/>
      <c r="AIU102" s="225"/>
      <c r="AIV102" s="99"/>
      <c r="AIW102" s="255"/>
      <c r="AIX102" s="231"/>
      <c r="AIY102" s="227"/>
      <c r="AIZ102" s="227"/>
      <c r="AJA102" s="231"/>
      <c r="AJB102" s="6"/>
      <c r="AJC102" s="6"/>
      <c r="AJD102" s="6"/>
      <c r="AJE102" s="246"/>
      <c r="AJF102" s="252"/>
      <c r="AJG102" s="259"/>
      <c r="AJH102" s="231"/>
      <c r="AJI102" s="231"/>
      <c r="AJJ102" s="231"/>
      <c r="AJK102" s="99"/>
      <c r="AJL102" s="231"/>
      <c r="AJM102" s="231"/>
      <c r="AJN102" s="231"/>
      <c r="AJO102" s="222"/>
      <c r="AJP102" s="248"/>
      <c r="AJQ102" s="254"/>
      <c r="AJR102" s="224"/>
      <c r="AJS102" s="225"/>
      <c r="AJT102" s="99"/>
      <c r="AJU102" s="255"/>
      <c r="AJV102" s="231"/>
      <c r="AJW102" s="227"/>
      <c r="AJX102" s="227"/>
      <c r="AJY102" s="231"/>
      <c r="AJZ102" s="6"/>
      <c r="AKA102" s="6"/>
      <c r="AKB102" s="6"/>
      <c r="AKC102" s="246"/>
      <c r="AKD102" s="252"/>
      <c r="AKE102" s="259"/>
      <c r="AKF102" s="231"/>
      <c r="AKG102" s="231"/>
      <c r="AKH102" s="231"/>
      <c r="AKI102" s="99"/>
      <c r="AKJ102" s="231"/>
      <c r="AKK102" s="231"/>
      <c r="AKL102" s="231"/>
      <c r="AKM102" s="222"/>
      <c r="AKN102" s="248"/>
      <c r="AKO102" s="254"/>
      <c r="AKP102" s="224"/>
      <c r="AKQ102" s="225"/>
      <c r="AKR102" s="99"/>
      <c r="AKS102" s="255"/>
      <c r="AKT102" s="231"/>
      <c r="AKU102" s="227"/>
      <c r="AKV102" s="227"/>
      <c r="AKW102" s="231"/>
      <c r="AKX102" s="6"/>
      <c r="AKY102" s="6"/>
      <c r="AKZ102" s="6"/>
      <c r="ALA102" s="246"/>
      <c r="ALB102" s="252"/>
      <c r="ALC102" s="259"/>
      <c r="ALD102" s="231"/>
      <c r="ALE102" s="231"/>
      <c r="ALF102" s="231"/>
      <c r="ALG102" s="99"/>
      <c r="ALH102" s="231"/>
      <c r="ALI102" s="231"/>
      <c r="ALJ102" s="231"/>
      <c r="ALK102" s="222"/>
      <c r="ALL102" s="248"/>
      <c r="ALM102" s="254"/>
      <c r="ALN102" s="224"/>
      <c r="ALO102" s="225"/>
      <c r="ALP102" s="99"/>
      <c r="ALQ102" s="255"/>
      <c r="ALR102" s="231"/>
      <c r="ALS102" s="227"/>
      <c r="ALT102" s="227"/>
      <c r="ALU102" s="231"/>
      <c r="ALV102" s="6"/>
      <c r="ALW102" s="6"/>
      <c r="ALX102" s="6"/>
      <c r="ALY102" s="246"/>
      <c r="ALZ102" s="252"/>
      <c r="AMA102" s="259"/>
      <c r="AMB102" s="231"/>
      <c r="AMC102" s="231"/>
      <c r="AMD102" s="231"/>
      <c r="AME102" s="99"/>
      <c r="AMF102" s="231"/>
      <c r="AMG102" s="231"/>
      <c r="AMH102" s="231"/>
      <c r="AMI102" s="222"/>
      <c r="AMJ102" s="248"/>
      <c r="AMK102" s="254"/>
      <c r="AML102" s="224"/>
      <c r="AMM102" s="225"/>
      <c r="AMN102" s="99"/>
      <c r="AMO102" s="255"/>
      <c r="AMP102" s="231"/>
      <c r="AMQ102" s="227"/>
      <c r="AMR102" s="227"/>
      <c r="AMS102" s="231"/>
      <c r="AMT102" s="6"/>
      <c r="AMU102" s="6"/>
      <c r="AMV102" s="6"/>
      <c r="AMW102" s="246"/>
      <c r="AMX102" s="252"/>
      <c r="AMY102" s="259"/>
      <c r="AMZ102" s="231"/>
      <c r="ANA102" s="231"/>
      <c r="ANB102" s="231"/>
      <c r="ANC102" s="99"/>
      <c r="AND102" s="231"/>
      <c r="ANE102" s="231"/>
      <c r="ANF102" s="231"/>
      <c r="ANG102" s="222"/>
      <c r="ANH102" s="248"/>
      <c r="ANI102" s="254"/>
      <c r="ANJ102" s="224"/>
      <c r="ANK102" s="225"/>
      <c r="ANL102" s="99"/>
      <c r="ANM102" s="255"/>
      <c r="ANN102" s="231"/>
      <c r="ANO102" s="227"/>
      <c r="ANP102" s="227"/>
      <c r="ANQ102" s="231"/>
      <c r="ANR102" s="6"/>
      <c r="ANS102" s="6"/>
      <c r="ANT102" s="6"/>
      <c r="ANU102" s="246"/>
      <c r="ANV102" s="252"/>
      <c r="ANW102" s="259"/>
      <c r="ANX102" s="231"/>
      <c r="ANY102" s="231"/>
      <c r="ANZ102" s="231"/>
      <c r="AOA102" s="99"/>
      <c r="AOB102" s="231"/>
      <c r="AOC102" s="231"/>
      <c r="AOD102" s="231"/>
      <c r="AOE102" s="222"/>
      <c r="AOF102" s="248"/>
      <c r="AOG102" s="254"/>
      <c r="AOH102" s="224"/>
      <c r="AOI102" s="225"/>
      <c r="AOJ102" s="99"/>
      <c r="AOK102" s="255"/>
      <c r="AOL102" s="231"/>
      <c r="AOM102" s="227"/>
      <c r="AON102" s="227"/>
      <c r="AOO102" s="231"/>
      <c r="AOP102" s="6"/>
      <c r="AOQ102" s="6"/>
      <c r="AOR102" s="6"/>
      <c r="AOS102" s="246"/>
      <c r="AOT102" s="252"/>
      <c r="AOU102" s="259"/>
      <c r="AOV102" s="231"/>
      <c r="AOW102" s="231"/>
      <c r="AOX102" s="231"/>
      <c r="AOY102" s="99"/>
      <c r="AOZ102" s="231"/>
      <c r="APA102" s="231"/>
      <c r="APB102" s="231"/>
      <c r="APC102" s="222"/>
      <c r="APD102" s="248"/>
      <c r="APE102" s="254"/>
      <c r="APF102" s="224"/>
      <c r="APG102" s="225"/>
      <c r="APH102" s="99"/>
      <c r="API102" s="255"/>
      <c r="APJ102" s="231"/>
      <c r="APK102" s="227"/>
      <c r="APL102" s="227"/>
      <c r="APM102" s="231"/>
      <c r="APN102" s="6"/>
      <c r="APO102" s="6"/>
      <c r="APP102" s="6"/>
      <c r="APQ102" s="246"/>
      <c r="APR102" s="252"/>
      <c r="APS102" s="259"/>
      <c r="APT102" s="231"/>
      <c r="APU102" s="231"/>
      <c r="APV102" s="231"/>
      <c r="APW102" s="99"/>
      <c r="APX102" s="231"/>
      <c r="APY102" s="231"/>
      <c r="APZ102" s="231"/>
      <c r="AQA102" s="222"/>
      <c r="AQB102" s="248"/>
      <c r="AQC102" s="254"/>
      <c r="AQD102" s="224"/>
      <c r="AQE102" s="225"/>
      <c r="AQF102" s="99"/>
      <c r="AQG102" s="255"/>
      <c r="AQH102" s="231"/>
      <c r="AQI102" s="227"/>
      <c r="AQJ102" s="227"/>
      <c r="AQK102" s="231"/>
      <c r="AQL102" s="6"/>
      <c r="AQM102" s="6"/>
      <c r="AQN102" s="6"/>
      <c r="AQO102" s="246"/>
      <c r="AQP102" s="252"/>
      <c r="AQQ102" s="259"/>
      <c r="AQR102" s="231"/>
      <c r="AQS102" s="231"/>
      <c r="AQT102" s="231"/>
      <c r="AQU102" s="99"/>
      <c r="AQV102" s="231"/>
      <c r="AQW102" s="231"/>
      <c r="AQX102" s="231"/>
      <c r="AQY102" s="222"/>
      <c r="AQZ102" s="248"/>
      <c r="ARA102" s="254"/>
      <c r="ARB102" s="224"/>
      <c r="ARC102" s="225"/>
      <c r="ARD102" s="99"/>
      <c r="ARE102" s="255"/>
      <c r="ARF102" s="231"/>
      <c r="ARG102" s="227"/>
      <c r="ARH102" s="227"/>
      <c r="ARI102" s="231"/>
      <c r="ARJ102" s="6"/>
      <c r="ARK102" s="6"/>
      <c r="ARL102" s="6"/>
      <c r="ARM102" s="246"/>
      <c r="ARN102" s="252"/>
      <c r="ARO102" s="259"/>
      <c r="ARP102" s="231"/>
      <c r="ARQ102" s="231"/>
      <c r="ARR102" s="231"/>
      <c r="ARS102" s="99"/>
      <c r="ART102" s="231"/>
      <c r="ARU102" s="231"/>
      <c r="ARV102" s="231"/>
      <c r="ARW102" s="222"/>
      <c r="ARX102" s="248"/>
      <c r="ARY102" s="254"/>
      <c r="ARZ102" s="224"/>
      <c r="ASA102" s="225"/>
      <c r="ASB102" s="99"/>
      <c r="ASC102" s="255"/>
      <c r="ASD102" s="231"/>
      <c r="ASE102" s="227"/>
      <c r="ASF102" s="227"/>
      <c r="ASG102" s="231"/>
      <c r="ASH102" s="6"/>
      <c r="ASI102" s="6"/>
      <c r="ASJ102" s="6"/>
      <c r="ASK102" s="246"/>
      <c r="ASL102" s="252"/>
      <c r="ASM102" s="259"/>
      <c r="ASN102" s="231"/>
      <c r="ASO102" s="231"/>
      <c r="ASP102" s="231"/>
      <c r="ASQ102" s="99"/>
      <c r="ASR102" s="231"/>
      <c r="ASS102" s="231"/>
      <c r="AST102" s="231"/>
      <c r="ASU102" s="222"/>
      <c r="ASV102" s="248"/>
      <c r="ASW102" s="254"/>
      <c r="ASX102" s="224"/>
      <c r="ASY102" s="225"/>
      <c r="ASZ102" s="99"/>
      <c r="ATA102" s="255"/>
      <c r="ATB102" s="231"/>
      <c r="ATC102" s="227"/>
      <c r="ATD102" s="227"/>
      <c r="ATE102" s="231"/>
      <c r="ATF102" s="6"/>
      <c r="ATG102" s="6"/>
      <c r="ATH102" s="6"/>
      <c r="ATI102" s="246"/>
      <c r="ATJ102" s="252"/>
      <c r="ATK102" s="259"/>
      <c r="ATL102" s="231"/>
      <c r="ATM102" s="231"/>
      <c r="ATN102" s="231"/>
      <c r="ATO102" s="99"/>
      <c r="ATP102" s="231"/>
      <c r="ATQ102" s="231"/>
      <c r="ATR102" s="231"/>
      <c r="ATS102" s="222"/>
      <c r="ATT102" s="248"/>
      <c r="ATU102" s="254"/>
      <c r="ATV102" s="224"/>
      <c r="ATW102" s="225"/>
      <c r="ATX102" s="99"/>
      <c r="ATY102" s="255"/>
      <c r="ATZ102" s="231"/>
      <c r="AUA102" s="227"/>
      <c r="AUB102" s="227"/>
      <c r="AUC102" s="231"/>
      <c r="AUD102" s="6"/>
      <c r="AUE102" s="6"/>
      <c r="AUF102" s="6"/>
      <c r="AUG102" s="246"/>
      <c r="AUH102" s="252"/>
      <c r="AUI102" s="259"/>
      <c r="AUJ102" s="231"/>
      <c r="AUK102" s="231"/>
      <c r="AUL102" s="231"/>
      <c r="AUM102" s="99"/>
      <c r="AUN102" s="231"/>
      <c r="AUO102" s="231"/>
      <c r="AUP102" s="231"/>
      <c r="AUQ102" s="222"/>
      <c r="AUR102" s="248"/>
      <c r="AUS102" s="254"/>
      <c r="AUT102" s="224"/>
      <c r="AUU102" s="225"/>
      <c r="AUV102" s="99"/>
      <c r="AUW102" s="255"/>
      <c r="AUX102" s="231"/>
      <c r="AUY102" s="227"/>
      <c r="AUZ102" s="227"/>
      <c r="AVA102" s="231"/>
      <c r="AVB102" s="6"/>
      <c r="AVC102" s="6"/>
      <c r="AVD102" s="6"/>
      <c r="AVE102" s="246"/>
      <c r="AVF102" s="252"/>
      <c r="AVG102" s="259"/>
      <c r="AVH102" s="231"/>
      <c r="AVI102" s="231"/>
      <c r="AVJ102" s="231"/>
      <c r="AVK102" s="99"/>
      <c r="AVL102" s="231"/>
      <c r="AVM102" s="231"/>
      <c r="AVN102" s="231"/>
      <c r="AVO102" s="222"/>
      <c r="AVP102" s="248"/>
      <c r="AVQ102" s="254"/>
      <c r="AVR102" s="224"/>
      <c r="AVS102" s="225"/>
      <c r="AVT102" s="99"/>
      <c r="AVU102" s="255"/>
      <c r="AVV102" s="231"/>
      <c r="AVW102" s="227"/>
      <c r="AVX102" s="227"/>
      <c r="AVY102" s="231"/>
      <c r="AVZ102" s="6"/>
      <c r="AWA102" s="6"/>
      <c r="AWB102" s="6"/>
      <c r="AWC102" s="246"/>
      <c r="AWD102" s="252"/>
      <c r="AWE102" s="259"/>
      <c r="AWF102" s="231"/>
      <c r="AWG102" s="231"/>
      <c r="AWH102" s="231"/>
      <c r="AWI102" s="99"/>
      <c r="AWJ102" s="231"/>
      <c r="AWK102" s="231"/>
      <c r="AWL102" s="231"/>
      <c r="AWM102" s="222"/>
      <c r="AWN102" s="248"/>
      <c r="AWO102" s="254"/>
      <c r="AWP102" s="224"/>
      <c r="AWQ102" s="225"/>
      <c r="AWR102" s="99"/>
      <c r="AWS102" s="255"/>
      <c r="AWT102" s="231"/>
      <c r="AWU102" s="227"/>
      <c r="AWV102" s="227"/>
      <c r="AWW102" s="231"/>
      <c r="AWX102" s="6"/>
      <c r="AWY102" s="6"/>
      <c r="AWZ102" s="6"/>
      <c r="AXA102" s="246"/>
      <c r="AXB102" s="252"/>
      <c r="AXC102" s="259"/>
      <c r="AXD102" s="231"/>
      <c r="AXE102" s="231"/>
      <c r="AXF102" s="231"/>
      <c r="AXG102" s="99"/>
      <c r="AXH102" s="231"/>
      <c r="AXI102" s="231"/>
      <c r="AXJ102" s="231"/>
      <c r="AXK102" s="222"/>
      <c r="AXL102" s="248"/>
      <c r="AXM102" s="254"/>
      <c r="AXN102" s="224"/>
      <c r="AXO102" s="225"/>
      <c r="AXP102" s="99"/>
      <c r="AXQ102" s="255"/>
      <c r="AXR102" s="231"/>
      <c r="AXS102" s="227"/>
      <c r="AXT102" s="227"/>
      <c r="AXU102" s="231"/>
      <c r="AXV102" s="6"/>
      <c r="AXW102" s="6"/>
      <c r="AXX102" s="6"/>
      <c r="AXY102" s="246"/>
      <c r="AXZ102" s="252"/>
      <c r="AYA102" s="259"/>
      <c r="AYB102" s="231"/>
      <c r="AYC102" s="231"/>
      <c r="AYD102" s="231"/>
      <c r="AYE102" s="99"/>
      <c r="AYF102" s="231"/>
      <c r="AYG102" s="231"/>
      <c r="AYH102" s="231"/>
      <c r="AYI102" s="222"/>
      <c r="AYJ102" s="248"/>
      <c r="AYK102" s="254"/>
      <c r="AYL102" s="224"/>
      <c r="AYM102" s="225"/>
      <c r="AYN102" s="99"/>
      <c r="AYO102" s="255"/>
      <c r="AYP102" s="231"/>
      <c r="AYQ102" s="227"/>
      <c r="AYR102" s="227"/>
      <c r="AYS102" s="231"/>
      <c r="AYT102" s="6"/>
      <c r="AYU102" s="6"/>
      <c r="AYV102" s="6"/>
      <c r="AYW102" s="246"/>
      <c r="AYX102" s="252"/>
      <c r="AYY102" s="259"/>
      <c r="AYZ102" s="231"/>
      <c r="AZA102" s="231"/>
      <c r="AZB102" s="231"/>
      <c r="AZC102" s="99"/>
      <c r="AZD102" s="231"/>
      <c r="AZE102" s="231"/>
      <c r="AZF102" s="231"/>
      <c r="AZG102" s="222"/>
      <c r="AZH102" s="248"/>
      <c r="AZI102" s="254"/>
      <c r="AZJ102" s="224"/>
      <c r="AZK102" s="225"/>
      <c r="AZL102" s="99"/>
      <c r="AZM102" s="255"/>
      <c r="AZN102" s="231"/>
      <c r="AZO102" s="227"/>
      <c r="AZP102" s="227"/>
      <c r="AZQ102" s="231"/>
      <c r="AZR102" s="6"/>
      <c r="AZS102" s="6"/>
      <c r="AZT102" s="6"/>
      <c r="AZU102" s="246"/>
      <c r="AZV102" s="252"/>
      <c r="AZW102" s="259"/>
      <c r="AZX102" s="231"/>
      <c r="AZY102" s="231"/>
      <c r="AZZ102" s="231"/>
      <c r="BAA102" s="99"/>
      <c r="BAB102" s="231"/>
      <c r="BAC102" s="231"/>
      <c r="BAD102" s="231"/>
      <c r="BAE102" s="222"/>
      <c r="BAF102" s="248"/>
      <c r="BAG102" s="254"/>
      <c r="BAH102" s="224"/>
      <c r="BAI102" s="225"/>
      <c r="BAJ102" s="99"/>
      <c r="BAK102" s="255"/>
      <c r="BAL102" s="231"/>
      <c r="BAM102" s="227"/>
      <c r="BAN102" s="227"/>
      <c r="BAO102" s="231"/>
      <c r="BAP102" s="6"/>
      <c r="BAQ102" s="6"/>
      <c r="BAR102" s="6"/>
      <c r="BAS102" s="246"/>
      <c r="BAT102" s="252"/>
      <c r="BAU102" s="259"/>
      <c r="BAV102" s="231"/>
      <c r="BAW102" s="231"/>
      <c r="BAX102" s="231"/>
      <c r="BAY102" s="99"/>
      <c r="BAZ102" s="231"/>
      <c r="BBA102" s="231"/>
      <c r="BBB102" s="231"/>
      <c r="BBC102" s="222"/>
      <c r="BBD102" s="248"/>
      <c r="BBE102" s="254"/>
      <c r="BBF102" s="224"/>
      <c r="BBG102" s="225"/>
      <c r="BBH102" s="99"/>
      <c r="BBI102" s="255"/>
      <c r="BBJ102" s="231"/>
      <c r="BBK102" s="227"/>
      <c r="BBL102" s="227"/>
      <c r="BBM102" s="231"/>
      <c r="BBN102" s="6"/>
      <c r="BBO102" s="6"/>
      <c r="BBP102" s="6"/>
      <c r="BBQ102" s="246"/>
      <c r="BBR102" s="252"/>
      <c r="BBS102" s="259"/>
      <c r="BBT102" s="231"/>
      <c r="BBU102" s="231"/>
      <c r="BBV102" s="231"/>
      <c r="BBW102" s="99"/>
      <c r="BBX102" s="231"/>
      <c r="BBY102" s="231"/>
      <c r="BBZ102" s="231"/>
      <c r="BCA102" s="222"/>
      <c r="BCB102" s="248"/>
      <c r="BCC102" s="254"/>
      <c r="BCD102" s="224"/>
      <c r="BCE102" s="225"/>
      <c r="BCF102" s="99"/>
      <c r="BCG102" s="255"/>
      <c r="BCH102" s="231"/>
      <c r="BCI102" s="227"/>
      <c r="BCJ102" s="227"/>
      <c r="BCK102" s="231"/>
      <c r="BCL102" s="6"/>
      <c r="BCM102" s="6"/>
      <c r="BCN102" s="6"/>
      <c r="BCO102" s="246"/>
      <c r="BCP102" s="252"/>
      <c r="BCQ102" s="259"/>
      <c r="BCR102" s="231"/>
      <c r="BCS102" s="231"/>
      <c r="BCT102" s="231"/>
      <c r="BCU102" s="99"/>
      <c r="BCV102" s="231"/>
      <c r="BCW102" s="231"/>
      <c r="BCX102" s="231"/>
      <c r="BCY102" s="222"/>
      <c r="BCZ102" s="248"/>
      <c r="BDA102" s="254"/>
      <c r="BDB102" s="224"/>
      <c r="BDC102" s="225"/>
      <c r="BDD102" s="99"/>
      <c r="BDE102" s="255"/>
      <c r="BDF102" s="231"/>
      <c r="BDG102" s="227"/>
      <c r="BDH102" s="227"/>
      <c r="BDI102" s="231"/>
      <c r="BDJ102" s="6"/>
      <c r="BDK102" s="6"/>
      <c r="BDL102" s="6"/>
      <c r="BDM102" s="246"/>
      <c r="BDN102" s="252"/>
      <c r="BDO102" s="259"/>
      <c r="BDP102" s="231"/>
      <c r="BDQ102" s="231"/>
      <c r="BDR102" s="231"/>
      <c r="BDS102" s="99"/>
      <c r="BDT102" s="231"/>
      <c r="BDU102" s="231"/>
      <c r="BDV102" s="231"/>
      <c r="BDW102" s="222"/>
      <c r="BDX102" s="248"/>
      <c r="BDY102" s="254"/>
      <c r="BDZ102" s="224"/>
      <c r="BEA102" s="225"/>
      <c r="BEB102" s="99"/>
      <c r="BEC102" s="255"/>
      <c r="BED102" s="231"/>
      <c r="BEE102" s="227"/>
      <c r="BEF102" s="227"/>
      <c r="BEG102" s="231"/>
      <c r="BEH102" s="6"/>
      <c r="BEI102" s="6"/>
      <c r="BEJ102" s="6"/>
      <c r="BEK102" s="246"/>
      <c r="BEL102" s="252"/>
      <c r="BEM102" s="259"/>
      <c r="BEN102" s="231"/>
      <c r="BEO102" s="231"/>
      <c r="BEP102" s="231"/>
      <c r="BEQ102" s="99"/>
      <c r="BER102" s="231"/>
      <c r="BES102" s="231"/>
      <c r="BET102" s="231"/>
      <c r="BEU102" s="222"/>
      <c r="BEV102" s="248"/>
      <c r="BEW102" s="254"/>
      <c r="BEX102" s="224"/>
      <c r="BEY102" s="225"/>
      <c r="BEZ102" s="99"/>
      <c r="BFA102" s="255"/>
      <c r="BFB102" s="231"/>
      <c r="BFC102" s="227"/>
      <c r="BFD102" s="227"/>
      <c r="BFE102" s="231"/>
      <c r="BFF102" s="6"/>
      <c r="BFG102" s="6"/>
      <c r="BFH102" s="6"/>
      <c r="BFI102" s="246"/>
      <c r="BFJ102" s="252"/>
      <c r="BFK102" s="259"/>
      <c r="BFL102" s="231"/>
      <c r="BFM102" s="231"/>
      <c r="BFN102" s="231"/>
      <c r="BFO102" s="99"/>
      <c r="BFP102" s="231"/>
      <c r="BFQ102" s="231"/>
      <c r="BFR102" s="231"/>
      <c r="BFS102" s="222"/>
      <c r="BFT102" s="248"/>
      <c r="BFU102" s="254"/>
      <c r="BFV102" s="224"/>
      <c r="BFW102" s="225"/>
      <c r="BFX102" s="99"/>
      <c r="BFY102" s="255"/>
      <c r="BFZ102" s="231"/>
      <c r="BGA102" s="227"/>
      <c r="BGB102" s="227"/>
      <c r="BGC102" s="231"/>
      <c r="BGD102" s="6"/>
      <c r="BGE102" s="6"/>
      <c r="BGF102" s="6"/>
      <c r="BGG102" s="246"/>
      <c r="BGH102" s="252"/>
      <c r="BGI102" s="259"/>
      <c r="BGJ102" s="231"/>
      <c r="BGK102" s="231"/>
      <c r="BGL102" s="231"/>
      <c r="BGM102" s="99"/>
      <c r="BGN102" s="231"/>
      <c r="BGO102" s="231"/>
      <c r="BGP102" s="231"/>
      <c r="BGQ102" s="222"/>
      <c r="BGR102" s="248"/>
      <c r="BGS102" s="254"/>
      <c r="BGT102" s="224"/>
      <c r="BGU102" s="225"/>
      <c r="BGV102" s="99"/>
      <c r="BGW102" s="255"/>
      <c r="BGX102" s="231"/>
      <c r="BGY102" s="227"/>
      <c r="BGZ102" s="227"/>
      <c r="BHA102" s="231"/>
      <c r="BHB102" s="6"/>
      <c r="BHC102" s="6"/>
      <c r="BHD102" s="6"/>
      <c r="BHE102" s="246"/>
      <c r="BHF102" s="252"/>
      <c r="BHG102" s="259"/>
      <c r="BHH102" s="231"/>
      <c r="BHI102" s="231"/>
      <c r="BHJ102" s="231"/>
      <c r="BHK102" s="99"/>
      <c r="BHL102" s="231"/>
      <c r="BHM102" s="231"/>
      <c r="BHN102" s="231"/>
      <c r="BHO102" s="222"/>
      <c r="BHP102" s="248"/>
      <c r="BHQ102" s="254"/>
      <c r="BHR102" s="224"/>
      <c r="BHS102" s="225"/>
      <c r="BHT102" s="99"/>
      <c r="BHU102" s="255"/>
      <c r="BHV102" s="231"/>
      <c r="BHW102" s="227"/>
      <c r="BHX102" s="227"/>
      <c r="BHY102" s="231"/>
      <c r="BHZ102" s="6"/>
      <c r="BIA102" s="6"/>
      <c r="BIB102" s="6"/>
      <c r="BIC102" s="246"/>
      <c r="BID102" s="252"/>
      <c r="BIE102" s="259"/>
      <c r="BIF102" s="231"/>
      <c r="BIG102" s="231"/>
      <c r="BIH102" s="231"/>
      <c r="BII102" s="99"/>
      <c r="BIJ102" s="231"/>
      <c r="BIK102" s="231"/>
      <c r="BIL102" s="231"/>
      <c r="BIM102" s="222"/>
      <c r="BIN102" s="248"/>
      <c r="BIO102" s="254"/>
      <c r="BIP102" s="224"/>
      <c r="BIQ102" s="225"/>
      <c r="BIR102" s="99"/>
      <c r="BIS102" s="255"/>
      <c r="BIT102" s="231"/>
      <c r="BIU102" s="227"/>
      <c r="BIV102" s="227"/>
      <c r="BIW102" s="231"/>
      <c r="BIX102" s="6"/>
      <c r="BIY102" s="6"/>
      <c r="BIZ102" s="6"/>
      <c r="BJA102" s="246"/>
      <c r="BJB102" s="252"/>
      <c r="BJC102" s="259"/>
      <c r="BJD102" s="231"/>
      <c r="BJE102" s="231"/>
      <c r="BJF102" s="231"/>
      <c r="BJG102" s="99"/>
      <c r="BJH102" s="231"/>
      <c r="BJI102" s="231"/>
      <c r="BJJ102" s="231"/>
      <c r="BJK102" s="222"/>
      <c r="BJL102" s="248"/>
      <c r="BJM102" s="254"/>
      <c r="BJN102" s="224"/>
      <c r="BJO102" s="225"/>
      <c r="BJP102" s="99"/>
      <c r="BJQ102" s="255"/>
      <c r="BJR102" s="231"/>
      <c r="BJS102" s="227"/>
      <c r="BJT102" s="227"/>
      <c r="BJU102" s="231"/>
      <c r="BJV102" s="6"/>
      <c r="BJW102" s="6"/>
      <c r="BJX102" s="6"/>
      <c r="BJY102" s="246"/>
      <c r="BJZ102" s="252"/>
      <c r="BKA102" s="259"/>
      <c r="BKB102" s="231"/>
      <c r="BKC102" s="231"/>
      <c r="BKD102" s="231"/>
      <c r="BKE102" s="99"/>
      <c r="BKF102" s="231"/>
      <c r="BKG102" s="231"/>
      <c r="BKH102" s="231"/>
      <c r="BKI102" s="222"/>
      <c r="BKJ102" s="248"/>
      <c r="BKK102" s="254"/>
      <c r="BKL102" s="224"/>
      <c r="BKM102" s="225"/>
      <c r="BKN102" s="99"/>
      <c r="BKO102" s="255"/>
      <c r="BKP102" s="231"/>
      <c r="BKQ102" s="227"/>
      <c r="BKR102" s="227"/>
      <c r="BKS102" s="231"/>
      <c r="BKT102" s="6"/>
      <c r="BKU102" s="6"/>
      <c r="BKV102" s="6"/>
      <c r="BKW102" s="246"/>
      <c r="BKX102" s="252"/>
      <c r="BKY102" s="259"/>
      <c r="BKZ102" s="231"/>
      <c r="BLA102" s="231"/>
      <c r="BLB102" s="231"/>
      <c r="BLC102" s="99"/>
      <c r="BLD102" s="231"/>
      <c r="BLE102" s="231"/>
      <c r="BLF102" s="231"/>
      <c r="BLG102" s="222"/>
      <c r="BLH102" s="248"/>
      <c r="BLI102" s="254"/>
      <c r="BLJ102" s="224"/>
      <c r="BLK102" s="225"/>
      <c r="BLL102" s="99"/>
      <c r="BLM102" s="255"/>
      <c r="BLN102" s="231"/>
      <c r="BLO102" s="227"/>
      <c r="BLP102" s="227"/>
      <c r="BLQ102" s="231"/>
      <c r="BLR102" s="6"/>
      <c r="BLS102" s="6"/>
      <c r="BLT102" s="6"/>
      <c r="BLU102" s="246"/>
      <c r="BLV102" s="252"/>
      <c r="BLW102" s="259"/>
      <c r="BLX102" s="231"/>
      <c r="BLY102" s="231"/>
      <c r="BLZ102" s="231"/>
      <c r="BMA102" s="99"/>
      <c r="BMB102" s="231"/>
      <c r="BMC102" s="231"/>
      <c r="BMD102" s="231"/>
      <c r="BME102" s="222"/>
      <c r="BMF102" s="248"/>
      <c r="BMG102" s="254"/>
      <c r="BMH102" s="224"/>
      <c r="BMI102" s="225"/>
      <c r="BMJ102" s="99"/>
      <c r="BMK102" s="255"/>
      <c r="BML102" s="231"/>
      <c r="BMM102" s="227"/>
      <c r="BMN102" s="227"/>
      <c r="BMO102" s="231"/>
      <c r="BMP102" s="6"/>
      <c r="BMQ102" s="6"/>
      <c r="BMR102" s="6"/>
      <c r="BMS102" s="246"/>
      <c r="BMT102" s="252"/>
      <c r="BMU102" s="259"/>
      <c r="BMV102" s="231"/>
      <c r="BMW102" s="231"/>
      <c r="BMX102" s="231"/>
      <c r="BMY102" s="99"/>
      <c r="BMZ102" s="231"/>
      <c r="BNA102" s="231"/>
      <c r="BNB102" s="231"/>
      <c r="BNC102" s="222"/>
      <c r="BND102" s="248"/>
      <c r="BNE102" s="254"/>
      <c r="BNF102" s="224"/>
      <c r="BNG102" s="225"/>
      <c r="BNH102" s="99"/>
      <c r="BNI102" s="255"/>
      <c r="BNJ102" s="231"/>
      <c r="BNK102" s="227"/>
      <c r="BNL102" s="227"/>
      <c r="BNM102" s="231"/>
      <c r="BNN102" s="6"/>
      <c r="BNO102" s="6"/>
      <c r="BNP102" s="6"/>
      <c r="BNQ102" s="246"/>
      <c r="BNR102" s="252"/>
      <c r="BNS102" s="259"/>
      <c r="BNT102" s="231"/>
      <c r="BNU102" s="231"/>
      <c r="BNV102" s="231"/>
      <c r="BNW102" s="99"/>
      <c r="BNX102" s="231"/>
      <c r="BNY102" s="231"/>
      <c r="BNZ102" s="231"/>
      <c r="BOA102" s="222"/>
      <c r="BOB102" s="248"/>
      <c r="BOC102" s="254"/>
      <c r="BOD102" s="224"/>
      <c r="BOE102" s="225"/>
      <c r="BOF102" s="99"/>
      <c r="BOG102" s="255"/>
      <c r="BOH102" s="231"/>
      <c r="BOI102" s="227"/>
      <c r="BOJ102" s="227"/>
      <c r="BOK102" s="231"/>
      <c r="BOL102" s="6"/>
      <c r="BOM102" s="6"/>
      <c r="BON102" s="6"/>
      <c r="BOO102" s="246"/>
      <c r="BOP102" s="252"/>
      <c r="BOQ102" s="259"/>
      <c r="BOR102" s="231"/>
      <c r="BOS102" s="231"/>
      <c r="BOT102" s="231"/>
      <c r="BOU102" s="99"/>
      <c r="BOV102" s="231"/>
      <c r="BOW102" s="231"/>
      <c r="BOX102" s="231"/>
      <c r="BOY102" s="222"/>
      <c r="BOZ102" s="248"/>
      <c r="BPA102" s="254"/>
      <c r="BPB102" s="224"/>
      <c r="BPC102" s="225"/>
      <c r="BPD102" s="99"/>
      <c r="BPE102" s="255"/>
      <c r="BPF102" s="231"/>
      <c r="BPG102" s="227"/>
      <c r="BPH102" s="227"/>
      <c r="BPI102" s="231"/>
      <c r="BPJ102" s="6"/>
      <c r="BPK102" s="6"/>
      <c r="BPL102" s="6"/>
      <c r="BPM102" s="246"/>
      <c r="BPN102" s="252"/>
      <c r="BPO102" s="259"/>
      <c r="BPP102" s="231"/>
      <c r="BPQ102" s="231"/>
      <c r="BPR102" s="231"/>
      <c r="BPS102" s="99"/>
      <c r="BPT102" s="231"/>
      <c r="BPU102" s="231"/>
      <c r="BPV102" s="231"/>
      <c r="BPW102" s="222"/>
      <c r="BPX102" s="248"/>
      <c r="BPY102" s="254"/>
      <c r="BPZ102" s="224"/>
      <c r="BQA102" s="225"/>
      <c r="BQB102" s="99"/>
      <c r="BQC102" s="255"/>
      <c r="BQD102" s="231"/>
      <c r="BQE102" s="227"/>
      <c r="BQF102" s="227"/>
      <c r="BQG102" s="231"/>
      <c r="BQH102" s="6"/>
      <c r="BQI102" s="6"/>
      <c r="BQJ102" s="6"/>
      <c r="BQK102" s="246"/>
      <c r="BQL102" s="252"/>
      <c r="BQM102" s="259"/>
      <c r="BQN102" s="231"/>
      <c r="BQO102" s="231"/>
      <c r="BQP102" s="231"/>
      <c r="BQQ102" s="99"/>
      <c r="BQR102" s="231"/>
      <c r="BQS102" s="231"/>
      <c r="BQT102" s="231"/>
      <c r="BQU102" s="222"/>
      <c r="BQV102" s="248"/>
      <c r="BQW102" s="254"/>
      <c r="BQX102" s="224"/>
      <c r="BQY102" s="225"/>
      <c r="BQZ102" s="99"/>
      <c r="BRA102" s="255"/>
      <c r="BRB102" s="231"/>
      <c r="BRC102" s="227"/>
      <c r="BRD102" s="227"/>
      <c r="BRE102" s="231"/>
      <c r="BRF102" s="6"/>
      <c r="BRG102" s="6"/>
      <c r="BRH102" s="6"/>
      <c r="BRI102" s="246"/>
      <c r="BRJ102" s="252"/>
      <c r="BRK102" s="259"/>
      <c r="BRL102" s="231"/>
      <c r="BRM102" s="231"/>
      <c r="BRN102" s="231"/>
      <c r="BRO102" s="99"/>
      <c r="BRP102" s="231"/>
      <c r="BRQ102" s="231"/>
      <c r="BRR102" s="231"/>
      <c r="BRS102" s="222"/>
      <c r="BRT102" s="248"/>
      <c r="BRU102" s="254"/>
      <c r="BRV102" s="224"/>
      <c r="BRW102" s="225"/>
      <c r="BRX102" s="99"/>
      <c r="BRY102" s="255"/>
      <c r="BRZ102" s="231"/>
      <c r="BSA102" s="227"/>
      <c r="BSB102" s="227"/>
      <c r="BSC102" s="231"/>
      <c r="BSD102" s="6"/>
      <c r="BSE102" s="6"/>
      <c r="BSF102" s="6"/>
      <c r="BSG102" s="246"/>
      <c r="BSH102" s="252"/>
      <c r="BSI102" s="259"/>
      <c r="BSJ102" s="231"/>
      <c r="BSK102" s="231"/>
      <c r="BSL102" s="231"/>
      <c r="BSM102" s="99"/>
      <c r="BSN102" s="231"/>
      <c r="BSO102" s="231"/>
      <c r="BSP102" s="231"/>
      <c r="BSQ102" s="222"/>
      <c r="BSR102" s="248"/>
      <c r="BSS102" s="254"/>
      <c r="BST102" s="224"/>
      <c r="BSU102" s="225"/>
      <c r="BSV102" s="99"/>
      <c r="BSW102" s="255"/>
      <c r="BSX102" s="231"/>
      <c r="BSY102" s="227"/>
      <c r="BSZ102" s="227"/>
      <c r="BTA102" s="231"/>
      <c r="BTB102" s="6"/>
      <c r="BTC102" s="6"/>
      <c r="BTD102" s="6"/>
      <c r="BTE102" s="246"/>
      <c r="BTF102" s="252"/>
      <c r="BTG102" s="259"/>
      <c r="BTH102" s="231"/>
      <c r="BTI102" s="231"/>
      <c r="BTJ102" s="231"/>
      <c r="BTK102" s="99"/>
      <c r="BTL102" s="231"/>
      <c r="BTM102" s="231"/>
      <c r="BTN102" s="231"/>
      <c r="BTO102" s="222"/>
      <c r="BTP102" s="248"/>
      <c r="BTQ102" s="254"/>
      <c r="BTR102" s="224"/>
      <c r="BTS102" s="225"/>
      <c r="BTT102" s="99"/>
      <c r="BTU102" s="255"/>
      <c r="BTV102" s="231"/>
      <c r="BTW102" s="227"/>
      <c r="BTX102" s="227"/>
      <c r="BTY102" s="231"/>
      <c r="BTZ102" s="6"/>
      <c r="BUA102" s="6"/>
      <c r="BUB102" s="6"/>
      <c r="BUC102" s="246"/>
      <c r="BUD102" s="252"/>
      <c r="BUE102" s="259"/>
      <c r="BUF102" s="231"/>
      <c r="BUG102" s="231"/>
      <c r="BUH102" s="231"/>
      <c r="BUI102" s="99"/>
      <c r="BUJ102" s="231"/>
      <c r="BUK102" s="231"/>
      <c r="BUL102" s="231"/>
      <c r="BUM102" s="222"/>
      <c r="BUN102" s="248"/>
      <c r="BUO102" s="254"/>
      <c r="BUP102" s="224"/>
      <c r="BUQ102" s="225"/>
      <c r="BUR102" s="99"/>
      <c r="BUS102" s="255"/>
      <c r="BUT102" s="231"/>
      <c r="BUU102" s="227"/>
      <c r="BUV102" s="227"/>
      <c r="BUW102" s="231"/>
      <c r="BUX102" s="6"/>
      <c r="BUY102" s="6"/>
      <c r="BUZ102" s="6"/>
      <c r="BVA102" s="246"/>
      <c r="BVB102" s="252"/>
      <c r="BVC102" s="259"/>
      <c r="BVD102" s="231"/>
      <c r="BVE102" s="231"/>
      <c r="BVF102" s="231"/>
      <c r="BVG102" s="99"/>
      <c r="BVH102" s="231"/>
      <c r="BVI102" s="231"/>
      <c r="BVJ102" s="231"/>
      <c r="BVK102" s="222"/>
      <c r="BVL102" s="248"/>
      <c r="BVM102" s="254"/>
      <c r="BVN102" s="224"/>
      <c r="BVO102" s="225"/>
      <c r="BVP102" s="99"/>
      <c r="BVQ102" s="255"/>
      <c r="BVR102" s="231"/>
      <c r="BVS102" s="227"/>
      <c r="BVT102" s="227"/>
      <c r="BVU102" s="231"/>
      <c r="BVV102" s="6"/>
      <c r="BVW102" s="6"/>
      <c r="BVX102" s="6"/>
      <c r="BVY102" s="246"/>
      <c r="BVZ102" s="252"/>
      <c r="BWA102" s="259"/>
      <c r="BWB102" s="231"/>
      <c r="BWC102" s="231"/>
      <c r="BWD102" s="231"/>
      <c r="BWE102" s="99"/>
      <c r="BWF102" s="231"/>
      <c r="BWG102" s="231"/>
      <c r="BWH102" s="231"/>
      <c r="BWI102" s="222"/>
      <c r="BWJ102" s="248"/>
      <c r="BWK102" s="254"/>
      <c r="BWL102" s="224"/>
      <c r="BWM102" s="225"/>
      <c r="BWN102" s="99"/>
      <c r="BWO102" s="255"/>
      <c r="BWP102" s="231"/>
      <c r="BWQ102" s="227"/>
      <c r="BWR102" s="227"/>
      <c r="BWS102" s="231"/>
      <c r="BWT102" s="6"/>
      <c r="BWU102" s="6"/>
      <c r="BWV102" s="6"/>
      <c r="BWW102" s="246"/>
      <c r="BWX102" s="252"/>
      <c r="BWY102" s="259"/>
      <c r="BWZ102" s="231"/>
      <c r="BXA102" s="231"/>
      <c r="BXB102" s="231"/>
      <c r="BXC102" s="99"/>
      <c r="BXD102" s="231"/>
      <c r="BXE102" s="231"/>
      <c r="BXF102" s="231"/>
      <c r="BXG102" s="222"/>
      <c r="BXH102" s="248"/>
      <c r="BXI102" s="254"/>
      <c r="BXJ102" s="224"/>
      <c r="BXK102" s="225"/>
      <c r="BXL102" s="99"/>
      <c r="BXM102" s="255"/>
      <c r="BXN102" s="231"/>
      <c r="BXO102" s="227"/>
      <c r="BXP102" s="227"/>
      <c r="BXQ102" s="231"/>
      <c r="BXR102" s="6"/>
      <c r="BXS102" s="6"/>
      <c r="BXT102" s="6"/>
      <c r="BXU102" s="246"/>
      <c r="BXV102" s="252"/>
      <c r="BXW102" s="259"/>
      <c r="BXX102" s="231"/>
      <c r="BXY102" s="231"/>
      <c r="BXZ102" s="231"/>
      <c r="BYA102" s="99"/>
      <c r="BYB102" s="231"/>
      <c r="BYC102" s="231"/>
      <c r="BYD102" s="231"/>
      <c r="BYE102" s="222"/>
      <c r="BYF102" s="248"/>
      <c r="BYG102" s="254"/>
      <c r="BYH102" s="224"/>
      <c r="BYI102" s="225"/>
      <c r="BYJ102" s="99"/>
      <c r="BYK102" s="255"/>
      <c r="BYL102" s="231"/>
      <c r="BYM102" s="227"/>
      <c r="BYN102" s="227"/>
      <c r="BYO102" s="231"/>
      <c r="BYP102" s="6"/>
      <c r="BYQ102" s="6"/>
      <c r="BYR102" s="6"/>
      <c r="BYS102" s="246"/>
      <c r="BYT102" s="252"/>
      <c r="BYU102" s="259"/>
      <c r="BYV102" s="231"/>
      <c r="BYW102" s="231"/>
      <c r="BYX102" s="231"/>
      <c r="BYY102" s="99"/>
      <c r="BYZ102" s="231"/>
      <c r="BZA102" s="231"/>
      <c r="BZB102" s="231"/>
      <c r="BZC102" s="222"/>
      <c r="BZD102" s="248"/>
      <c r="BZE102" s="254"/>
      <c r="BZF102" s="224"/>
      <c r="BZG102" s="225"/>
      <c r="BZH102" s="99"/>
      <c r="BZI102" s="255"/>
      <c r="BZJ102" s="231"/>
      <c r="BZK102" s="227"/>
      <c r="BZL102" s="227"/>
      <c r="BZM102" s="231"/>
      <c r="BZN102" s="6"/>
      <c r="BZO102" s="6"/>
      <c r="BZP102" s="6"/>
      <c r="BZQ102" s="246"/>
      <c r="BZR102" s="252"/>
      <c r="BZS102" s="259"/>
      <c r="BZT102" s="231"/>
      <c r="BZU102" s="231"/>
      <c r="BZV102" s="231"/>
      <c r="BZW102" s="99"/>
      <c r="BZX102" s="231"/>
      <c r="BZY102" s="231"/>
      <c r="BZZ102" s="231"/>
      <c r="CAA102" s="222"/>
      <c r="CAB102" s="248"/>
      <c r="CAC102" s="254"/>
      <c r="CAD102" s="224"/>
      <c r="CAE102" s="225"/>
      <c r="CAF102" s="99"/>
      <c r="CAG102" s="255"/>
      <c r="CAH102" s="231"/>
      <c r="CAI102" s="227"/>
      <c r="CAJ102" s="227"/>
      <c r="CAK102" s="231"/>
      <c r="CAL102" s="6"/>
      <c r="CAM102" s="6"/>
      <c r="CAN102" s="6"/>
      <c r="CAO102" s="246"/>
      <c r="CAP102" s="252"/>
      <c r="CAQ102" s="259"/>
      <c r="CAR102" s="231"/>
      <c r="CAS102" s="231"/>
      <c r="CAT102" s="231"/>
      <c r="CAU102" s="99"/>
      <c r="CAV102" s="231"/>
      <c r="CAW102" s="231"/>
      <c r="CAX102" s="231"/>
      <c r="CAY102" s="222"/>
      <c r="CAZ102" s="248"/>
      <c r="CBA102" s="254"/>
      <c r="CBB102" s="224"/>
      <c r="CBC102" s="225"/>
      <c r="CBD102" s="99"/>
      <c r="CBE102" s="255"/>
      <c r="CBF102" s="231"/>
      <c r="CBG102" s="227"/>
      <c r="CBH102" s="227"/>
      <c r="CBI102" s="231"/>
      <c r="CBJ102" s="6"/>
      <c r="CBK102" s="6"/>
      <c r="CBL102" s="6"/>
      <c r="CBM102" s="246"/>
      <c r="CBN102" s="252"/>
      <c r="CBO102" s="259"/>
      <c r="CBP102" s="231"/>
      <c r="CBQ102" s="231"/>
      <c r="CBR102" s="231"/>
      <c r="CBS102" s="99"/>
      <c r="CBT102" s="231"/>
      <c r="CBU102" s="231"/>
      <c r="CBV102" s="231"/>
      <c r="CBW102" s="222"/>
      <c r="CBX102" s="248"/>
      <c r="CBY102" s="254"/>
      <c r="CBZ102" s="224"/>
      <c r="CCA102" s="225"/>
      <c r="CCB102" s="99"/>
      <c r="CCC102" s="255"/>
      <c r="CCD102" s="231"/>
      <c r="CCE102" s="227"/>
      <c r="CCF102" s="227"/>
      <c r="CCG102" s="231"/>
      <c r="CCH102" s="6"/>
      <c r="CCI102" s="6"/>
      <c r="CCJ102" s="6"/>
      <c r="CCK102" s="246"/>
      <c r="CCL102" s="252"/>
      <c r="CCM102" s="259"/>
      <c r="CCN102" s="231"/>
      <c r="CCO102" s="231"/>
      <c r="CCP102" s="231"/>
      <c r="CCQ102" s="99"/>
      <c r="CCR102" s="231"/>
      <c r="CCS102" s="231"/>
      <c r="CCT102" s="231"/>
      <c r="CCU102" s="222"/>
      <c r="CCV102" s="248"/>
      <c r="CCW102" s="254"/>
      <c r="CCX102" s="224"/>
      <c r="CCY102" s="225"/>
      <c r="CCZ102" s="99"/>
      <c r="CDA102" s="255"/>
      <c r="CDB102" s="231"/>
      <c r="CDC102" s="227"/>
      <c r="CDD102" s="227"/>
      <c r="CDE102" s="231"/>
      <c r="CDF102" s="6"/>
      <c r="CDG102" s="6"/>
      <c r="CDH102" s="6"/>
      <c r="CDI102" s="246"/>
      <c r="CDJ102" s="252"/>
      <c r="CDK102" s="259"/>
      <c r="CDL102" s="231"/>
      <c r="CDM102" s="231"/>
      <c r="CDN102" s="231"/>
      <c r="CDO102" s="99"/>
      <c r="CDP102" s="231"/>
      <c r="CDQ102" s="231"/>
      <c r="CDR102" s="231"/>
      <c r="CDS102" s="222"/>
      <c r="CDT102" s="248"/>
      <c r="CDU102" s="254"/>
      <c r="CDV102" s="224"/>
      <c r="CDW102" s="225"/>
      <c r="CDX102" s="99"/>
      <c r="CDY102" s="255"/>
      <c r="CDZ102" s="231"/>
      <c r="CEA102" s="227"/>
      <c r="CEB102" s="227"/>
      <c r="CEC102" s="231"/>
      <c r="CED102" s="6"/>
      <c r="CEE102" s="6"/>
      <c r="CEF102" s="6"/>
      <c r="CEG102" s="246"/>
      <c r="CEH102" s="252"/>
      <c r="CEI102" s="259"/>
      <c r="CEJ102" s="231"/>
      <c r="CEK102" s="231"/>
      <c r="CEL102" s="231"/>
      <c r="CEM102" s="99"/>
      <c r="CEN102" s="231"/>
      <c r="CEO102" s="231"/>
      <c r="CEP102" s="231"/>
      <c r="CEQ102" s="222"/>
      <c r="CER102" s="248"/>
      <c r="CES102" s="254"/>
      <c r="CET102" s="224"/>
      <c r="CEU102" s="225"/>
      <c r="CEV102" s="99"/>
      <c r="CEW102" s="255"/>
      <c r="CEX102" s="231"/>
      <c r="CEY102" s="227"/>
      <c r="CEZ102" s="227"/>
      <c r="CFA102" s="231"/>
      <c r="CFB102" s="6"/>
      <c r="CFC102" s="6"/>
      <c r="CFD102" s="6"/>
      <c r="CFE102" s="246"/>
      <c r="CFF102" s="252"/>
      <c r="CFG102" s="259"/>
      <c r="CFH102" s="231"/>
      <c r="CFI102" s="231"/>
      <c r="CFJ102" s="231"/>
      <c r="CFK102" s="99"/>
      <c r="CFL102" s="231"/>
      <c r="CFM102" s="231"/>
      <c r="CFN102" s="231"/>
      <c r="CFO102" s="222"/>
      <c r="CFP102" s="248"/>
      <c r="CFQ102" s="254"/>
      <c r="CFR102" s="224"/>
      <c r="CFS102" s="225"/>
      <c r="CFT102" s="99"/>
      <c r="CFU102" s="255"/>
      <c r="CFV102" s="231"/>
      <c r="CFW102" s="227"/>
      <c r="CFX102" s="227"/>
      <c r="CFY102" s="231"/>
      <c r="CFZ102" s="6"/>
      <c r="CGA102" s="6"/>
      <c r="CGB102" s="6"/>
      <c r="CGC102" s="246"/>
      <c r="CGD102" s="252"/>
      <c r="CGE102" s="259"/>
      <c r="CGF102" s="231"/>
      <c r="CGG102" s="231"/>
      <c r="CGH102" s="231"/>
      <c r="CGI102" s="99"/>
      <c r="CGJ102" s="231"/>
      <c r="CGK102" s="231"/>
      <c r="CGL102" s="231"/>
      <c r="CGM102" s="222"/>
      <c r="CGN102" s="248"/>
      <c r="CGO102" s="254"/>
      <c r="CGP102" s="224"/>
      <c r="CGQ102" s="225"/>
      <c r="CGR102" s="99"/>
      <c r="CGS102" s="255"/>
      <c r="CGT102" s="231"/>
      <c r="CGU102" s="227"/>
      <c r="CGV102" s="227"/>
      <c r="CGW102" s="231"/>
      <c r="CGX102" s="6"/>
      <c r="CGY102" s="6"/>
      <c r="CGZ102" s="6"/>
      <c r="CHA102" s="246"/>
      <c r="CHB102" s="252"/>
      <c r="CHC102" s="259"/>
      <c r="CHD102" s="231"/>
      <c r="CHE102" s="231"/>
      <c r="CHF102" s="231"/>
      <c r="CHG102" s="99"/>
      <c r="CHH102" s="231"/>
      <c r="CHI102" s="231"/>
      <c r="CHJ102" s="231"/>
      <c r="CHK102" s="222"/>
      <c r="CHL102" s="248"/>
      <c r="CHM102" s="254"/>
      <c r="CHN102" s="224"/>
      <c r="CHO102" s="225"/>
      <c r="CHP102" s="99"/>
      <c r="CHQ102" s="255"/>
      <c r="CHR102" s="231"/>
      <c r="CHS102" s="227"/>
      <c r="CHT102" s="227"/>
      <c r="CHU102" s="231"/>
      <c r="CHV102" s="6"/>
      <c r="CHW102" s="6"/>
      <c r="CHX102" s="6"/>
      <c r="CHY102" s="246"/>
      <c r="CHZ102" s="252"/>
      <c r="CIA102" s="259"/>
      <c r="CIB102" s="231"/>
      <c r="CIC102" s="231"/>
      <c r="CID102" s="231"/>
      <c r="CIE102" s="99"/>
      <c r="CIF102" s="231"/>
      <c r="CIG102" s="231"/>
      <c r="CIH102" s="231"/>
      <c r="CII102" s="222"/>
      <c r="CIJ102" s="248"/>
      <c r="CIK102" s="254"/>
      <c r="CIL102" s="224"/>
      <c r="CIM102" s="225"/>
      <c r="CIN102" s="99"/>
      <c r="CIO102" s="255"/>
      <c r="CIP102" s="231"/>
      <c r="CIQ102" s="227"/>
      <c r="CIR102" s="227"/>
      <c r="CIS102" s="231"/>
      <c r="CIT102" s="6"/>
      <c r="CIU102" s="6"/>
      <c r="CIV102" s="6"/>
      <c r="CIW102" s="246"/>
      <c r="CIX102" s="252"/>
      <c r="CIY102" s="259"/>
      <c r="CIZ102" s="231"/>
      <c r="CJA102" s="231"/>
      <c r="CJB102" s="231"/>
      <c r="CJC102" s="99"/>
      <c r="CJD102" s="231"/>
      <c r="CJE102" s="231"/>
      <c r="CJF102" s="231"/>
      <c r="CJG102" s="222"/>
      <c r="CJH102" s="248"/>
      <c r="CJI102" s="254"/>
      <c r="CJJ102" s="224"/>
      <c r="CJK102" s="225"/>
      <c r="CJL102" s="99"/>
      <c r="CJM102" s="255"/>
      <c r="CJN102" s="231"/>
      <c r="CJO102" s="227"/>
      <c r="CJP102" s="227"/>
      <c r="CJQ102" s="231"/>
      <c r="CJR102" s="6"/>
      <c r="CJS102" s="6"/>
      <c r="CJT102" s="6"/>
      <c r="CJU102" s="246"/>
      <c r="CJV102" s="252"/>
      <c r="CJW102" s="259"/>
      <c r="CJX102" s="231"/>
      <c r="CJY102" s="231"/>
      <c r="CJZ102" s="231"/>
      <c r="CKA102" s="99"/>
      <c r="CKB102" s="231"/>
      <c r="CKC102" s="231"/>
      <c r="CKD102" s="231"/>
      <c r="CKE102" s="222"/>
      <c r="CKF102" s="248"/>
      <c r="CKG102" s="254"/>
      <c r="CKH102" s="224"/>
      <c r="CKI102" s="225"/>
      <c r="CKJ102" s="99"/>
      <c r="CKK102" s="255"/>
      <c r="CKL102" s="231"/>
      <c r="CKM102" s="227"/>
      <c r="CKN102" s="227"/>
      <c r="CKO102" s="231"/>
      <c r="CKP102" s="6"/>
      <c r="CKQ102" s="6"/>
      <c r="CKR102" s="6"/>
      <c r="CKS102" s="246"/>
      <c r="CKT102" s="252"/>
      <c r="CKU102" s="259"/>
      <c r="CKV102" s="231"/>
      <c r="CKW102" s="231"/>
      <c r="CKX102" s="231"/>
      <c r="CKY102" s="99"/>
      <c r="CKZ102" s="231"/>
      <c r="CLA102" s="231"/>
      <c r="CLB102" s="231"/>
      <c r="CLC102" s="222"/>
      <c r="CLD102" s="248"/>
      <c r="CLE102" s="254"/>
      <c r="CLF102" s="224"/>
      <c r="CLG102" s="225"/>
      <c r="CLH102" s="99"/>
      <c r="CLI102" s="255"/>
      <c r="CLJ102" s="231"/>
      <c r="CLK102" s="227"/>
      <c r="CLL102" s="227"/>
      <c r="CLM102" s="231"/>
      <c r="CLN102" s="6"/>
      <c r="CLO102" s="6"/>
      <c r="CLP102" s="6"/>
      <c r="CLQ102" s="246"/>
      <c r="CLR102" s="252"/>
      <c r="CLS102" s="259"/>
      <c r="CLT102" s="231"/>
      <c r="CLU102" s="231"/>
      <c r="CLV102" s="231"/>
      <c r="CLW102" s="99"/>
      <c r="CLX102" s="231"/>
      <c r="CLY102" s="231"/>
      <c r="CLZ102" s="231"/>
      <c r="CMA102" s="222"/>
      <c r="CMB102" s="248"/>
      <c r="CMC102" s="254"/>
      <c r="CMD102" s="224"/>
      <c r="CME102" s="225"/>
      <c r="CMF102" s="99"/>
      <c r="CMG102" s="255"/>
      <c r="CMH102" s="231"/>
      <c r="CMI102" s="227"/>
      <c r="CMJ102" s="227"/>
      <c r="CMK102" s="231"/>
      <c r="CML102" s="6"/>
      <c r="CMM102" s="6"/>
      <c r="CMN102" s="6"/>
      <c r="CMO102" s="246"/>
      <c r="CMP102" s="252"/>
      <c r="CMQ102" s="259"/>
      <c r="CMR102" s="231"/>
      <c r="CMS102" s="231"/>
      <c r="CMT102" s="231"/>
      <c r="CMU102" s="99"/>
      <c r="CMV102" s="231"/>
      <c r="CMW102" s="231"/>
      <c r="CMX102" s="231"/>
      <c r="CMY102" s="222"/>
      <c r="CMZ102" s="248"/>
      <c r="CNA102" s="254"/>
      <c r="CNB102" s="224"/>
      <c r="CNC102" s="225"/>
      <c r="CND102" s="99"/>
      <c r="CNE102" s="255"/>
      <c r="CNF102" s="231"/>
      <c r="CNG102" s="227"/>
      <c r="CNH102" s="227"/>
      <c r="CNI102" s="231"/>
      <c r="CNJ102" s="6"/>
      <c r="CNK102" s="6"/>
      <c r="CNL102" s="6"/>
      <c r="CNM102" s="246"/>
      <c r="CNN102" s="252"/>
      <c r="CNO102" s="259"/>
      <c r="CNP102" s="231"/>
      <c r="CNQ102" s="231"/>
      <c r="CNR102" s="231"/>
      <c r="CNS102" s="99"/>
      <c r="CNT102" s="231"/>
      <c r="CNU102" s="231"/>
      <c r="CNV102" s="231"/>
      <c r="CNW102" s="222"/>
      <c r="CNX102" s="248"/>
      <c r="CNY102" s="254"/>
      <c r="CNZ102" s="224"/>
      <c r="COA102" s="225"/>
      <c r="COB102" s="99"/>
      <c r="COC102" s="255"/>
      <c r="COD102" s="231"/>
      <c r="COE102" s="227"/>
      <c r="COF102" s="227"/>
      <c r="COG102" s="231"/>
      <c r="COH102" s="6"/>
      <c r="COI102" s="6"/>
      <c r="COJ102" s="6"/>
      <c r="COK102" s="246"/>
      <c r="COL102" s="252"/>
      <c r="COM102" s="259"/>
      <c r="CON102" s="231"/>
      <c r="COO102" s="231"/>
      <c r="COP102" s="231"/>
      <c r="COQ102" s="99"/>
      <c r="COR102" s="231"/>
      <c r="COS102" s="231"/>
      <c r="COT102" s="231"/>
      <c r="COU102" s="222"/>
      <c r="COV102" s="248"/>
      <c r="COW102" s="254"/>
      <c r="COX102" s="224"/>
      <c r="COY102" s="225"/>
      <c r="COZ102" s="99"/>
      <c r="CPA102" s="255"/>
      <c r="CPB102" s="231"/>
      <c r="CPC102" s="227"/>
      <c r="CPD102" s="227"/>
      <c r="CPE102" s="231"/>
      <c r="CPF102" s="6"/>
      <c r="CPG102" s="6"/>
      <c r="CPH102" s="6"/>
      <c r="CPI102" s="246"/>
      <c r="CPJ102" s="252"/>
      <c r="CPK102" s="259"/>
      <c r="CPL102" s="231"/>
      <c r="CPM102" s="231"/>
      <c r="CPN102" s="231"/>
      <c r="CPO102" s="99"/>
      <c r="CPP102" s="231"/>
      <c r="CPQ102" s="231"/>
      <c r="CPR102" s="231"/>
      <c r="CPS102" s="222"/>
      <c r="CPT102" s="248"/>
      <c r="CPU102" s="254"/>
      <c r="CPV102" s="224"/>
      <c r="CPW102" s="225"/>
      <c r="CPX102" s="99"/>
      <c r="CPY102" s="255"/>
      <c r="CPZ102" s="231"/>
      <c r="CQA102" s="227"/>
      <c r="CQB102" s="227"/>
      <c r="CQC102" s="231"/>
      <c r="CQD102" s="6"/>
      <c r="CQE102" s="6"/>
      <c r="CQF102" s="6"/>
      <c r="CQG102" s="246"/>
      <c r="CQH102" s="252"/>
      <c r="CQI102" s="259"/>
      <c r="CQJ102" s="231"/>
      <c r="CQK102" s="231"/>
      <c r="CQL102" s="231"/>
      <c r="CQM102" s="99"/>
      <c r="CQN102" s="231"/>
      <c r="CQO102" s="231"/>
      <c r="CQP102" s="231"/>
      <c r="CQQ102" s="222"/>
      <c r="CQR102" s="248"/>
      <c r="CQS102" s="254"/>
      <c r="CQT102" s="224"/>
      <c r="CQU102" s="225"/>
      <c r="CQV102" s="99"/>
      <c r="CQW102" s="255"/>
      <c r="CQX102" s="231"/>
      <c r="CQY102" s="227"/>
      <c r="CQZ102" s="227"/>
      <c r="CRA102" s="231"/>
      <c r="CRB102" s="6"/>
      <c r="CRC102" s="6"/>
      <c r="CRD102" s="6"/>
      <c r="CRE102" s="246"/>
      <c r="CRF102" s="252"/>
      <c r="CRG102" s="259"/>
      <c r="CRH102" s="231"/>
      <c r="CRI102" s="231"/>
      <c r="CRJ102" s="231"/>
      <c r="CRK102" s="99"/>
      <c r="CRL102" s="231"/>
      <c r="CRM102" s="231"/>
      <c r="CRN102" s="231"/>
      <c r="CRO102" s="222"/>
      <c r="CRP102" s="248"/>
      <c r="CRQ102" s="254"/>
      <c r="CRR102" s="224"/>
      <c r="CRS102" s="225"/>
      <c r="CRT102" s="99"/>
      <c r="CRU102" s="255"/>
      <c r="CRV102" s="231"/>
      <c r="CRW102" s="227"/>
      <c r="CRX102" s="227"/>
      <c r="CRY102" s="231"/>
      <c r="CRZ102" s="6"/>
      <c r="CSA102" s="6"/>
      <c r="CSB102" s="6"/>
      <c r="CSC102" s="246"/>
      <c r="CSD102" s="252"/>
      <c r="CSE102" s="259"/>
      <c r="CSF102" s="231"/>
      <c r="CSG102" s="231"/>
      <c r="CSH102" s="231"/>
      <c r="CSI102" s="99"/>
      <c r="CSJ102" s="231"/>
      <c r="CSK102" s="231"/>
      <c r="CSL102" s="231"/>
      <c r="CSM102" s="222"/>
      <c r="CSN102" s="248"/>
      <c r="CSO102" s="254"/>
      <c r="CSP102" s="224"/>
      <c r="CSQ102" s="225"/>
      <c r="CSR102" s="99"/>
      <c r="CSS102" s="255"/>
      <c r="CST102" s="231"/>
      <c r="CSU102" s="227"/>
      <c r="CSV102" s="227"/>
      <c r="CSW102" s="231"/>
      <c r="CSX102" s="6"/>
      <c r="CSY102" s="6"/>
      <c r="CSZ102" s="6"/>
      <c r="CTA102" s="246"/>
      <c r="CTB102" s="252"/>
      <c r="CTC102" s="259"/>
      <c r="CTD102" s="231"/>
      <c r="CTE102" s="231"/>
      <c r="CTF102" s="231"/>
      <c r="CTG102" s="99"/>
      <c r="CTH102" s="231"/>
      <c r="CTI102" s="231"/>
      <c r="CTJ102" s="231"/>
      <c r="CTK102" s="222"/>
      <c r="CTL102" s="248"/>
      <c r="CTM102" s="254"/>
      <c r="CTN102" s="224"/>
      <c r="CTO102" s="225"/>
      <c r="CTP102" s="99"/>
      <c r="CTQ102" s="255"/>
      <c r="CTR102" s="231"/>
      <c r="CTS102" s="227"/>
      <c r="CTT102" s="227"/>
      <c r="CTU102" s="231"/>
      <c r="CTV102" s="6"/>
      <c r="CTW102" s="6"/>
      <c r="CTX102" s="6"/>
      <c r="CTY102" s="246"/>
      <c r="CTZ102" s="252"/>
      <c r="CUA102" s="259"/>
      <c r="CUB102" s="231"/>
      <c r="CUC102" s="231"/>
      <c r="CUD102" s="231"/>
      <c r="CUE102" s="99"/>
      <c r="CUF102" s="231"/>
      <c r="CUG102" s="231"/>
      <c r="CUH102" s="231"/>
      <c r="CUI102" s="222"/>
      <c r="CUJ102" s="248"/>
      <c r="CUK102" s="254"/>
      <c r="CUL102" s="224"/>
      <c r="CUM102" s="225"/>
      <c r="CUN102" s="99"/>
      <c r="CUO102" s="255"/>
      <c r="CUP102" s="231"/>
      <c r="CUQ102" s="227"/>
      <c r="CUR102" s="227"/>
      <c r="CUS102" s="231"/>
      <c r="CUT102" s="6"/>
      <c r="CUU102" s="6"/>
      <c r="CUV102" s="6"/>
      <c r="CUW102" s="246"/>
      <c r="CUX102" s="252"/>
      <c r="CUY102" s="259"/>
      <c r="CUZ102" s="231"/>
      <c r="CVA102" s="231"/>
      <c r="CVB102" s="231"/>
      <c r="CVC102" s="99"/>
      <c r="CVD102" s="231"/>
      <c r="CVE102" s="231"/>
      <c r="CVF102" s="231"/>
      <c r="CVG102" s="222"/>
      <c r="CVH102" s="248"/>
      <c r="CVI102" s="254"/>
      <c r="CVJ102" s="224"/>
      <c r="CVK102" s="225"/>
      <c r="CVL102" s="99"/>
      <c r="CVM102" s="255"/>
      <c r="CVN102" s="231"/>
      <c r="CVO102" s="227"/>
      <c r="CVP102" s="227"/>
      <c r="CVQ102" s="231"/>
      <c r="CVR102" s="6"/>
      <c r="CVS102" s="6"/>
      <c r="CVT102" s="6"/>
      <c r="CVU102" s="246"/>
      <c r="CVV102" s="252"/>
      <c r="CVW102" s="259"/>
      <c r="CVX102" s="231"/>
      <c r="CVY102" s="231"/>
      <c r="CVZ102" s="231"/>
      <c r="CWA102" s="99"/>
      <c r="CWB102" s="231"/>
      <c r="CWC102" s="231"/>
      <c r="CWD102" s="231"/>
      <c r="CWE102" s="222"/>
      <c r="CWF102" s="248"/>
      <c r="CWG102" s="254"/>
      <c r="CWH102" s="224"/>
      <c r="CWI102" s="225"/>
      <c r="CWJ102" s="99"/>
      <c r="CWK102" s="255"/>
      <c r="CWL102" s="231"/>
      <c r="CWM102" s="227"/>
      <c r="CWN102" s="227"/>
      <c r="CWO102" s="231"/>
      <c r="CWP102" s="6"/>
      <c r="CWQ102" s="6"/>
      <c r="CWR102" s="6"/>
      <c r="CWS102" s="246"/>
      <c r="CWT102" s="252"/>
      <c r="CWU102" s="259"/>
      <c r="CWV102" s="231"/>
      <c r="CWW102" s="231"/>
      <c r="CWX102" s="231"/>
      <c r="CWY102" s="99"/>
      <c r="CWZ102" s="231"/>
      <c r="CXA102" s="231"/>
      <c r="CXB102" s="231"/>
      <c r="CXC102" s="222"/>
      <c r="CXD102" s="248"/>
      <c r="CXE102" s="254"/>
      <c r="CXF102" s="224"/>
      <c r="CXG102" s="225"/>
      <c r="CXH102" s="99"/>
      <c r="CXI102" s="255"/>
      <c r="CXJ102" s="231"/>
      <c r="CXK102" s="227"/>
      <c r="CXL102" s="227"/>
      <c r="CXM102" s="231"/>
      <c r="CXN102" s="6"/>
      <c r="CXO102" s="6"/>
      <c r="CXP102" s="6"/>
      <c r="CXQ102" s="246"/>
      <c r="CXR102" s="252"/>
      <c r="CXS102" s="259"/>
      <c r="CXT102" s="231"/>
      <c r="CXU102" s="231"/>
      <c r="CXV102" s="231"/>
      <c r="CXW102" s="99"/>
      <c r="CXX102" s="231"/>
      <c r="CXY102" s="231"/>
      <c r="CXZ102" s="231"/>
      <c r="CYA102" s="222"/>
      <c r="CYB102" s="248"/>
      <c r="CYC102" s="254"/>
      <c r="CYD102" s="224"/>
      <c r="CYE102" s="225"/>
      <c r="CYF102" s="99"/>
      <c r="CYG102" s="255"/>
      <c r="CYH102" s="231"/>
      <c r="CYI102" s="227"/>
      <c r="CYJ102" s="227"/>
      <c r="CYK102" s="231"/>
      <c r="CYL102" s="6"/>
      <c r="CYM102" s="6"/>
      <c r="CYN102" s="6"/>
      <c r="CYO102" s="246"/>
      <c r="CYP102" s="252"/>
      <c r="CYQ102" s="259"/>
      <c r="CYR102" s="231"/>
      <c r="CYS102" s="231"/>
      <c r="CYT102" s="231"/>
      <c r="CYU102" s="99"/>
      <c r="CYV102" s="231"/>
      <c r="CYW102" s="231"/>
      <c r="CYX102" s="231"/>
      <c r="CYY102" s="222"/>
      <c r="CYZ102" s="248"/>
      <c r="CZA102" s="254"/>
      <c r="CZB102" s="224"/>
      <c r="CZC102" s="225"/>
      <c r="CZD102" s="99"/>
      <c r="CZE102" s="255"/>
      <c r="CZF102" s="231"/>
      <c r="CZG102" s="227"/>
      <c r="CZH102" s="227"/>
      <c r="CZI102" s="231"/>
      <c r="CZJ102" s="6"/>
      <c r="CZK102" s="6"/>
      <c r="CZL102" s="6"/>
      <c r="CZM102" s="246"/>
      <c r="CZN102" s="252"/>
      <c r="CZO102" s="259"/>
      <c r="CZP102" s="231"/>
      <c r="CZQ102" s="231"/>
      <c r="CZR102" s="231"/>
      <c r="CZS102" s="99"/>
      <c r="CZT102" s="231"/>
      <c r="CZU102" s="231"/>
      <c r="CZV102" s="231"/>
      <c r="CZW102" s="222"/>
      <c r="CZX102" s="248"/>
      <c r="CZY102" s="254"/>
      <c r="CZZ102" s="224"/>
      <c r="DAA102" s="225"/>
      <c r="DAB102" s="99"/>
      <c r="DAC102" s="255"/>
      <c r="DAD102" s="231"/>
      <c r="DAE102" s="227"/>
      <c r="DAF102" s="227"/>
      <c r="DAG102" s="231"/>
      <c r="DAH102" s="6"/>
      <c r="DAI102" s="6"/>
      <c r="DAJ102" s="6"/>
      <c r="DAK102" s="246"/>
      <c r="DAL102" s="252"/>
      <c r="DAM102" s="259"/>
      <c r="DAN102" s="231"/>
      <c r="DAO102" s="231"/>
      <c r="DAP102" s="231"/>
      <c r="DAQ102" s="99"/>
      <c r="DAR102" s="231"/>
      <c r="DAS102" s="231"/>
      <c r="DAT102" s="231"/>
      <c r="DAU102" s="222"/>
      <c r="DAV102" s="248"/>
      <c r="DAW102" s="254"/>
      <c r="DAX102" s="224"/>
      <c r="DAY102" s="225"/>
      <c r="DAZ102" s="99"/>
      <c r="DBA102" s="255"/>
      <c r="DBB102" s="231"/>
      <c r="DBC102" s="227"/>
      <c r="DBD102" s="227"/>
      <c r="DBE102" s="231"/>
      <c r="DBF102" s="6"/>
      <c r="DBG102" s="6"/>
      <c r="DBH102" s="6"/>
      <c r="DBI102" s="246"/>
      <c r="DBJ102" s="252"/>
      <c r="DBK102" s="259"/>
      <c r="DBL102" s="231"/>
      <c r="DBM102" s="231"/>
      <c r="DBN102" s="231"/>
      <c r="DBO102" s="99"/>
      <c r="DBP102" s="231"/>
      <c r="DBQ102" s="231"/>
      <c r="DBR102" s="231"/>
      <c r="DBS102" s="222"/>
      <c r="DBT102" s="248"/>
      <c r="DBU102" s="254"/>
      <c r="DBV102" s="224"/>
      <c r="DBW102" s="225"/>
      <c r="DBX102" s="99"/>
      <c r="DBY102" s="255"/>
      <c r="DBZ102" s="231"/>
      <c r="DCA102" s="227"/>
      <c r="DCB102" s="227"/>
      <c r="DCC102" s="231"/>
      <c r="DCD102" s="6"/>
      <c r="DCE102" s="6"/>
      <c r="DCF102" s="6"/>
      <c r="DCG102" s="246"/>
      <c r="DCH102" s="252"/>
      <c r="DCI102" s="259"/>
      <c r="DCJ102" s="231"/>
      <c r="DCK102" s="231"/>
      <c r="DCL102" s="231"/>
      <c r="DCM102" s="99"/>
      <c r="DCN102" s="231"/>
      <c r="DCO102" s="231"/>
      <c r="DCP102" s="231"/>
      <c r="DCQ102" s="222"/>
      <c r="DCR102" s="248"/>
      <c r="DCS102" s="254"/>
      <c r="DCT102" s="224"/>
      <c r="DCU102" s="225"/>
      <c r="DCV102" s="99"/>
      <c r="DCW102" s="255"/>
      <c r="DCX102" s="231"/>
      <c r="DCY102" s="227"/>
      <c r="DCZ102" s="227"/>
      <c r="DDA102" s="231"/>
      <c r="DDB102" s="6"/>
      <c r="DDC102" s="6"/>
      <c r="DDD102" s="6"/>
      <c r="DDE102" s="246"/>
      <c r="DDF102" s="252"/>
      <c r="DDG102" s="259"/>
      <c r="DDH102" s="231"/>
      <c r="DDI102" s="231"/>
      <c r="DDJ102" s="231"/>
      <c r="DDK102" s="99"/>
      <c r="DDL102" s="231"/>
      <c r="DDM102" s="231"/>
      <c r="DDN102" s="231"/>
      <c r="DDO102" s="222"/>
      <c r="DDP102" s="248"/>
      <c r="DDQ102" s="254"/>
      <c r="DDR102" s="224"/>
      <c r="DDS102" s="225"/>
      <c r="DDT102" s="99"/>
      <c r="DDU102" s="255"/>
      <c r="DDV102" s="231"/>
      <c r="DDW102" s="227"/>
      <c r="DDX102" s="227"/>
      <c r="DDY102" s="231"/>
      <c r="DDZ102" s="6"/>
      <c r="DEA102" s="6"/>
      <c r="DEB102" s="6"/>
      <c r="DEC102" s="246"/>
      <c r="DED102" s="252"/>
      <c r="DEE102" s="259"/>
      <c r="DEF102" s="231"/>
      <c r="DEG102" s="231"/>
      <c r="DEH102" s="231"/>
      <c r="DEI102" s="99"/>
      <c r="DEJ102" s="231"/>
      <c r="DEK102" s="231"/>
      <c r="DEL102" s="231"/>
      <c r="DEM102" s="222"/>
      <c r="DEN102" s="248"/>
      <c r="DEO102" s="254"/>
      <c r="DEP102" s="224"/>
      <c r="DEQ102" s="225"/>
      <c r="DER102" s="99"/>
      <c r="DES102" s="255"/>
      <c r="DET102" s="231"/>
      <c r="DEU102" s="227"/>
      <c r="DEV102" s="227"/>
      <c r="DEW102" s="231"/>
      <c r="DEX102" s="6"/>
      <c r="DEY102" s="6"/>
      <c r="DEZ102" s="6"/>
      <c r="DFA102" s="246"/>
      <c r="DFB102" s="252"/>
      <c r="DFC102" s="259"/>
      <c r="DFD102" s="231"/>
      <c r="DFE102" s="231"/>
      <c r="DFF102" s="231"/>
      <c r="DFG102" s="99"/>
      <c r="DFH102" s="231"/>
      <c r="DFI102" s="231"/>
      <c r="DFJ102" s="231"/>
      <c r="DFK102" s="222"/>
      <c r="DFL102" s="248"/>
      <c r="DFM102" s="254"/>
      <c r="DFN102" s="224"/>
      <c r="DFO102" s="225"/>
      <c r="DFP102" s="99"/>
      <c r="DFQ102" s="255"/>
      <c r="DFR102" s="231"/>
      <c r="DFS102" s="227"/>
      <c r="DFT102" s="227"/>
      <c r="DFU102" s="231"/>
      <c r="DFV102" s="6"/>
      <c r="DFW102" s="6"/>
      <c r="DFX102" s="6"/>
      <c r="DFY102" s="246"/>
      <c r="DFZ102" s="252"/>
      <c r="DGA102" s="259"/>
      <c r="DGB102" s="231"/>
      <c r="DGC102" s="231"/>
      <c r="DGD102" s="231"/>
      <c r="DGE102" s="99"/>
      <c r="DGF102" s="231"/>
      <c r="DGG102" s="231"/>
      <c r="DGH102" s="231"/>
      <c r="DGI102" s="222"/>
      <c r="DGJ102" s="248"/>
      <c r="DGK102" s="254"/>
      <c r="DGL102" s="224"/>
      <c r="DGM102" s="225"/>
      <c r="DGN102" s="99"/>
      <c r="DGO102" s="255"/>
      <c r="DGP102" s="231"/>
      <c r="DGQ102" s="227"/>
      <c r="DGR102" s="227"/>
      <c r="DGS102" s="231"/>
      <c r="DGT102" s="6"/>
      <c r="DGU102" s="6"/>
      <c r="DGV102" s="6"/>
      <c r="DGW102" s="246"/>
      <c r="DGX102" s="252"/>
      <c r="DGY102" s="259"/>
      <c r="DGZ102" s="231"/>
      <c r="DHA102" s="231"/>
      <c r="DHB102" s="231"/>
      <c r="DHC102" s="99"/>
      <c r="DHD102" s="231"/>
      <c r="DHE102" s="231"/>
      <c r="DHF102" s="231"/>
      <c r="DHG102" s="222"/>
      <c r="DHH102" s="248"/>
      <c r="DHI102" s="254"/>
      <c r="DHJ102" s="224"/>
      <c r="DHK102" s="225"/>
      <c r="DHL102" s="99"/>
      <c r="DHM102" s="255"/>
      <c r="DHN102" s="231"/>
      <c r="DHO102" s="227"/>
      <c r="DHP102" s="227"/>
      <c r="DHQ102" s="231"/>
      <c r="DHR102" s="6"/>
      <c r="DHS102" s="6"/>
      <c r="DHT102" s="6"/>
      <c r="DHU102" s="246"/>
      <c r="DHV102" s="252"/>
      <c r="DHW102" s="259"/>
      <c r="DHX102" s="231"/>
      <c r="DHY102" s="231"/>
      <c r="DHZ102" s="231"/>
      <c r="DIA102" s="99"/>
      <c r="DIB102" s="231"/>
      <c r="DIC102" s="231"/>
      <c r="DID102" s="231"/>
      <c r="DIE102" s="222"/>
      <c r="DIF102" s="248"/>
      <c r="DIG102" s="254"/>
      <c r="DIH102" s="224"/>
      <c r="DII102" s="225"/>
      <c r="DIJ102" s="99"/>
      <c r="DIK102" s="255"/>
      <c r="DIL102" s="231"/>
      <c r="DIM102" s="227"/>
      <c r="DIN102" s="227"/>
      <c r="DIO102" s="231"/>
      <c r="DIP102" s="6"/>
      <c r="DIQ102" s="6"/>
      <c r="DIR102" s="6"/>
      <c r="DIS102" s="246"/>
      <c r="DIT102" s="252"/>
      <c r="DIU102" s="259"/>
      <c r="DIV102" s="231"/>
      <c r="DIW102" s="231"/>
      <c r="DIX102" s="231"/>
      <c r="DIY102" s="99"/>
      <c r="DIZ102" s="231"/>
      <c r="DJA102" s="231"/>
      <c r="DJB102" s="231"/>
      <c r="DJC102" s="222"/>
      <c r="DJD102" s="248"/>
      <c r="DJE102" s="254"/>
      <c r="DJF102" s="224"/>
      <c r="DJG102" s="225"/>
      <c r="DJH102" s="99"/>
      <c r="DJI102" s="255"/>
      <c r="DJJ102" s="231"/>
      <c r="DJK102" s="227"/>
      <c r="DJL102" s="227"/>
      <c r="DJM102" s="231"/>
      <c r="DJN102" s="6"/>
      <c r="DJO102" s="6"/>
      <c r="DJP102" s="6"/>
      <c r="DJQ102" s="246"/>
      <c r="DJR102" s="252"/>
      <c r="DJS102" s="259"/>
      <c r="DJT102" s="231"/>
      <c r="DJU102" s="231"/>
      <c r="DJV102" s="231"/>
      <c r="DJW102" s="99"/>
      <c r="DJX102" s="231"/>
      <c r="DJY102" s="231"/>
      <c r="DJZ102" s="231"/>
      <c r="DKA102" s="222"/>
      <c r="DKB102" s="248"/>
      <c r="DKC102" s="254"/>
      <c r="DKD102" s="224"/>
      <c r="DKE102" s="225"/>
      <c r="DKF102" s="99"/>
      <c r="DKG102" s="255"/>
      <c r="DKH102" s="231"/>
      <c r="DKI102" s="227"/>
      <c r="DKJ102" s="227"/>
      <c r="DKK102" s="231"/>
      <c r="DKL102" s="6"/>
      <c r="DKM102" s="6"/>
      <c r="DKN102" s="6"/>
      <c r="DKO102" s="246"/>
      <c r="DKP102" s="252"/>
      <c r="DKQ102" s="259"/>
      <c r="DKR102" s="231"/>
      <c r="DKS102" s="231"/>
      <c r="DKT102" s="231"/>
      <c r="DKU102" s="99"/>
      <c r="DKV102" s="231"/>
      <c r="DKW102" s="231"/>
      <c r="DKX102" s="231"/>
      <c r="DKY102" s="222"/>
      <c r="DKZ102" s="248"/>
      <c r="DLA102" s="254"/>
      <c r="DLB102" s="224"/>
      <c r="DLC102" s="225"/>
      <c r="DLD102" s="99"/>
      <c r="DLE102" s="255"/>
      <c r="DLF102" s="231"/>
      <c r="DLG102" s="227"/>
      <c r="DLH102" s="227"/>
      <c r="DLI102" s="231"/>
      <c r="DLJ102" s="6"/>
      <c r="DLK102" s="6"/>
      <c r="DLL102" s="6"/>
      <c r="DLM102" s="246"/>
      <c r="DLN102" s="252"/>
      <c r="DLO102" s="259"/>
      <c r="DLP102" s="231"/>
      <c r="DLQ102" s="231"/>
      <c r="DLR102" s="231"/>
      <c r="DLS102" s="99"/>
      <c r="DLT102" s="231"/>
      <c r="DLU102" s="231"/>
      <c r="DLV102" s="231"/>
      <c r="DLW102" s="222"/>
      <c r="DLX102" s="248"/>
      <c r="DLY102" s="254"/>
      <c r="DLZ102" s="224"/>
      <c r="DMA102" s="225"/>
      <c r="DMB102" s="99"/>
      <c r="DMC102" s="255"/>
      <c r="DMD102" s="231"/>
      <c r="DME102" s="227"/>
      <c r="DMF102" s="227"/>
      <c r="DMG102" s="231"/>
      <c r="DMH102" s="6"/>
      <c r="DMI102" s="6"/>
      <c r="DMJ102" s="6"/>
      <c r="DMK102" s="246"/>
      <c r="DML102" s="252"/>
      <c r="DMM102" s="259"/>
      <c r="DMN102" s="231"/>
      <c r="DMO102" s="231"/>
      <c r="DMP102" s="231"/>
      <c r="DMQ102" s="99"/>
      <c r="DMR102" s="231"/>
      <c r="DMS102" s="231"/>
      <c r="DMT102" s="231"/>
      <c r="DMU102" s="222"/>
      <c r="DMV102" s="248"/>
      <c r="DMW102" s="254"/>
      <c r="DMX102" s="224"/>
      <c r="DMY102" s="225"/>
      <c r="DMZ102" s="99"/>
      <c r="DNA102" s="255"/>
      <c r="DNB102" s="231"/>
      <c r="DNC102" s="227"/>
      <c r="DND102" s="227"/>
      <c r="DNE102" s="231"/>
      <c r="DNF102" s="6"/>
      <c r="DNG102" s="6"/>
      <c r="DNH102" s="6"/>
      <c r="DNI102" s="246"/>
      <c r="DNJ102" s="252"/>
      <c r="DNK102" s="259"/>
      <c r="DNL102" s="231"/>
      <c r="DNM102" s="231"/>
      <c r="DNN102" s="231"/>
      <c r="DNO102" s="99"/>
      <c r="DNP102" s="231"/>
      <c r="DNQ102" s="231"/>
      <c r="DNR102" s="231"/>
      <c r="DNS102" s="222"/>
      <c r="DNT102" s="248"/>
      <c r="DNU102" s="254"/>
      <c r="DNV102" s="224"/>
      <c r="DNW102" s="225"/>
      <c r="DNX102" s="99"/>
      <c r="DNY102" s="255"/>
      <c r="DNZ102" s="231"/>
      <c r="DOA102" s="227"/>
      <c r="DOB102" s="227"/>
      <c r="DOC102" s="231"/>
      <c r="DOD102" s="6"/>
      <c r="DOE102" s="6"/>
      <c r="DOF102" s="6"/>
      <c r="DOG102" s="246"/>
      <c r="DOH102" s="252"/>
      <c r="DOI102" s="259"/>
      <c r="DOJ102" s="231"/>
      <c r="DOK102" s="231"/>
      <c r="DOL102" s="231"/>
      <c r="DOM102" s="99"/>
      <c r="DON102" s="231"/>
      <c r="DOO102" s="231"/>
      <c r="DOP102" s="231"/>
      <c r="DOQ102" s="222"/>
      <c r="DOR102" s="248"/>
      <c r="DOS102" s="254"/>
      <c r="DOT102" s="224"/>
      <c r="DOU102" s="225"/>
      <c r="DOV102" s="99"/>
      <c r="DOW102" s="255"/>
      <c r="DOX102" s="231"/>
      <c r="DOY102" s="227"/>
      <c r="DOZ102" s="227"/>
      <c r="DPA102" s="231"/>
      <c r="DPB102" s="6"/>
      <c r="DPC102" s="6"/>
      <c r="DPD102" s="6"/>
      <c r="DPE102" s="246"/>
      <c r="DPF102" s="252"/>
      <c r="DPG102" s="259"/>
      <c r="DPH102" s="231"/>
      <c r="DPI102" s="231"/>
      <c r="DPJ102" s="231"/>
      <c r="DPK102" s="99"/>
      <c r="DPL102" s="231"/>
      <c r="DPM102" s="231"/>
      <c r="DPN102" s="231"/>
      <c r="DPO102" s="222"/>
      <c r="DPP102" s="248"/>
      <c r="DPQ102" s="254"/>
      <c r="DPR102" s="224"/>
      <c r="DPS102" s="225"/>
      <c r="DPT102" s="99"/>
      <c r="DPU102" s="255"/>
      <c r="DPV102" s="231"/>
      <c r="DPW102" s="227"/>
      <c r="DPX102" s="227"/>
      <c r="DPY102" s="231"/>
      <c r="DPZ102" s="6"/>
      <c r="DQA102" s="6"/>
      <c r="DQB102" s="6"/>
      <c r="DQC102" s="246"/>
      <c r="DQD102" s="252"/>
      <c r="DQE102" s="259"/>
      <c r="DQF102" s="231"/>
      <c r="DQG102" s="231"/>
      <c r="DQH102" s="231"/>
      <c r="DQI102" s="99"/>
      <c r="DQJ102" s="231"/>
      <c r="DQK102" s="231"/>
      <c r="DQL102" s="231"/>
      <c r="DQM102" s="222"/>
      <c r="DQN102" s="248"/>
      <c r="DQO102" s="254"/>
      <c r="DQP102" s="224"/>
      <c r="DQQ102" s="225"/>
      <c r="DQR102" s="99"/>
      <c r="DQS102" s="255"/>
      <c r="DQT102" s="231"/>
      <c r="DQU102" s="227"/>
      <c r="DQV102" s="227"/>
      <c r="DQW102" s="231"/>
      <c r="DQX102" s="6"/>
      <c r="DQY102" s="6"/>
      <c r="DQZ102" s="6"/>
      <c r="DRA102" s="246"/>
      <c r="DRB102" s="252"/>
      <c r="DRC102" s="259"/>
      <c r="DRD102" s="231"/>
      <c r="DRE102" s="231"/>
      <c r="DRF102" s="231"/>
      <c r="DRG102" s="99"/>
      <c r="DRH102" s="231"/>
      <c r="DRI102" s="231"/>
      <c r="DRJ102" s="231"/>
      <c r="DRK102" s="222"/>
      <c r="DRL102" s="248"/>
      <c r="DRM102" s="254"/>
      <c r="DRN102" s="224"/>
      <c r="DRO102" s="225"/>
      <c r="DRP102" s="99"/>
      <c r="DRQ102" s="255"/>
      <c r="DRR102" s="231"/>
      <c r="DRS102" s="227"/>
      <c r="DRT102" s="227"/>
      <c r="DRU102" s="231"/>
      <c r="DRV102" s="6"/>
      <c r="DRW102" s="6"/>
      <c r="DRX102" s="6"/>
      <c r="DRY102" s="246"/>
      <c r="DRZ102" s="252"/>
      <c r="DSA102" s="259"/>
      <c r="DSB102" s="231"/>
      <c r="DSC102" s="231"/>
      <c r="DSD102" s="231"/>
      <c r="DSE102" s="99"/>
      <c r="DSF102" s="231"/>
      <c r="DSG102" s="231"/>
      <c r="DSH102" s="231"/>
      <c r="DSI102" s="222"/>
      <c r="DSJ102" s="248"/>
      <c r="DSK102" s="254"/>
      <c r="DSL102" s="224"/>
      <c r="DSM102" s="225"/>
      <c r="DSN102" s="99"/>
      <c r="DSO102" s="255"/>
      <c r="DSP102" s="231"/>
      <c r="DSQ102" s="227"/>
      <c r="DSR102" s="227"/>
      <c r="DSS102" s="231"/>
      <c r="DST102" s="6"/>
      <c r="DSU102" s="6"/>
      <c r="DSV102" s="6"/>
      <c r="DSW102" s="246"/>
      <c r="DSX102" s="252"/>
      <c r="DSY102" s="259"/>
      <c r="DSZ102" s="231"/>
      <c r="DTA102" s="231"/>
      <c r="DTB102" s="231"/>
      <c r="DTC102" s="99"/>
      <c r="DTD102" s="231"/>
      <c r="DTE102" s="231"/>
      <c r="DTF102" s="231"/>
      <c r="DTG102" s="222"/>
      <c r="DTH102" s="248"/>
      <c r="DTI102" s="254"/>
      <c r="DTJ102" s="224"/>
      <c r="DTK102" s="225"/>
      <c r="DTL102" s="99"/>
      <c r="DTM102" s="255"/>
      <c r="DTN102" s="231"/>
      <c r="DTO102" s="227"/>
      <c r="DTP102" s="227"/>
      <c r="DTQ102" s="231"/>
      <c r="DTR102" s="6"/>
      <c r="DTS102" s="6"/>
      <c r="DTT102" s="6"/>
      <c r="DTU102" s="246"/>
      <c r="DTV102" s="252"/>
      <c r="DTW102" s="259"/>
      <c r="DTX102" s="231"/>
      <c r="DTY102" s="231"/>
      <c r="DTZ102" s="231"/>
      <c r="DUA102" s="99"/>
      <c r="DUB102" s="231"/>
      <c r="DUC102" s="231"/>
      <c r="DUD102" s="231"/>
      <c r="DUE102" s="222"/>
      <c r="DUF102" s="248"/>
      <c r="DUG102" s="254"/>
      <c r="DUH102" s="224"/>
      <c r="DUI102" s="225"/>
      <c r="DUJ102" s="99"/>
      <c r="DUK102" s="255"/>
      <c r="DUL102" s="231"/>
      <c r="DUM102" s="227"/>
      <c r="DUN102" s="227"/>
      <c r="DUO102" s="231"/>
      <c r="DUP102" s="6"/>
      <c r="DUQ102" s="6"/>
      <c r="DUR102" s="6"/>
      <c r="DUS102" s="246"/>
      <c r="DUT102" s="252"/>
      <c r="DUU102" s="259"/>
      <c r="DUV102" s="231"/>
      <c r="DUW102" s="231"/>
      <c r="DUX102" s="231"/>
      <c r="DUY102" s="99"/>
      <c r="DUZ102" s="231"/>
      <c r="DVA102" s="231"/>
      <c r="DVB102" s="231"/>
      <c r="DVC102" s="222"/>
      <c r="DVD102" s="248"/>
      <c r="DVE102" s="254"/>
      <c r="DVF102" s="224"/>
      <c r="DVG102" s="225"/>
      <c r="DVH102" s="99"/>
      <c r="DVI102" s="255"/>
      <c r="DVJ102" s="231"/>
      <c r="DVK102" s="227"/>
      <c r="DVL102" s="227"/>
      <c r="DVM102" s="231"/>
      <c r="DVN102" s="6"/>
      <c r="DVO102" s="6"/>
      <c r="DVP102" s="6"/>
      <c r="DVQ102" s="246"/>
      <c r="DVR102" s="252"/>
      <c r="DVS102" s="259"/>
      <c r="DVT102" s="231"/>
      <c r="DVU102" s="231"/>
      <c r="DVV102" s="231"/>
      <c r="DVW102" s="99"/>
      <c r="DVX102" s="231"/>
      <c r="DVY102" s="231"/>
      <c r="DVZ102" s="231"/>
      <c r="DWA102" s="222"/>
      <c r="DWB102" s="248"/>
      <c r="DWC102" s="254"/>
      <c r="DWD102" s="224"/>
      <c r="DWE102" s="225"/>
      <c r="DWF102" s="99"/>
      <c r="DWG102" s="255"/>
      <c r="DWH102" s="231"/>
      <c r="DWI102" s="227"/>
      <c r="DWJ102" s="227"/>
      <c r="DWK102" s="231"/>
      <c r="DWL102" s="6"/>
      <c r="DWM102" s="6"/>
      <c r="DWN102" s="6"/>
      <c r="DWO102" s="246"/>
      <c r="DWP102" s="252"/>
      <c r="DWQ102" s="259"/>
      <c r="DWR102" s="231"/>
      <c r="DWS102" s="231"/>
      <c r="DWT102" s="231"/>
      <c r="DWU102" s="99"/>
      <c r="DWV102" s="231"/>
      <c r="DWW102" s="231"/>
      <c r="DWX102" s="231"/>
      <c r="DWY102" s="222"/>
      <c r="DWZ102" s="248"/>
      <c r="DXA102" s="254"/>
      <c r="DXB102" s="224"/>
      <c r="DXC102" s="225"/>
      <c r="DXD102" s="99"/>
      <c r="DXE102" s="255"/>
      <c r="DXF102" s="231"/>
      <c r="DXG102" s="227"/>
      <c r="DXH102" s="227"/>
      <c r="DXI102" s="231"/>
      <c r="DXJ102" s="6"/>
      <c r="DXK102" s="6"/>
      <c r="DXL102" s="6"/>
      <c r="DXM102" s="246"/>
      <c r="DXN102" s="252"/>
      <c r="DXO102" s="259"/>
      <c r="DXP102" s="231"/>
      <c r="DXQ102" s="231"/>
      <c r="DXR102" s="231"/>
      <c r="DXS102" s="99"/>
      <c r="DXT102" s="231"/>
      <c r="DXU102" s="231"/>
      <c r="DXV102" s="231"/>
      <c r="DXW102" s="222"/>
      <c r="DXX102" s="248"/>
      <c r="DXY102" s="254"/>
      <c r="DXZ102" s="224"/>
      <c r="DYA102" s="225"/>
      <c r="DYB102" s="99"/>
      <c r="DYC102" s="255"/>
      <c r="DYD102" s="231"/>
      <c r="DYE102" s="227"/>
      <c r="DYF102" s="227"/>
      <c r="DYG102" s="231"/>
      <c r="DYH102" s="6"/>
      <c r="DYI102" s="6"/>
      <c r="DYJ102" s="6"/>
      <c r="DYK102" s="246"/>
      <c r="DYL102" s="252"/>
      <c r="DYM102" s="259"/>
      <c r="DYN102" s="231"/>
      <c r="DYO102" s="231"/>
      <c r="DYP102" s="231"/>
      <c r="DYQ102" s="99"/>
      <c r="DYR102" s="231"/>
      <c r="DYS102" s="231"/>
      <c r="DYT102" s="231"/>
      <c r="DYU102" s="222"/>
      <c r="DYV102" s="248"/>
      <c r="DYW102" s="254"/>
      <c r="DYX102" s="224"/>
      <c r="DYY102" s="225"/>
      <c r="DYZ102" s="99"/>
      <c r="DZA102" s="255"/>
      <c r="DZB102" s="231"/>
      <c r="DZC102" s="227"/>
      <c r="DZD102" s="227"/>
      <c r="DZE102" s="231"/>
      <c r="DZF102" s="6"/>
      <c r="DZG102" s="6"/>
      <c r="DZH102" s="6"/>
      <c r="DZI102" s="246"/>
      <c r="DZJ102" s="252"/>
      <c r="DZK102" s="259"/>
      <c r="DZL102" s="231"/>
      <c r="DZM102" s="231"/>
      <c r="DZN102" s="231"/>
      <c r="DZO102" s="99"/>
      <c r="DZP102" s="231"/>
      <c r="DZQ102" s="231"/>
      <c r="DZR102" s="231"/>
      <c r="DZS102" s="222"/>
      <c r="DZT102" s="248"/>
      <c r="DZU102" s="254"/>
      <c r="DZV102" s="224"/>
      <c r="DZW102" s="225"/>
      <c r="DZX102" s="99"/>
      <c r="DZY102" s="255"/>
      <c r="DZZ102" s="231"/>
      <c r="EAA102" s="227"/>
      <c r="EAB102" s="227"/>
      <c r="EAC102" s="231"/>
      <c r="EAD102" s="6"/>
      <c r="EAE102" s="6"/>
      <c r="EAF102" s="6"/>
      <c r="EAG102" s="246"/>
      <c r="EAH102" s="252"/>
      <c r="EAI102" s="259"/>
      <c r="EAJ102" s="231"/>
      <c r="EAK102" s="231"/>
      <c r="EAL102" s="231"/>
      <c r="EAM102" s="99"/>
      <c r="EAN102" s="231"/>
      <c r="EAO102" s="231"/>
      <c r="EAP102" s="231"/>
      <c r="EAQ102" s="222"/>
      <c r="EAR102" s="248"/>
      <c r="EAS102" s="254"/>
      <c r="EAT102" s="224"/>
      <c r="EAU102" s="225"/>
      <c r="EAV102" s="99"/>
      <c r="EAW102" s="255"/>
      <c r="EAX102" s="231"/>
      <c r="EAY102" s="227"/>
      <c r="EAZ102" s="227"/>
      <c r="EBA102" s="231"/>
      <c r="EBB102" s="6"/>
      <c r="EBC102" s="6"/>
      <c r="EBD102" s="6"/>
      <c r="EBE102" s="246"/>
      <c r="EBF102" s="252"/>
      <c r="EBG102" s="259"/>
      <c r="EBH102" s="231"/>
      <c r="EBI102" s="231"/>
      <c r="EBJ102" s="231"/>
      <c r="EBK102" s="99"/>
      <c r="EBL102" s="231"/>
      <c r="EBM102" s="231"/>
      <c r="EBN102" s="231"/>
      <c r="EBO102" s="222"/>
      <c r="EBP102" s="248"/>
      <c r="EBQ102" s="254"/>
      <c r="EBR102" s="224"/>
      <c r="EBS102" s="225"/>
      <c r="EBT102" s="99"/>
      <c r="EBU102" s="255"/>
      <c r="EBV102" s="231"/>
      <c r="EBW102" s="227"/>
      <c r="EBX102" s="227"/>
      <c r="EBY102" s="231"/>
      <c r="EBZ102" s="6"/>
      <c r="ECA102" s="6"/>
      <c r="ECB102" s="6"/>
      <c r="ECC102" s="246"/>
      <c r="ECD102" s="252"/>
      <c r="ECE102" s="259"/>
      <c r="ECF102" s="231"/>
      <c r="ECG102" s="231"/>
      <c r="ECH102" s="231"/>
      <c r="ECI102" s="99"/>
      <c r="ECJ102" s="231"/>
      <c r="ECK102" s="231"/>
      <c r="ECL102" s="231"/>
      <c r="ECM102" s="222"/>
      <c r="ECN102" s="248"/>
      <c r="ECO102" s="254"/>
      <c r="ECP102" s="224"/>
      <c r="ECQ102" s="225"/>
      <c r="ECR102" s="99"/>
      <c r="ECS102" s="255"/>
      <c r="ECT102" s="231"/>
      <c r="ECU102" s="227"/>
      <c r="ECV102" s="227"/>
      <c r="ECW102" s="231"/>
      <c r="ECX102" s="6"/>
      <c r="ECY102" s="6"/>
      <c r="ECZ102" s="6"/>
      <c r="EDA102" s="246"/>
      <c r="EDB102" s="252"/>
      <c r="EDC102" s="259"/>
      <c r="EDD102" s="231"/>
      <c r="EDE102" s="231"/>
      <c r="EDF102" s="231"/>
      <c r="EDG102" s="99"/>
      <c r="EDH102" s="231"/>
      <c r="EDI102" s="231"/>
      <c r="EDJ102" s="231"/>
      <c r="EDK102" s="222"/>
      <c r="EDL102" s="248"/>
      <c r="EDM102" s="254"/>
      <c r="EDN102" s="224"/>
      <c r="EDO102" s="225"/>
      <c r="EDP102" s="99"/>
      <c r="EDQ102" s="255"/>
      <c r="EDR102" s="231"/>
      <c r="EDS102" s="227"/>
      <c r="EDT102" s="227"/>
      <c r="EDU102" s="231"/>
      <c r="EDV102" s="6"/>
      <c r="EDW102" s="6"/>
      <c r="EDX102" s="6"/>
      <c r="EDY102" s="246"/>
      <c r="EDZ102" s="252"/>
      <c r="EEA102" s="259"/>
      <c r="EEB102" s="231"/>
      <c r="EEC102" s="231"/>
      <c r="EED102" s="231"/>
      <c r="EEE102" s="99"/>
      <c r="EEF102" s="231"/>
      <c r="EEG102" s="231"/>
      <c r="EEH102" s="231"/>
      <c r="EEI102" s="222"/>
      <c r="EEJ102" s="248"/>
      <c r="EEK102" s="254"/>
      <c r="EEL102" s="224"/>
      <c r="EEM102" s="225"/>
      <c r="EEN102" s="99"/>
      <c r="EEO102" s="255"/>
      <c r="EEP102" s="231"/>
      <c r="EEQ102" s="227"/>
      <c r="EER102" s="227"/>
      <c r="EES102" s="231"/>
      <c r="EET102" s="6"/>
      <c r="EEU102" s="6"/>
      <c r="EEV102" s="6"/>
      <c r="EEW102" s="246"/>
      <c r="EEX102" s="252"/>
      <c r="EEY102" s="259"/>
      <c r="EEZ102" s="231"/>
      <c r="EFA102" s="231"/>
      <c r="EFB102" s="231"/>
      <c r="EFC102" s="99"/>
      <c r="EFD102" s="231"/>
      <c r="EFE102" s="231"/>
      <c r="EFF102" s="231"/>
      <c r="EFG102" s="222"/>
      <c r="EFH102" s="248"/>
      <c r="EFI102" s="254"/>
      <c r="EFJ102" s="224"/>
      <c r="EFK102" s="225"/>
      <c r="EFL102" s="99"/>
      <c r="EFM102" s="255"/>
      <c r="EFN102" s="231"/>
      <c r="EFO102" s="227"/>
      <c r="EFP102" s="227"/>
      <c r="EFQ102" s="231"/>
      <c r="EFR102" s="6"/>
      <c r="EFS102" s="6"/>
      <c r="EFT102" s="6"/>
      <c r="EFU102" s="246"/>
      <c r="EFV102" s="252"/>
      <c r="EFW102" s="259"/>
      <c r="EFX102" s="231"/>
      <c r="EFY102" s="231"/>
      <c r="EFZ102" s="231"/>
      <c r="EGA102" s="99"/>
      <c r="EGB102" s="231"/>
      <c r="EGC102" s="231"/>
      <c r="EGD102" s="231"/>
      <c r="EGE102" s="222"/>
      <c r="EGF102" s="248"/>
      <c r="EGG102" s="254"/>
      <c r="EGH102" s="224"/>
      <c r="EGI102" s="225"/>
      <c r="EGJ102" s="99"/>
      <c r="EGK102" s="255"/>
      <c r="EGL102" s="231"/>
      <c r="EGM102" s="227"/>
      <c r="EGN102" s="227"/>
      <c r="EGO102" s="231"/>
      <c r="EGP102" s="6"/>
      <c r="EGQ102" s="6"/>
      <c r="EGR102" s="6"/>
      <c r="EGS102" s="246"/>
      <c r="EGT102" s="252"/>
      <c r="EGU102" s="259"/>
      <c r="EGV102" s="231"/>
      <c r="EGW102" s="231"/>
      <c r="EGX102" s="231"/>
      <c r="EGY102" s="99"/>
      <c r="EGZ102" s="231"/>
      <c r="EHA102" s="231"/>
      <c r="EHB102" s="231"/>
      <c r="EHC102" s="222"/>
      <c r="EHD102" s="248"/>
      <c r="EHE102" s="254"/>
      <c r="EHF102" s="224"/>
      <c r="EHG102" s="225"/>
      <c r="EHH102" s="99"/>
      <c r="EHI102" s="255"/>
      <c r="EHJ102" s="231"/>
      <c r="EHK102" s="227"/>
      <c r="EHL102" s="227"/>
      <c r="EHM102" s="231"/>
      <c r="EHN102" s="6"/>
      <c r="EHO102" s="6"/>
      <c r="EHP102" s="6"/>
      <c r="EHQ102" s="246"/>
      <c r="EHR102" s="252"/>
      <c r="EHS102" s="259"/>
      <c r="EHT102" s="231"/>
      <c r="EHU102" s="231"/>
      <c r="EHV102" s="231"/>
      <c r="EHW102" s="99"/>
      <c r="EHX102" s="231"/>
      <c r="EHY102" s="231"/>
      <c r="EHZ102" s="231"/>
      <c r="EIA102" s="222"/>
      <c r="EIB102" s="248"/>
      <c r="EIC102" s="254"/>
      <c r="EID102" s="224"/>
      <c r="EIE102" s="225"/>
      <c r="EIF102" s="99"/>
      <c r="EIG102" s="255"/>
      <c r="EIH102" s="231"/>
      <c r="EII102" s="227"/>
      <c r="EIJ102" s="227"/>
      <c r="EIK102" s="231"/>
      <c r="EIL102" s="6"/>
      <c r="EIM102" s="6"/>
      <c r="EIN102" s="6"/>
      <c r="EIO102" s="246"/>
      <c r="EIP102" s="252"/>
      <c r="EIQ102" s="259"/>
      <c r="EIR102" s="231"/>
      <c r="EIS102" s="231"/>
      <c r="EIT102" s="231"/>
      <c r="EIU102" s="99"/>
      <c r="EIV102" s="231"/>
      <c r="EIW102" s="231"/>
      <c r="EIX102" s="231"/>
      <c r="EIY102" s="222"/>
      <c r="EIZ102" s="248"/>
      <c r="EJA102" s="254"/>
      <c r="EJB102" s="224"/>
      <c r="EJC102" s="225"/>
      <c r="EJD102" s="99"/>
      <c r="EJE102" s="255"/>
      <c r="EJF102" s="231"/>
      <c r="EJG102" s="227"/>
      <c r="EJH102" s="227"/>
      <c r="EJI102" s="231"/>
      <c r="EJJ102" s="6"/>
      <c r="EJK102" s="6"/>
      <c r="EJL102" s="6"/>
      <c r="EJM102" s="246"/>
      <c r="EJN102" s="252"/>
      <c r="EJO102" s="259"/>
      <c r="EJP102" s="231"/>
      <c r="EJQ102" s="231"/>
      <c r="EJR102" s="231"/>
      <c r="EJS102" s="99"/>
      <c r="EJT102" s="231"/>
      <c r="EJU102" s="231"/>
      <c r="EJV102" s="231"/>
      <c r="EJW102" s="222"/>
      <c r="EJX102" s="248"/>
      <c r="EJY102" s="254"/>
      <c r="EJZ102" s="224"/>
      <c r="EKA102" s="225"/>
      <c r="EKB102" s="99"/>
      <c r="EKC102" s="255"/>
      <c r="EKD102" s="231"/>
      <c r="EKE102" s="227"/>
      <c r="EKF102" s="227"/>
      <c r="EKG102" s="231"/>
      <c r="EKH102" s="6"/>
      <c r="EKI102" s="6"/>
      <c r="EKJ102" s="6"/>
      <c r="EKK102" s="246"/>
      <c r="EKL102" s="252"/>
      <c r="EKM102" s="259"/>
      <c r="EKN102" s="231"/>
      <c r="EKO102" s="231"/>
      <c r="EKP102" s="231"/>
      <c r="EKQ102" s="99"/>
      <c r="EKR102" s="231"/>
      <c r="EKS102" s="231"/>
      <c r="EKT102" s="231"/>
      <c r="EKU102" s="222"/>
      <c r="EKV102" s="248"/>
      <c r="EKW102" s="254"/>
      <c r="EKX102" s="224"/>
      <c r="EKY102" s="225"/>
      <c r="EKZ102" s="99"/>
      <c r="ELA102" s="255"/>
      <c r="ELB102" s="231"/>
      <c r="ELC102" s="227"/>
      <c r="ELD102" s="227"/>
      <c r="ELE102" s="231"/>
      <c r="ELF102" s="6"/>
      <c r="ELG102" s="6"/>
      <c r="ELH102" s="6"/>
      <c r="ELI102" s="246"/>
      <c r="ELJ102" s="252"/>
      <c r="ELK102" s="259"/>
      <c r="ELL102" s="231"/>
      <c r="ELM102" s="231"/>
      <c r="ELN102" s="231"/>
      <c r="ELO102" s="99"/>
      <c r="ELP102" s="231"/>
      <c r="ELQ102" s="231"/>
      <c r="ELR102" s="231"/>
      <c r="ELS102" s="222"/>
      <c r="ELT102" s="248"/>
      <c r="ELU102" s="254"/>
      <c r="ELV102" s="224"/>
      <c r="ELW102" s="225"/>
      <c r="ELX102" s="99"/>
      <c r="ELY102" s="255"/>
      <c r="ELZ102" s="231"/>
      <c r="EMA102" s="227"/>
      <c r="EMB102" s="227"/>
      <c r="EMC102" s="231"/>
      <c r="EMD102" s="6"/>
      <c r="EME102" s="6"/>
      <c r="EMF102" s="6"/>
      <c r="EMG102" s="246"/>
      <c r="EMH102" s="252"/>
      <c r="EMI102" s="259"/>
      <c r="EMJ102" s="231"/>
      <c r="EMK102" s="231"/>
      <c r="EML102" s="231"/>
      <c r="EMM102" s="99"/>
      <c r="EMN102" s="231"/>
      <c r="EMO102" s="231"/>
      <c r="EMP102" s="231"/>
      <c r="EMQ102" s="222"/>
      <c r="EMR102" s="248"/>
      <c r="EMS102" s="254"/>
      <c r="EMT102" s="224"/>
      <c r="EMU102" s="225"/>
      <c r="EMV102" s="99"/>
      <c r="EMW102" s="255"/>
      <c r="EMX102" s="231"/>
      <c r="EMY102" s="227"/>
      <c r="EMZ102" s="227"/>
      <c r="ENA102" s="231"/>
      <c r="ENB102" s="6"/>
      <c r="ENC102" s="6"/>
      <c r="END102" s="6"/>
      <c r="ENE102" s="246"/>
      <c r="ENF102" s="252"/>
      <c r="ENG102" s="259"/>
      <c r="ENH102" s="231"/>
      <c r="ENI102" s="231"/>
      <c r="ENJ102" s="231"/>
      <c r="ENK102" s="99"/>
      <c r="ENL102" s="231"/>
      <c r="ENM102" s="231"/>
      <c r="ENN102" s="231"/>
      <c r="ENO102" s="222"/>
      <c r="ENP102" s="248"/>
      <c r="ENQ102" s="254"/>
      <c r="ENR102" s="224"/>
      <c r="ENS102" s="225"/>
      <c r="ENT102" s="99"/>
      <c r="ENU102" s="255"/>
      <c r="ENV102" s="231"/>
      <c r="ENW102" s="227"/>
      <c r="ENX102" s="227"/>
      <c r="ENY102" s="231"/>
      <c r="ENZ102" s="6"/>
      <c r="EOA102" s="6"/>
      <c r="EOB102" s="6"/>
      <c r="EOC102" s="246"/>
      <c r="EOD102" s="252"/>
      <c r="EOE102" s="259"/>
      <c r="EOF102" s="231"/>
      <c r="EOG102" s="231"/>
      <c r="EOH102" s="231"/>
      <c r="EOI102" s="99"/>
      <c r="EOJ102" s="231"/>
      <c r="EOK102" s="231"/>
      <c r="EOL102" s="231"/>
      <c r="EOM102" s="222"/>
      <c r="EON102" s="248"/>
      <c r="EOO102" s="254"/>
      <c r="EOP102" s="224"/>
      <c r="EOQ102" s="225"/>
      <c r="EOR102" s="99"/>
      <c r="EOS102" s="255"/>
      <c r="EOT102" s="231"/>
      <c r="EOU102" s="227"/>
      <c r="EOV102" s="227"/>
      <c r="EOW102" s="231"/>
      <c r="EOX102" s="6"/>
      <c r="EOY102" s="6"/>
      <c r="EOZ102" s="6"/>
      <c r="EPA102" s="246"/>
      <c r="EPB102" s="252"/>
      <c r="EPC102" s="259"/>
      <c r="EPD102" s="231"/>
      <c r="EPE102" s="231"/>
      <c r="EPF102" s="231"/>
      <c r="EPG102" s="99"/>
      <c r="EPH102" s="231"/>
      <c r="EPI102" s="231"/>
      <c r="EPJ102" s="231"/>
      <c r="EPK102" s="222"/>
      <c r="EPL102" s="248"/>
      <c r="EPM102" s="254"/>
      <c r="EPN102" s="224"/>
      <c r="EPO102" s="225"/>
      <c r="EPP102" s="99"/>
      <c r="EPQ102" s="255"/>
      <c r="EPR102" s="231"/>
      <c r="EPS102" s="227"/>
      <c r="EPT102" s="227"/>
      <c r="EPU102" s="231"/>
      <c r="EPV102" s="6"/>
      <c r="EPW102" s="6"/>
      <c r="EPX102" s="6"/>
      <c r="EPY102" s="246"/>
      <c r="EPZ102" s="252"/>
      <c r="EQA102" s="259"/>
      <c r="EQB102" s="231"/>
      <c r="EQC102" s="231"/>
      <c r="EQD102" s="231"/>
      <c r="EQE102" s="99"/>
      <c r="EQF102" s="231"/>
      <c r="EQG102" s="231"/>
      <c r="EQH102" s="231"/>
      <c r="EQI102" s="222"/>
      <c r="EQJ102" s="248"/>
      <c r="EQK102" s="254"/>
      <c r="EQL102" s="224"/>
      <c r="EQM102" s="225"/>
      <c r="EQN102" s="99"/>
      <c r="EQO102" s="255"/>
      <c r="EQP102" s="231"/>
      <c r="EQQ102" s="227"/>
      <c r="EQR102" s="227"/>
      <c r="EQS102" s="231"/>
      <c r="EQT102" s="6"/>
      <c r="EQU102" s="6"/>
      <c r="EQV102" s="6"/>
      <c r="EQW102" s="246"/>
      <c r="EQX102" s="252"/>
      <c r="EQY102" s="259"/>
      <c r="EQZ102" s="231"/>
      <c r="ERA102" s="231"/>
      <c r="ERB102" s="231"/>
      <c r="ERC102" s="99"/>
      <c r="ERD102" s="231"/>
      <c r="ERE102" s="231"/>
      <c r="ERF102" s="231"/>
      <c r="ERG102" s="222"/>
      <c r="ERH102" s="248"/>
      <c r="ERI102" s="254"/>
      <c r="ERJ102" s="224"/>
      <c r="ERK102" s="225"/>
      <c r="ERL102" s="99"/>
      <c r="ERM102" s="255"/>
      <c r="ERN102" s="231"/>
      <c r="ERO102" s="227"/>
      <c r="ERP102" s="227"/>
      <c r="ERQ102" s="231"/>
      <c r="ERR102" s="6"/>
      <c r="ERS102" s="6"/>
      <c r="ERT102" s="6"/>
      <c r="ERU102" s="246"/>
      <c r="ERV102" s="252"/>
      <c r="ERW102" s="259"/>
      <c r="ERX102" s="231"/>
      <c r="ERY102" s="231"/>
      <c r="ERZ102" s="231"/>
      <c r="ESA102" s="99"/>
      <c r="ESB102" s="231"/>
      <c r="ESC102" s="231"/>
      <c r="ESD102" s="231"/>
      <c r="ESE102" s="222"/>
      <c r="ESF102" s="248"/>
      <c r="ESG102" s="254"/>
      <c r="ESH102" s="224"/>
      <c r="ESI102" s="225"/>
      <c r="ESJ102" s="99"/>
      <c r="ESK102" s="255"/>
      <c r="ESL102" s="231"/>
      <c r="ESM102" s="227"/>
      <c r="ESN102" s="227"/>
      <c r="ESO102" s="231"/>
      <c r="ESP102" s="6"/>
      <c r="ESQ102" s="6"/>
      <c r="ESR102" s="6"/>
      <c r="ESS102" s="246"/>
      <c r="EST102" s="252"/>
      <c r="ESU102" s="259"/>
      <c r="ESV102" s="231"/>
      <c r="ESW102" s="231"/>
      <c r="ESX102" s="231"/>
      <c r="ESY102" s="99"/>
      <c r="ESZ102" s="231"/>
      <c r="ETA102" s="231"/>
      <c r="ETB102" s="231"/>
      <c r="ETC102" s="222"/>
      <c r="ETD102" s="248"/>
      <c r="ETE102" s="254"/>
      <c r="ETF102" s="224"/>
      <c r="ETG102" s="225"/>
      <c r="ETH102" s="99"/>
      <c r="ETI102" s="255"/>
      <c r="ETJ102" s="231"/>
      <c r="ETK102" s="227"/>
      <c r="ETL102" s="227"/>
      <c r="ETM102" s="231"/>
      <c r="ETN102" s="6"/>
      <c r="ETO102" s="6"/>
      <c r="ETP102" s="6"/>
      <c r="ETQ102" s="246"/>
      <c r="ETR102" s="252"/>
      <c r="ETS102" s="259"/>
      <c r="ETT102" s="231"/>
      <c r="ETU102" s="231"/>
      <c r="ETV102" s="231"/>
      <c r="ETW102" s="99"/>
      <c r="ETX102" s="231"/>
      <c r="ETY102" s="231"/>
      <c r="ETZ102" s="231"/>
      <c r="EUA102" s="222"/>
      <c r="EUB102" s="248"/>
      <c r="EUC102" s="254"/>
      <c r="EUD102" s="224"/>
      <c r="EUE102" s="225"/>
      <c r="EUF102" s="99"/>
      <c r="EUG102" s="255"/>
      <c r="EUH102" s="231"/>
      <c r="EUI102" s="227"/>
      <c r="EUJ102" s="227"/>
      <c r="EUK102" s="231"/>
      <c r="EUL102" s="6"/>
      <c r="EUM102" s="6"/>
      <c r="EUN102" s="6"/>
      <c r="EUO102" s="246"/>
      <c r="EUP102" s="252"/>
      <c r="EUQ102" s="259"/>
      <c r="EUR102" s="231"/>
      <c r="EUS102" s="231"/>
      <c r="EUT102" s="231"/>
      <c r="EUU102" s="99"/>
      <c r="EUV102" s="231"/>
      <c r="EUW102" s="231"/>
      <c r="EUX102" s="231"/>
      <c r="EUY102" s="222"/>
      <c r="EUZ102" s="248"/>
      <c r="EVA102" s="254"/>
      <c r="EVB102" s="224"/>
      <c r="EVC102" s="225"/>
      <c r="EVD102" s="99"/>
      <c r="EVE102" s="255"/>
      <c r="EVF102" s="231"/>
      <c r="EVG102" s="227"/>
      <c r="EVH102" s="227"/>
      <c r="EVI102" s="231"/>
      <c r="EVJ102" s="6"/>
      <c r="EVK102" s="6"/>
      <c r="EVL102" s="6"/>
      <c r="EVM102" s="246"/>
      <c r="EVN102" s="252"/>
      <c r="EVO102" s="259"/>
      <c r="EVP102" s="231"/>
      <c r="EVQ102" s="231"/>
      <c r="EVR102" s="231"/>
      <c r="EVS102" s="99"/>
      <c r="EVT102" s="231"/>
      <c r="EVU102" s="231"/>
      <c r="EVV102" s="231"/>
      <c r="EVW102" s="222"/>
      <c r="EVX102" s="248"/>
      <c r="EVY102" s="254"/>
      <c r="EVZ102" s="224"/>
      <c r="EWA102" s="225"/>
      <c r="EWB102" s="99"/>
      <c r="EWC102" s="255"/>
      <c r="EWD102" s="231"/>
      <c r="EWE102" s="227"/>
      <c r="EWF102" s="227"/>
      <c r="EWG102" s="231"/>
      <c r="EWH102" s="6"/>
      <c r="EWI102" s="6"/>
      <c r="EWJ102" s="6"/>
      <c r="EWK102" s="246"/>
      <c r="EWL102" s="252"/>
      <c r="EWM102" s="259"/>
      <c r="EWN102" s="231"/>
      <c r="EWO102" s="231"/>
      <c r="EWP102" s="231"/>
      <c r="EWQ102" s="99"/>
      <c r="EWR102" s="231"/>
      <c r="EWS102" s="231"/>
      <c r="EWT102" s="231"/>
      <c r="EWU102" s="222"/>
      <c r="EWV102" s="248"/>
      <c r="EWW102" s="254"/>
      <c r="EWX102" s="224"/>
      <c r="EWY102" s="225"/>
      <c r="EWZ102" s="99"/>
      <c r="EXA102" s="255"/>
      <c r="EXB102" s="231"/>
      <c r="EXC102" s="227"/>
      <c r="EXD102" s="227"/>
      <c r="EXE102" s="231"/>
      <c r="EXF102" s="6"/>
      <c r="EXG102" s="6"/>
      <c r="EXH102" s="6"/>
      <c r="EXI102" s="246"/>
      <c r="EXJ102" s="252"/>
      <c r="EXK102" s="259"/>
      <c r="EXL102" s="231"/>
      <c r="EXM102" s="231"/>
      <c r="EXN102" s="231"/>
      <c r="EXO102" s="99"/>
      <c r="EXP102" s="231"/>
      <c r="EXQ102" s="231"/>
      <c r="EXR102" s="231"/>
      <c r="EXS102" s="222"/>
      <c r="EXT102" s="248"/>
      <c r="EXU102" s="254"/>
      <c r="EXV102" s="224"/>
      <c r="EXW102" s="225"/>
      <c r="EXX102" s="99"/>
      <c r="EXY102" s="255"/>
      <c r="EXZ102" s="231"/>
      <c r="EYA102" s="227"/>
      <c r="EYB102" s="227"/>
      <c r="EYC102" s="231"/>
      <c r="EYD102" s="6"/>
      <c r="EYE102" s="6"/>
      <c r="EYF102" s="6"/>
      <c r="EYG102" s="246"/>
      <c r="EYH102" s="252"/>
      <c r="EYI102" s="259"/>
      <c r="EYJ102" s="231"/>
      <c r="EYK102" s="231"/>
      <c r="EYL102" s="231"/>
      <c r="EYM102" s="99"/>
      <c r="EYN102" s="231"/>
      <c r="EYO102" s="231"/>
      <c r="EYP102" s="231"/>
      <c r="EYQ102" s="222"/>
      <c r="EYR102" s="248"/>
      <c r="EYS102" s="254"/>
      <c r="EYT102" s="224"/>
      <c r="EYU102" s="225"/>
      <c r="EYV102" s="99"/>
      <c r="EYW102" s="255"/>
      <c r="EYX102" s="231"/>
      <c r="EYY102" s="227"/>
      <c r="EYZ102" s="227"/>
      <c r="EZA102" s="231"/>
      <c r="EZB102" s="6"/>
      <c r="EZC102" s="6"/>
      <c r="EZD102" s="6"/>
      <c r="EZE102" s="246"/>
      <c r="EZF102" s="252"/>
      <c r="EZG102" s="259"/>
      <c r="EZH102" s="231"/>
      <c r="EZI102" s="231"/>
      <c r="EZJ102" s="231"/>
      <c r="EZK102" s="99"/>
      <c r="EZL102" s="231"/>
      <c r="EZM102" s="231"/>
      <c r="EZN102" s="231"/>
      <c r="EZO102" s="222"/>
      <c r="EZP102" s="248"/>
      <c r="EZQ102" s="254"/>
      <c r="EZR102" s="224"/>
      <c r="EZS102" s="225"/>
      <c r="EZT102" s="99"/>
      <c r="EZU102" s="255"/>
      <c r="EZV102" s="231"/>
      <c r="EZW102" s="227"/>
      <c r="EZX102" s="227"/>
      <c r="EZY102" s="231"/>
      <c r="EZZ102" s="6"/>
      <c r="FAA102" s="6"/>
      <c r="FAB102" s="6"/>
      <c r="FAC102" s="246"/>
      <c r="FAD102" s="252"/>
      <c r="FAE102" s="259"/>
      <c r="FAF102" s="231"/>
      <c r="FAG102" s="231"/>
      <c r="FAH102" s="231"/>
      <c r="FAI102" s="99"/>
      <c r="FAJ102" s="231"/>
      <c r="FAK102" s="231"/>
      <c r="FAL102" s="231"/>
      <c r="FAM102" s="222"/>
      <c r="FAN102" s="248"/>
      <c r="FAO102" s="254"/>
      <c r="FAP102" s="224"/>
      <c r="FAQ102" s="225"/>
      <c r="FAR102" s="99"/>
      <c r="FAS102" s="255"/>
      <c r="FAT102" s="231"/>
      <c r="FAU102" s="227"/>
      <c r="FAV102" s="227"/>
      <c r="FAW102" s="231"/>
      <c r="FAX102" s="6"/>
      <c r="FAY102" s="6"/>
      <c r="FAZ102" s="6"/>
      <c r="FBA102" s="246"/>
      <c r="FBB102" s="252"/>
      <c r="FBC102" s="259"/>
      <c r="FBD102" s="231"/>
      <c r="FBE102" s="231"/>
      <c r="FBF102" s="231"/>
      <c r="FBG102" s="99"/>
      <c r="FBH102" s="231"/>
      <c r="FBI102" s="231"/>
      <c r="FBJ102" s="231"/>
      <c r="FBK102" s="222"/>
      <c r="FBL102" s="248"/>
      <c r="FBM102" s="254"/>
      <c r="FBN102" s="224"/>
      <c r="FBO102" s="225"/>
      <c r="FBP102" s="99"/>
      <c r="FBQ102" s="255"/>
      <c r="FBR102" s="231"/>
      <c r="FBS102" s="227"/>
      <c r="FBT102" s="227"/>
      <c r="FBU102" s="231"/>
      <c r="FBV102" s="6"/>
      <c r="FBW102" s="6"/>
      <c r="FBX102" s="6"/>
      <c r="FBY102" s="246"/>
      <c r="FBZ102" s="252"/>
      <c r="FCA102" s="259"/>
      <c r="FCB102" s="231"/>
      <c r="FCC102" s="231"/>
      <c r="FCD102" s="231"/>
      <c r="FCE102" s="99"/>
      <c r="FCF102" s="231"/>
      <c r="FCG102" s="231"/>
      <c r="FCH102" s="231"/>
      <c r="FCI102" s="222"/>
      <c r="FCJ102" s="248"/>
      <c r="FCK102" s="254"/>
      <c r="FCL102" s="224"/>
      <c r="FCM102" s="225"/>
      <c r="FCN102" s="99"/>
      <c r="FCO102" s="255"/>
      <c r="FCP102" s="231"/>
      <c r="FCQ102" s="227"/>
      <c r="FCR102" s="227"/>
      <c r="FCS102" s="231"/>
      <c r="FCT102" s="6"/>
      <c r="FCU102" s="6"/>
      <c r="FCV102" s="6"/>
      <c r="FCW102" s="246"/>
      <c r="FCX102" s="252"/>
      <c r="FCY102" s="259"/>
      <c r="FCZ102" s="231"/>
      <c r="FDA102" s="231"/>
      <c r="FDB102" s="231"/>
      <c r="FDC102" s="99"/>
      <c r="FDD102" s="231"/>
      <c r="FDE102" s="231"/>
      <c r="FDF102" s="231"/>
      <c r="FDG102" s="222"/>
      <c r="FDH102" s="248"/>
      <c r="FDI102" s="254"/>
      <c r="FDJ102" s="224"/>
      <c r="FDK102" s="225"/>
      <c r="FDL102" s="99"/>
      <c r="FDM102" s="255"/>
      <c r="FDN102" s="231"/>
      <c r="FDO102" s="227"/>
      <c r="FDP102" s="227"/>
      <c r="FDQ102" s="231"/>
      <c r="FDR102" s="6"/>
      <c r="FDS102" s="6"/>
      <c r="FDT102" s="6"/>
      <c r="FDU102" s="246"/>
      <c r="FDV102" s="252"/>
      <c r="FDW102" s="259"/>
      <c r="FDX102" s="231"/>
      <c r="FDY102" s="231"/>
      <c r="FDZ102" s="231"/>
      <c r="FEA102" s="99"/>
      <c r="FEB102" s="231"/>
      <c r="FEC102" s="231"/>
      <c r="FED102" s="231"/>
      <c r="FEE102" s="222"/>
      <c r="FEF102" s="248"/>
      <c r="FEG102" s="254"/>
      <c r="FEH102" s="224"/>
      <c r="FEI102" s="225"/>
      <c r="FEJ102" s="99"/>
      <c r="FEK102" s="255"/>
      <c r="FEL102" s="231"/>
      <c r="FEM102" s="227"/>
      <c r="FEN102" s="227"/>
      <c r="FEO102" s="231"/>
      <c r="FEP102" s="6"/>
      <c r="FEQ102" s="6"/>
      <c r="FER102" s="6"/>
      <c r="FES102" s="246"/>
      <c r="FET102" s="252"/>
      <c r="FEU102" s="259"/>
      <c r="FEV102" s="231"/>
      <c r="FEW102" s="231"/>
      <c r="FEX102" s="231"/>
      <c r="FEY102" s="99"/>
      <c r="FEZ102" s="231"/>
      <c r="FFA102" s="231"/>
      <c r="FFB102" s="231"/>
      <c r="FFC102" s="222"/>
      <c r="FFD102" s="248"/>
      <c r="FFE102" s="254"/>
      <c r="FFF102" s="224"/>
      <c r="FFG102" s="225"/>
      <c r="FFH102" s="99"/>
      <c r="FFI102" s="255"/>
      <c r="FFJ102" s="231"/>
      <c r="FFK102" s="227"/>
      <c r="FFL102" s="227"/>
      <c r="FFM102" s="231"/>
      <c r="FFN102" s="6"/>
      <c r="FFO102" s="6"/>
      <c r="FFP102" s="6"/>
      <c r="FFQ102" s="246"/>
      <c r="FFR102" s="252"/>
      <c r="FFS102" s="259"/>
      <c r="FFT102" s="231"/>
      <c r="FFU102" s="231"/>
      <c r="FFV102" s="231"/>
      <c r="FFW102" s="99"/>
      <c r="FFX102" s="231"/>
      <c r="FFY102" s="231"/>
      <c r="FFZ102" s="231"/>
      <c r="FGA102" s="222"/>
      <c r="FGB102" s="248"/>
      <c r="FGC102" s="254"/>
      <c r="FGD102" s="224"/>
      <c r="FGE102" s="225"/>
      <c r="FGF102" s="99"/>
      <c r="FGG102" s="255"/>
      <c r="FGH102" s="231"/>
      <c r="FGI102" s="227"/>
      <c r="FGJ102" s="227"/>
      <c r="FGK102" s="231"/>
      <c r="FGL102" s="6"/>
      <c r="FGM102" s="6"/>
      <c r="FGN102" s="6"/>
      <c r="FGO102" s="246"/>
      <c r="FGP102" s="252"/>
      <c r="FGQ102" s="259"/>
      <c r="FGR102" s="231"/>
      <c r="FGS102" s="231"/>
      <c r="FGT102" s="231"/>
      <c r="FGU102" s="99"/>
      <c r="FGV102" s="231"/>
      <c r="FGW102" s="231"/>
      <c r="FGX102" s="231"/>
      <c r="FGY102" s="222"/>
      <c r="FGZ102" s="248"/>
      <c r="FHA102" s="254"/>
      <c r="FHB102" s="224"/>
      <c r="FHC102" s="225"/>
      <c r="FHD102" s="99"/>
      <c r="FHE102" s="255"/>
      <c r="FHF102" s="231"/>
      <c r="FHG102" s="227"/>
      <c r="FHH102" s="227"/>
      <c r="FHI102" s="231"/>
      <c r="FHJ102" s="6"/>
      <c r="FHK102" s="6"/>
      <c r="FHL102" s="6"/>
      <c r="FHM102" s="246"/>
      <c r="FHN102" s="252"/>
      <c r="FHO102" s="259"/>
      <c r="FHP102" s="231"/>
      <c r="FHQ102" s="231"/>
      <c r="FHR102" s="231"/>
      <c r="FHS102" s="99"/>
      <c r="FHT102" s="231"/>
      <c r="FHU102" s="231"/>
      <c r="FHV102" s="231"/>
      <c r="FHW102" s="222"/>
      <c r="FHX102" s="248"/>
      <c r="FHY102" s="254"/>
      <c r="FHZ102" s="224"/>
      <c r="FIA102" s="225"/>
      <c r="FIB102" s="99"/>
      <c r="FIC102" s="255"/>
      <c r="FID102" s="231"/>
      <c r="FIE102" s="227"/>
      <c r="FIF102" s="227"/>
      <c r="FIG102" s="231"/>
      <c r="FIH102" s="6"/>
      <c r="FII102" s="6"/>
      <c r="FIJ102" s="6"/>
      <c r="FIK102" s="246"/>
      <c r="FIL102" s="252"/>
      <c r="FIM102" s="259"/>
      <c r="FIN102" s="231"/>
      <c r="FIO102" s="231"/>
      <c r="FIP102" s="231"/>
      <c r="FIQ102" s="99"/>
      <c r="FIR102" s="231"/>
      <c r="FIS102" s="231"/>
      <c r="FIT102" s="231"/>
      <c r="FIU102" s="222"/>
      <c r="FIV102" s="248"/>
      <c r="FIW102" s="254"/>
      <c r="FIX102" s="224"/>
      <c r="FIY102" s="225"/>
      <c r="FIZ102" s="99"/>
      <c r="FJA102" s="255"/>
      <c r="FJB102" s="231"/>
      <c r="FJC102" s="227"/>
      <c r="FJD102" s="227"/>
      <c r="FJE102" s="231"/>
      <c r="FJF102" s="6"/>
      <c r="FJG102" s="6"/>
      <c r="FJH102" s="6"/>
      <c r="FJI102" s="246"/>
      <c r="FJJ102" s="252"/>
      <c r="FJK102" s="259"/>
      <c r="FJL102" s="231"/>
      <c r="FJM102" s="231"/>
      <c r="FJN102" s="231"/>
      <c r="FJO102" s="99"/>
      <c r="FJP102" s="231"/>
      <c r="FJQ102" s="231"/>
      <c r="FJR102" s="231"/>
      <c r="FJS102" s="222"/>
      <c r="FJT102" s="248"/>
      <c r="FJU102" s="254"/>
      <c r="FJV102" s="224"/>
      <c r="FJW102" s="225"/>
      <c r="FJX102" s="99"/>
      <c r="FJY102" s="255"/>
      <c r="FJZ102" s="231"/>
      <c r="FKA102" s="227"/>
      <c r="FKB102" s="227"/>
      <c r="FKC102" s="231"/>
      <c r="FKD102" s="6"/>
      <c r="FKE102" s="6"/>
      <c r="FKF102" s="6"/>
      <c r="FKG102" s="246"/>
      <c r="FKH102" s="252"/>
      <c r="FKI102" s="259"/>
      <c r="FKJ102" s="231"/>
      <c r="FKK102" s="231"/>
      <c r="FKL102" s="231"/>
      <c r="FKM102" s="99"/>
      <c r="FKN102" s="231"/>
      <c r="FKO102" s="231"/>
      <c r="FKP102" s="231"/>
      <c r="FKQ102" s="222"/>
      <c r="FKR102" s="248"/>
      <c r="FKS102" s="254"/>
      <c r="FKT102" s="224"/>
      <c r="FKU102" s="225"/>
      <c r="FKV102" s="99"/>
      <c r="FKW102" s="255"/>
      <c r="FKX102" s="231"/>
      <c r="FKY102" s="227"/>
      <c r="FKZ102" s="227"/>
      <c r="FLA102" s="231"/>
      <c r="FLB102" s="6"/>
      <c r="FLC102" s="6"/>
      <c r="FLD102" s="6"/>
      <c r="FLE102" s="246"/>
      <c r="FLF102" s="252"/>
      <c r="FLG102" s="259"/>
      <c r="FLH102" s="231"/>
      <c r="FLI102" s="231"/>
      <c r="FLJ102" s="231"/>
      <c r="FLK102" s="99"/>
      <c r="FLL102" s="231"/>
      <c r="FLM102" s="231"/>
      <c r="FLN102" s="231"/>
      <c r="FLO102" s="222"/>
      <c r="FLP102" s="248"/>
      <c r="FLQ102" s="254"/>
      <c r="FLR102" s="224"/>
      <c r="FLS102" s="225"/>
      <c r="FLT102" s="99"/>
      <c r="FLU102" s="255"/>
      <c r="FLV102" s="231"/>
      <c r="FLW102" s="227"/>
      <c r="FLX102" s="227"/>
      <c r="FLY102" s="231"/>
      <c r="FLZ102" s="6"/>
      <c r="FMA102" s="6"/>
      <c r="FMB102" s="6"/>
      <c r="FMC102" s="246"/>
      <c r="FMD102" s="252"/>
      <c r="FME102" s="259"/>
      <c r="FMF102" s="231"/>
      <c r="FMG102" s="231"/>
      <c r="FMH102" s="231"/>
      <c r="FMI102" s="99"/>
      <c r="FMJ102" s="231"/>
      <c r="FMK102" s="231"/>
      <c r="FML102" s="231"/>
      <c r="FMM102" s="222"/>
      <c r="FMN102" s="248"/>
      <c r="FMO102" s="254"/>
      <c r="FMP102" s="224"/>
      <c r="FMQ102" s="225"/>
      <c r="FMR102" s="99"/>
      <c r="FMS102" s="255"/>
      <c r="FMT102" s="231"/>
      <c r="FMU102" s="227"/>
      <c r="FMV102" s="227"/>
      <c r="FMW102" s="231"/>
      <c r="FMX102" s="6"/>
      <c r="FMY102" s="6"/>
      <c r="FMZ102" s="6"/>
      <c r="FNA102" s="246"/>
      <c r="FNB102" s="252"/>
      <c r="FNC102" s="259"/>
      <c r="FND102" s="231"/>
      <c r="FNE102" s="231"/>
      <c r="FNF102" s="231"/>
      <c r="FNG102" s="99"/>
      <c r="FNH102" s="231"/>
      <c r="FNI102" s="231"/>
      <c r="FNJ102" s="231"/>
      <c r="FNK102" s="222"/>
      <c r="FNL102" s="248"/>
      <c r="FNM102" s="254"/>
      <c r="FNN102" s="224"/>
      <c r="FNO102" s="225"/>
      <c r="FNP102" s="99"/>
      <c r="FNQ102" s="255"/>
      <c r="FNR102" s="231"/>
      <c r="FNS102" s="227"/>
      <c r="FNT102" s="227"/>
      <c r="FNU102" s="231"/>
      <c r="FNV102" s="6"/>
      <c r="FNW102" s="6"/>
      <c r="FNX102" s="6"/>
      <c r="FNY102" s="246"/>
      <c r="FNZ102" s="252"/>
      <c r="FOA102" s="259"/>
      <c r="FOB102" s="231"/>
      <c r="FOC102" s="231"/>
      <c r="FOD102" s="231"/>
      <c r="FOE102" s="99"/>
      <c r="FOF102" s="231"/>
      <c r="FOG102" s="231"/>
      <c r="FOH102" s="231"/>
      <c r="FOI102" s="222"/>
      <c r="FOJ102" s="248"/>
      <c r="FOK102" s="254"/>
      <c r="FOL102" s="224"/>
      <c r="FOM102" s="225"/>
      <c r="FON102" s="99"/>
      <c r="FOO102" s="255"/>
      <c r="FOP102" s="231"/>
      <c r="FOQ102" s="227"/>
      <c r="FOR102" s="227"/>
      <c r="FOS102" s="231"/>
      <c r="FOT102" s="6"/>
      <c r="FOU102" s="6"/>
      <c r="FOV102" s="6"/>
      <c r="FOW102" s="246"/>
      <c r="FOX102" s="252"/>
      <c r="FOY102" s="259"/>
      <c r="FOZ102" s="231"/>
      <c r="FPA102" s="231"/>
      <c r="FPB102" s="231"/>
      <c r="FPC102" s="99"/>
      <c r="FPD102" s="231"/>
      <c r="FPE102" s="231"/>
      <c r="FPF102" s="231"/>
      <c r="FPG102" s="222"/>
      <c r="FPH102" s="248"/>
      <c r="FPI102" s="254"/>
      <c r="FPJ102" s="224"/>
      <c r="FPK102" s="225"/>
      <c r="FPL102" s="99"/>
      <c r="FPM102" s="255"/>
      <c r="FPN102" s="231"/>
      <c r="FPO102" s="227"/>
      <c r="FPP102" s="227"/>
      <c r="FPQ102" s="231"/>
      <c r="FPR102" s="6"/>
      <c r="FPS102" s="6"/>
      <c r="FPT102" s="6"/>
      <c r="FPU102" s="246"/>
      <c r="FPV102" s="252"/>
      <c r="FPW102" s="259"/>
      <c r="FPX102" s="231"/>
      <c r="FPY102" s="231"/>
      <c r="FPZ102" s="231"/>
      <c r="FQA102" s="99"/>
      <c r="FQB102" s="231"/>
      <c r="FQC102" s="231"/>
      <c r="FQD102" s="231"/>
      <c r="FQE102" s="222"/>
      <c r="FQF102" s="248"/>
      <c r="FQG102" s="254"/>
      <c r="FQH102" s="224"/>
      <c r="FQI102" s="225"/>
      <c r="FQJ102" s="99"/>
      <c r="FQK102" s="255"/>
      <c r="FQL102" s="231"/>
      <c r="FQM102" s="227"/>
      <c r="FQN102" s="227"/>
      <c r="FQO102" s="231"/>
      <c r="FQP102" s="6"/>
      <c r="FQQ102" s="6"/>
      <c r="FQR102" s="6"/>
      <c r="FQS102" s="246"/>
      <c r="FQT102" s="252"/>
      <c r="FQU102" s="259"/>
      <c r="FQV102" s="231"/>
      <c r="FQW102" s="231"/>
      <c r="FQX102" s="231"/>
      <c r="FQY102" s="99"/>
      <c r="FQZ102" s="231"/>
      <c r="FRA102" s="231"/>
      <c r="FRB102" s="231"/>
      <c r="FRC102" s="222"/>
      <c r="FRD102" s="248"/>
      <c r="FRE102" s="254"/>
      <c r="FRF102" s="224"/>
      <c r="FRG102" s="225"/>
      <c r="FRH102" s="99"/>
      <c r="FRI102" s="255"/>
      <c r="FRJ102" s="231"/>
      <c r="FRK102" s="227"/>
      <c r="FRL102" s="227"/>
      <c r="FRM102" s="231"/>
      <c r="FRN102" s="6"/>
      <c r="FRO102" s="6"/>
      <c r="FRP102" s="6"/>
      <c r="FRQ102" s="246"/>
      <c r="FRR102" s="252"/>
      <c r="FRS102" s="259"/>
      <c r="FRT102" s="231"/>
      <c r="FRU102" s="231"/>
      <c r="FRV102" s="231"/>
      <c r="FRW102" s="99"/>
      <c r="FRX102" s="231"/>
      <c r="FRY102" s="231"/>
      <c r="FRZ102" s="231"/>
      <c r="FSA102" s="222"/>
      <c r="FSB102" s="248"/>
      <c r="FSC102" s="254"/>
      <c r="FSD102" s="224"/>
      <c r="FSE102" s="225"/>
      <c r="FSF102" s="99"/>
      <c r="FSG102" s="255"/>
      <c r="FSH102" s="231"/>
      <c r="FSI102" s="227"/>
      <c r="FSJ102" s="227"/>
      <c r="FSK102" s="231"/>
      <c r="FSL102" s="6"/>
      <c r="FSM102" s="6"/>
      <c r="FSN102" s="6"/>
      <c r="FSO102" s="246"/>
      <c r="FSP102" s="252"/>
      <c r="FSQ102" s="259"/>
      <c r="FSR102" s="231"/>
      <c r="FSS102" s="231"/>
      <c r="FST102" s="231"/>
      <c r="FSU102" s="99"/>
      <c r="FSV102" s="231"/>
      <c r="FSW102" s="231"/>
      <c r="FSX102" s="231"/>
      <c r="FSY102" s="222"/>
      <c r="FSZ102" s="248"/>
      <c r="FTA102" s="254"/>
      <c r="FTB102" s="224"/>
      <c r="FTC102" s="225"/>
      <c r="FTD102" s="99"/>
      <c r="FTE102" s="255"/>
      <c r="FTF102" s="231"/>
      <c r="FTG102" s="227"/>
      <c r="FTH102" s="227"/>
      <c r="FTI102" s="231"/>
      <c r="FTJ102" s="6"/>
      <c r="FTK102" s="6"/>
      <c r="FTL102" s="6"/>
      <c r="FTM102" s="246"/>
      <c r="FTN102" s="252"/>
      <c r="FTO102" s="259"/>
      <c r="FTP102" s="231"/>
      <c r="FTQ102" s="231"/>
      <c r="FTR102" s="231"/>
      <c r="FTS102" s="99"/>
      <c r="FTT102" s="231"/>
      <c r="FTU102" s="231"/>
      <c r="FTV102" s="231"/>
      <c r="FTW102" s="222"/>
      <c r="FTX102" s="248"/>
      <c r="FTY102" s="254"/>
      <c r="FTZ102" s="224"/>
      <c r="FUA102" s="225"/>
      <c r="FUB102" s="99"/>
      <c r="FUC102" s="255"/>
      <c r="FUD102" s="231"/>
      <c r="FUE102" s="227"/>
      <c r="FUF102" s="227"/>
      <c r="FUG102" s="231"/>
      <c r="FUH102" s="6"/>
      <c r="FUI102" s="6"/>
      <c r="FUJ102" s="6"/>
      <c r="FUK102" s="246"/>
      <c r="FUL102" s="252"/>
      <c r="FUM102" s="259"/>
      <c r="FUN102" s="231"/>
      <c r="FUO102" s="231"/>
      <c r="FUP102" s="231"/>
      <c r="FUQ102" s="99"/>
      <c r="FUR102" s="231"/>
      <c r="FUS102" s="231"/>
      <c r="FUT102" s="231"/>
      <c r="FUU102" s="222"/>
      <c r="FUV102" s="248"/>
      <c r="FUW102" s="254"/>
      <c r="FUX102" s="224"/>
      <c r="FUY102" s="225"/>
      <c r="FUZ102" s="99"/>
      <c r="FVA102" s="255"/>
      <c r="FVB102" s="231"/>
      <c r="FVC102" s="227"/>
      <c r="FVD102" s="227"/>
      <c r="FVE102" s="231"/>
      <c r="FVF102" s="6"/>
      <c r="FVG102" s="6"/>
      <c r="FVH102" s="6"/>
      <c r="FVI102" s="246"/>
      <c r="FVJ102" s="252"/>
      <c r="FVK102" s="259"/>
      <c r="FVL102" s="231"/>
      <c r="FVM102" s="231"/>
      <c r="FVN102" s="231"/>
      <c r="FVO102" s="99"/>
      <c r="FVP102" s="231"/>
      <c r="FVQ102" s="231"/>
      <c r="FVR102" s="231"/>
      <c r="FVS102" s="222"/>
      <c r="FVT102" s="248"/>
      <c r="FVU102" s="254"/>
      <c r="FVV102" s="224"/>
      <c r="FVW102" s="225"/>
      <c r="FVX102" s="99"/>
      <c r="FVY102" s="255"/>
      <c r="FVZ102" s="231"/>
      <c r="FWA102" s="227"/>
      <c r="FWB102" s="227"/>
      <c r="FWC102" s="231"/>
      <c r="FWD102" s="6"/>
      <c r="FWE102" s="6"/>
      <c r="FWF102" s="6"/>
      <c r="FWG102" s="246"/>
      <c r="FWH102" s="252"/>
      <c r="FWI102" s="259"/>
      <c r="FWJ102" s="231"/>
      <c r="FWK102" s="231"/>
      <c r="FWL102" s="231"/>
      <c r="FWM102" s="99"/>
      <c r="FWN102" s="231"/>
      <c r="FWO102" s="231"/>
      <c r="FWP102" s="231"/>
      <c r="FWQ102" s="222"/>
      <c r="FWR102" s="248"/>
      <c r="FWS102" s="254"/>
      <c r="FWT102" s="224"/>
      <c r="FWU102" s="225"/>
      <c r="FWV102" s="99"/>
      <c r="FWW102" s="255"/>
      <c r="FWX102" s="231"/>
      <c r="FWY102" s="227"/>
      <c r="FWZ102" s="227"/>
      <c r="FXA102" s="231"/>
      <c r="FXB102" s="6"/>
      <c r="FXC102" s="6"/>
      <c r="FXD102" s="6"/>
      <c r="FXE102" s="246"/>
      <c r="FXF102" s="252"/>
      <c r="FXG102" s="259"/>
      <c r="FXH102" s="231"/>
      <c r="FXI102" s="231"/>
      <c r="FXJ102" s="231"/>
      <c r="FXK102" s="99"/>
      <c r="FXL102" s="231"/>
      <c r="FXM102" s="231"/>
      <c r="FXN102" s="231"/>
      <c r="FXO102" s="222"/>
      <c r="FXP102" s="248"/>
      <c r="FXQ102" s="254"/>
      <c r="FXR102" s="224"/>
      <c r="FXS102" s="225"/>
      <c r="FXT102" s="99"/>
      <c r="FXU102" s="255"/>
      <c r="FXV102" s="231"/>
      <c r="FXW102" s="227"/>
      <c r="FXX102" s="227"/>
      <c r="FXY102" s="231"/>
      <c r="FXZ102" s="6"/>
      <c r="FYA102" s="6"/>
      <c r="FYB102" s="6"/>
      <c r="FYC102" s="246"/>
      <c r="FYD102" s="252"/>
      <c r="FYE102" s="259"/>
      <c r="FYF102" s="231"/>
      <c r="FYG102" s="231"/>
      <c r="FYH102" s="231"/>
      <c r="FYI102" s="99"/>
      <c r="FYJ102" s="231"/>
      <c r="FYK102" s="231"/>
      <c r="FYL102" s="231"/>
      <c r="FYM102" s="222"/>
      <c r="FYN102" s="248"/>
      <c r="FYO102" s="254"/>
      <c r="FYP102" s="224"/>
      <c r="FYQ102" s="225"/>
      <c r="FYR102" s="99"/>
      <c r="FYS102" s="255"/>
      <c r="FYT102" s="231"/>
      <c r="FYU102" s="227"/>
      <c r="FYV102" s="227"/>
      <c r="FYW102" s="231"/>
      <c r="FYX102" s="6"/>
      <c r="FYY102" s="6"/>
      <c r="FYZ102" s="6"/>
      <c r="FZA102" s="246"/>
      <c r="FZB102" s="252"/>
      <c r="FZC102" s="259"/>
      <c r="FZD102" s="231"/>
      <c r="FZE102" s="231"/>
      <c r="FZF102" s="231"/>
      <c r="FZG102" s="99"/>
      <c r="FZH102" s="231"/>
      <c r="FZI102" s="231"/>
      <c r="FZJ102" s="231"/>
      <c r="FZK102" s="222"/>
      <c r="FZL102" s="248"/>
      <c r="FZM102" s="254"/>
      <c r="FZN102" s="224"/>
      <c r="FZO102" s="225"/>
      <c r="FZP102" s="99"/>
      <c r="FZQ102" s="255"/>
      <c r="FZR102" s="231"/>
      <c r="FZS102" s="227"/>
      <c r="FZT102" s="227"/>
      <c r="FZU102" s="231"/>
      <c r="FZV102" s="6"/>
      <c r="FZW102" s="6"/>
      <c r="FZX102" s="6"/>
      <c r="FZY102" s="246"/>
      <c r="FZZ102" s="252"/>
      <c r="GAA102" s="259"/>
      <c r="GAB102" s="231"/>
      <c r="GAC102" s="231"/>
      <c r="GAD102" s="231"/>
      <c r="GAE102" s="99"/>
      <c r="GAF102" s="231"/>
      <c r="GAG102" s="231"/>
      <c r="GAH102" s="231"/>
      <c r="GAI102" s="222"/>
      <c r="GAJ102" s="248"/>
      <c r="GAK102" s="254"/>
      <c r="GAL102" s="224"/>
      <c r="GAM102" s="225"/>
      <c r="GAN102" s="99"/>
      <c r="GAO102" s="255"/>
      <c r="GAP102" s="231"/>
      <c r="GAQ102" s="227"/>
      <c r="GAR102" s="227"/>
      <c r="GAS102" s="231"/>
      <c r="GAT102" s="6"/>
      <c r="GAU102" s="6"/>
      <c r="GAV102" s="6"/>
      <c r="GAW102" s="246"/>
      <c r="GAX102" s="252"/>
      <c r="GAY102" s="259"/>
      <c r="GAZ102" s="231"/>
      <c r="GBA102" s="231"/>
      <c r="GBB102" s="231"/>
      <c r="GBC102" s="99"/>
      <c r="GBD102" s="231"/>
      <c r="GBE102" s="231"/>
      <c r="GBF102" s="231"/>
      <c r="GBG102" s="222"/>
      <c r="GBH102" s="248"/>
      <c r="GBI102" s="254"/>
      <c r="GBJ102" s="224"/>
      <c r="GBK102" s="225"/>
      <c r="GBL102" s="99"/>
      <c r="GBM102" s="255"/>
      <c r="GBN102" s="231"/>
      <c r="GBO102" s="227"/>
      <c r="GBP102" s="227"/>
      <c r="GBQ102" s="231"/>
      <c r="GBR102" s="6"/>
      <c r="GBS102" s="6"/>
      <c r="GBT102" s="6"/>
      <c r="GBU102" s="246"/>
      <c r="GBV102" s="252"/>
      <c r="GBW102" s="259"/>
      <c r="GBX102" s="231"/>
      <c r="GBY102" s="231"/>
      <c r="GBZ102" s="231"/>
      <c r="GCA102" s="99"/>
      <c r="GCB102" s="231"/>
      <c r="GCC102" s="231"/>
      <c r="GCD102" s="231"/>
      <c r="GCE102" s="222"/>
      <c r="GCF102" s="248"/>
      <c r="GCG102" s="254"/>
      <c r="GCH102" s="224"/>
      <c r="GCI102" s="225"/>
      <c r="GCJ102" s="99"/>
      <c r="GCK102" s="255"/>
      <c r="GCL102" s="231"/>
      <c r="GCM102" s="227"/>
      <c r="GCN102" s="227"/>
      <c r="GCO102" s="231"/>
      <c r="GCP102" s="6"/>
      <c r="GCQ102" s="6"/>
      <c r="GCR102" s="6"/>
      <c r="GCS102" s="246"/>
      <c r="GCT102" s="252"/>
      <c r="GCU102" s="259"/>
      <c r="GCV102" s="231"/>
      <c r="GCW102" s="231"/>
      <c r="GCX102" s="231"/>
      <c r="GCY102" s="99"/>
      <c r="GCZ102" s="231"/>
      <c r="GDA102" s="231"/>
      <c r="GDB102" s="231"/>
      <c r="GDC102" s="222"/>
      <c r="GDD102" s="248"/>
      <c r="GDE102" s="254"/>
      <c r="GDF102" s="224"/>
      <c r="GDG102" s="225"/>
      <c r="GDH102" s="99"/>
      <c r="GDI102" s="255"/>
      <c r="GDJ102" s="231"/>
      <c r="GDK102" s="227"/>
      <c r="GDL102" s="227"/>
      <c r="GDM102" s="231"/>
      <c r="GDN102" s="6"/>
      <c r="GDO102" s="6"/>
      <c r="GDP102" s="6"/>
      <c r="GDQ102" s="246"/>
      <c r="GDR102" s="252"/>
      <c r="GDS102" s="259"/>
      <c r="GDT102" s="231"/>
      <c r="GDU102" s="231"/>
      <c r="GDV102" s="231"/>
      <c r="GDW102" s="99"/>
      <c r="GDX102" s="231"/>
      <c r="GDY102" s="231"/>
      <c r="GDZ102" s="231"/>
      <c r="GEA102" s="222"/>
      <c r="GEB102" s="248"/>
      <c r="GEC102" s="254"/>
      <c r="GED102" s="224"/>
      <c r="GEE102" s="225"/>
      <c r="GEF102" s="99"/>
      <c r="GEG102" s="255"/>
      <c r="GEH102" s="231"/>
      <c r="GEI102" s="227"/>
      <c r="GEJ102" s="227"/>
      <c r="GEK102" s="231"/>
      <c r="GEL102" s="6"/>
      <c r="GEM102" s="6"/>
      <c r="GEN102" s="6"/>
      <c r="GEO102" s="246"/>
      <c r="GEP102" s="252"/>
      <c r="GEQ102" s="259"/>
      <c r="GER102" s="231"/>
      <c r="GES102" s="231"/>
      <c r="GET102" s="231"/>
      <c r="GEU102" s="99"/>
      <c r="GEV102" s="231"/>
      <c r="GEW102" s="231"/>
      <c r="GEX102" s="231"/>
      <c r="GEY102" s="222"/>
      <c r="GEZ102" s="248"/>
      <c r="GFA102" s="254"/>
      <c r="GFB102" s="224"/>
      <c r="GFC102" s="225"/>
      <c r="GFD102" s="99"/>
      <c r="GFE102" s="255"/>
      <c r="GFF102" s="231"/>
      <c r="GFG102" s="227"/>
      <c r="GFH102" s="227"/>
      <c r="GFI102" s="231"/>
      <c r="GFJ102" s="6"/>
      <c r="GFK102" s="6"/>
      <c r="GFL102" s="6"/>
      <c r="GFM102" s="246"/>
      <c r="GFN102" s="252"/>
      <c r="GFO102" s="259"/>
      <c r="GFP102" s="231"/>
      <c r="GFQ102" s="231"/>
      <c r="GFR102" s="231"/>
      <c r="GFS102" s="99"/>
      <c r="GFT102" s="231"/>
      <c r="GFU102" s="231"/>
      <c r="GFV102" s="231"/>
      <c r="GFW102" s="222"/>
      <c r="GFX102" s="248"/>
      <c r="GFY102" s="254"/>
      <c r="GFZ102" s="224"/>
      <c r="GGA102" s="225"/>
      <c r="GGB102" s="99"/>
      <c r="GGC102" s="255"/>
      <c r="GGD102" s="231"/>
      <c r="GGE102" s="227"/>
      <c r="GGF102" s="227"/>
      <c r="GGG102" s="231"/>
      <c r="GGH102" s="6"/>
      <c r="GGI102" s="6"/>
      <c r="GGJ102" s="6"/>
      <c r="GGK102" s="246"/>
      <c r="GGL102" s="252"/>
      <c r="GGM102" s="259"/>
      <c r="GGN102" s="231"/>
      <c r="GGO102" s="231"/>
      <c r="GGP102" s="231"/>
      <c r="GGQ102" s="99"/>
      <c r="GGR102" s="231"/>
      <c r="GGS102" s="231"/>
      <c r="GGT102" s="231"/>
      <c r="GGU102" s="222"/>
      <c r="GGV102" s="248"/>
      <c r="GGW102" s="254"/>
      <c r="GGX102" s="224"/>
      <c r="GGY102" s="225"/>
      <c r="GGZ102" s="99"/>
      <c r="GHA102" s="255"/>
      <c r="GHB102" s="231"/>
      <c r="GHC102" s="227"/>
      <c r="GHD102" s="227"/>
      <c r="GHE102" s="231"/>
      <c r="GHF102" s="6"/>
      <c r="GHG102" s="6"/>
      <c r="GHH102" s="6"/>
      <c r="GHI102" s="246"/>
      <c r="GHJ102" s="252"/>
      <c r="GHK102" s="259"/>
      <c r="GHL102" s="231"/>
      <c r="GHM102" s="231"/>
      <c r="GHN102" s="231"/>
      <c r="GHO102" s="99"/>
      <c r="GHP102" s="231"/>
      <c r="GHQ102" s="231"/>
      <c r="GHR102" s="231"/>
      <c r="GHS102" s="222"/>
      <c r="GHT102" s="248"/>
      <c r="GHU102" s="254"/>
      <c r="GHV102" s="224"/>
      <c r="GHW102" s="225"/>
      <c r="GHX102" s="99"/>
      <c r="GHY102" s="255"/>
      <c r="GHZ102" s="231"/>
      <c r="GIA102" s="227"/>
      <c r="GIB102" s="227"/>
      <c r="GIC102" s="231"/>
      <c r="GID102" s="6"/>
      <c r="GIE102" s="6"/>
      <c r="GIF102" s="6"/>
      <c r="GIG102" s="246"/>
      <c r="GIH102" s="252"/>
      <c r="GII102" s="259"/>
      <c r="GIJ102" s="231"/>
      <c r="GIK102" s="231"/>
      <c r="GIL102" s="231"/>
      <c r="GIM102" s="99"/>
      <c r="GIN102" s="231"/>
      <c r="GIO102" s="231"/>
      <c r="GIP102" s="231"/>
      <c r="GIQ102" s="222"/>
      <c r="GIR102" s="248"/>
      <c r="GIS102" s="254"/>
      <c r="GIT102" s="224"/>
      <c r="GIU102" s="225"/>
      <c r="GIV102" s="99"/>
      <c r="GIW102" s="255"/>
      <c r="GIX102" s="231"/>
      <c r="GIY102" s="227"/>
      <c r="GIZ102" s="227"/>
      <c r="GJA102" s="231"/>
      <c r="GJB102" s="6"/>
      <c r="GJC102" s="6"/>
      <c r="GJD102" s="6"/>
      <c r="GJE102" s="246"/>
      <c r="GJF102" s="252"/>
      <c r="GJG102" s="259"/>
      <c r="GJH102" s="231"/>
      <c r="GJI102" s="231"/>
      <c r="GJJ102" s="231"/>
      <c r="GJK102" s="99"/>
      <c r="GJL102" s="231"/>
      <c r="GJM102" s="231"/>
      <c r="GJN102" s="231"/>
      <c r="GJO102" s="222"/>
      <c r="GJP102" s="248"/>
      <c r="GJQ102" s="254"/>
      <c r="GJR102" s="224"/>
      <c r="GJS102" s="225"/>
      <c r="GJT102" s="99"/>
      <c r="GJU102" s="255"/>
      <c r="GJV102" s="231"/>
      <c r="GJW102" s="227"/>
      <c r="GJX102" s="227"/>
      <c r="GJY102" s="231"/>
      <c r="GJZ102" s="6"/>
      <c r="GKA102" s="6"/>
      <c r="GKB102" s="6"/>
      <c r="GKC102" s="246"/>
      <c r="GKD102" s="252"/>
      <c r="GKE102" s="259"/>
      <c r="GKF102" s="231"/>
      <c r="GKG102" s="231"/>
      <c r="GKH102" s="231"/>
      <c r="GKI102" s="99"/>
      <c r="GKJ102" s="231"/>
      <c r="GKK102" s="231"/>
      <c r="GKL102" s="231"/>
      <c r="GKM102" s="222"/>
      <c r="GKN102" s="248"/>
      <c r="GKO102" s="254"/>
      <c r="GKP102" s="224"/>
      <c r="GKQ102" s="225"/>
      <c r="GKR102" s="99"/>
      <c r="GKS102" s="255"/>
      <c r="GKT102" s="231"/>
      <c r="GKU102" s="227"/>
      <c r="GKV102" s="227"/>
      <c r="GKW102" s="231"/>
      <c r="GKX102" s="6"/>
      <c r="GKY102" s="6"/>
      <c r="GKZ102" s="6"/>
      <c r="GLA102" s="246"/>
      <c r="GLB102" s="252"/>
      <c r="GLC102" s="259"/>
      <c r="GLD102" s="231"/>
      <c r="GLE102" s="231"/>
      <c r="GLF102" s="231"/>
      <c r="GLG102" s="99"/>
      <c r="GLH102" s="231"/>
      <c r="GLI102" s="231"/>
      <c r="GLJ102" s="231"/>
      <c r="GLK102" s="222"/>
      <c r="GLL102" s="248"/>
      <c r="GLM102" s="254"/>
      <c r="GLN102" s="224"/>
      <c r="GLO102" s="225"/>
      <c r="GLP102" s="99"/>
      <c r="GLQ102" s="255"/>
      <c r="GLR102" s="231"/>
      <c r="GLS102" s="227"/>
      <c r="GLT102" s="227"/>
      <c r="GLU102" s="231"/>
      <c r="GLV102" s="6"/>
      <c r="GLW102" s="6"/>
      <c r="GLX102" s="6"/>
      <c r="GLY102" s="246"/>
      <c r="GLZ102" s="252"/>
      <c r="GMA102" s="259"/>
      <c r="GMB102" s="231"/>
      <c r="GMC102" s="231"/>
      <c r="GMD102" s="231"/>
      <c r="GME102" s="99"/>
      <c r="GMF102" s="231"/>
      <c r="GMG102" s="231"/>
      <c r="GMH102" s="231"/>
      <c r="GMI102" s="222"/>
      <c r="GMJ102" s="248"/>
      <c r="GMK102" s="254"/>
      <c r="GML102" s="224"/>
      <c r="GMM102" s="225"/>
      <c r="GMN102" s="99"/>
      <c r="GMO102" s="255"/>
      <c r="GMP102" s="231"/>
      <c r="GMQ102" s="227"/>
      <c r="GMR102" s="227"/>
      <c r="GMS102" s="231"/>
      <c r="GMT102" s="6"/>
      <c r="GMU102" s="6"/>
      <c r="GMV102" s="6"/>
      <c r="GMW102" s="246"/>
      <c r="GMX102" s="252"/>
      <c r="GMY102" s="259"/>
      <c r="GMZ102" s="231"/>
      <c r="GNA102" s="231"/>
      <c r="GNB102" s="231"/>
      <c r="GNC102" s="99"/>
      <c r="GND102" s="231"/>
      <c r="GNE102" s="231"/>
      <c r="GNF102" s="231"/>
      <c r="GNG102" s="222"/>
      <c r="GNH102" s="248"/>
      <c r="GNI102" s="254"/>
      <c r="GNJ102" s="224"/>
      <c r="GNK102" s="225"/>
      <c r="GNL102" s="99"/>
      <c r="GNM102" s="255"/>
      <c r="GNN102" s="231"/>
      <c r="GNO102" s="227"/>
      <c r="GNP102" s="227"/>
      <c r="GNQ102" s="231"/>
      <c r="GNR102" s="6"/>
      <c r="GNS102" s="6"/>
      <c r="GNT102" s="6"/>
      <c r="GNU102" s="246"/>
      <c r="GNV102" s="252"/>
      <c r="GNW102" s="259"/>
      <c r="GNX102" s="231"/>
      <c r="GNY102" s="231"/>
      <c r="GNZ102" s="231"/>
      <c r="GOA102" s="99"/>
      <c r="GOB102" s="231"/>
      <c r="GOC102" s="231"/>
      <c r="GOD102" s="231"/>
      <c r="GOE102" s="222"/>
      <c r="GOF102" s="248"/>
      <c r="GOG102" s="254"/>
      <c r="GOH102" s="224"/>
      <c r="GOI102" s="225"/>
      <c r="GOJ102" s="99"/>
      <c r="GOK102" s="255"/>
      <c r="GOL102" s="231"/>
      <c r="GOM102" s="227"/>
      <c r="GON102" s="227"/>
      <c r="GOO102" s="231"/>
      <c r="GOP102" s="6"/>
      <c r="GOQ102" s="6"/>
      <c r="GOR102" s="6"/>
      <c r="GOS102" s="246"/>
      <c r="GOT102" s="252"/>
      <c r="GOU102" s="259"/>
      <c r="GOV102" s="231"/>
      <c r="GOW102" s="231"/>
      <c r="GOX102" s="231"/>
      <c r="GOY102" s="99"/>
      <c r="GOZ102" s="231"/>
      <c r="GPA102" s="231"/>
      <c r="GPB102" s="231"/>
      <c r="GPC102" s="222"/>
      <c r="GPD102" s="248"/>
      <c r="GPE102" s="254"/>
      <c r="GPF102" s="224"/>
      <c r="GPG102" s="225"/>
      <c r="GPH102" s="99"/>
      <c r="GPI102" s="255"/>
      <c r="GPJ102" s="231"/>
      <c r="GPK102" s="227"/>
      <c r="GPL102" s="227"/>
      <c r="GPM102" s="231"/>
      <c r="GPN102" s="6"/>
      <c r="GPO102" s="6"/>
      <c r="GPP102" s="6"/>
      <c r="GPQ102" s="246"/>
      <c r="GPR102" s="252"/>
      <c r="GPS102" s="259"/>
      <c r="GPT102" s="231"/>
      <c r="GPU102" s="231"/>
      <c r="GPV102" s="231"/>
      <c r="GPW102" s="99"/>
      <c r="GPX102" s="231"/>
      <c r="GPY102" s="231"/>
      <c r="GPZ102" s="231"/>
      <c r="GQA102" s="222"/>
      <c r="GQB102" s="248"/>
      <c r="GQC102" s="254"/>
      <c r="GQD102" s="224"/>
      <c r="GQE102" s="225"/>
      <c r="GQF102" s="99"/>
      <c r="GQG102" s="255"/>
      <c r="GQH102" s="231"/>
      <c r="GQI102" s="227"/>
      <c r="GQJ102" s="227"/>
      <c r="GQK102" s="231"/>
      <c r="GQL102" s="6"/>
      <c r="GQM102" s="6"/>
      <c r="GQN102" s="6"/>
      <c r="GQO102" s="246"/>
      <c r="GQP102" s="252"/>
      <c r="GQQ102" s="259"/>
      <c r="GQR102" s="231"/>
      <c r="GQS102" s="231"/>
      <c r="GQT102" s="231"/>
      <c r="GQU102" s="99"/>
      <c r="GQV102" s="231"/>
      <c r="GQW102" s="231"/>
      <c r="GQX102" s="231"/>
      <c r="GQY102" s="222"/>
      <c r="GQZ102" s="248"/>
      <c r="GRA102" s="254"/>
      <c r="GRB102" s="224"/>
      <c r="GRC102" s="225"/>
      <c r="GRD102" s="99"/>
      <c r="GRE102" s="255"/>
      <c r="GRF102" s="231"/>
      <c r="GRG102" s="227"/>
      <c r="GRH102" s="227"/>
      <c r="GRI102" s="231"/>
      <c r="GRJ102" s="6"/>
      <c r="GRK102" s="6"/>
      <c r="GRL102" s="6"/>
      <c r="GRM102" s="246"/>
      <c r="GRN102" s="252"/>
      <c r="GRO102" s="259"/>
      <c r="GRP102" s="231"/>
      <c r="GRQ102" s="231"/>
      <c r="GRR102" s="231"/>
      <c r="GRS102" s="99"/>
      <c r="GRT102" s="231"/>
      <c r="GRU102" s="231"/>
      <c r="GRV102" s="231"/>
      <c r="GRW102" s="222"/>
      <c r="GRX102" s="248"/>
      <c r="GRY102" s="254"/>
      <c r="GRZ102" s="224"/>
      <c r="GSA102" s="225"/>
      <c r="GSB102" s="99"/>
      <c r="GSC102" s="255"/>
      <c r="GSD102" s="231"/>
      <c r="GSE102" s="227"/>
      <c r="GSF102" s="227"/>
      <c r="GSG102" s="231"/>
      <c r="GSH102" s="6"/>
      <c r="GSI102" s="6"/>
      <c r="GSJ102" s="6"/>
      <c r="GSK102" s="246"/>
      <c r="GSL102" s="252"/>
      <c r="GSM102" s="259"/>
      <c r="GSN102" s="231"/>
      <c r="GSO102" s="231"/>
      <c r="GSP102" s="231"/>
      <c r="GSQ102" s="99"/>
      <c r="GSR102" s="231"/>
      <c r="GSS102" s="231"/>
      <c r="GST102" s="231"/>
      <c r="GSU102" s="222"/>
      <c r="GSV102" s="248"/>
      <c r="GSW102" s="254"/>
      <c r="GSX102" s="224"/>
      <c r="GSY102" s="225"/>
      <c r="GSZ102" s="99"/>
      <c r="GTA102" s="255"/>
      <c r="GTB102" s="231"/>
      <c r="GTC102" s="227"/>
      <c r="GTD102" s="227"/>
      <c r="GTE102" s="231"/>
      <c r="GTF102" s="6"/>
      <c r="GTG102" s="6"/>
      <c r="GTH102" s="6"/>
      <c r="GTI102" s="246"/>
      <c r="GTJ102" s="252"/>
      <c r="GTK102" s="259"/>
      <c r="GTL102" s="231"/>
      <c r="GTM102" s="231"/>
      <c r="GTN102" s="231"/>
      <c r="GTO102" s="99"/>
      <c r="GTP102" s="231"/>
      <c r="GTQ102" s="231"/>
      <c r="GTR102" s="231"/>
      <c r="GTS102" s="222"/>
      <c r="GTT102" s="248"/>
      <c r="GTU102" s="254"/>
      <c r="GTV102" s="224"/>
      <c r="GTW102" s="225"/>
      <c r="GTX102" s="99"/>
      <c r="GTY102" s="255"/>
      <c r="GTZ102" s="231"/>
      <c r="GUA102" s="227"/>
      <c r="GUB102" s="227"/>
      <c r="GUC102" s="231"/>
      <c r="GUD102" s="6"/>
      <c r="GUE102" s="6"/>
      <c r="GUF102" s="6"/>
      <c r="GUG102" s="246"/>
      <c r="GUH102" s="252"/>
      <c r="GUI102" s="259"/>
      <c r="GUJ102" s="231"/>
      <c r="GUK102" s="231"/>
      <c r="GUL102" s="231"/>
      <c r="GUM102" s="99"/>
      <c r="GUN102" s="231"/>
      <c r="GUO102" s="231"/>
      <c r="GUP102" s="231"/>
      <c r="GUQ102" s="222"/>
      <c r="GUR102" s="248"/>
      <c r="GUS102" s="254"/>
      <c r="GUT102" s="224"/>
      <c r="GUU102" s="225"/>
      <c r="GUV102" s="99"/>
      <c r="GUW102" s="255"/>
      <c r="GUX102" s="231"/>
      <c r="GUY102" s="227"/>
      <c r="GUZ102" s="227"/>
      <c r="GVA102" s="231"/>
      <c r="GVB102" s="6"/>
      <c r="GVC102" s="6"/>
      <c r="GVD102" s="6"/>
      <c r="GVE102" s="246"/>
      <c r="GVF102" s="252"/>
      <c r="GVG102" s="259"/>
      <c r="GVH102" s="231"/>
      <c r="GVI102" s="231"/>
      <c r="GVJ102" s="231"/>
      <c r="GVK102" s="99"/>
      <c r="GVL102" s="231"/>
      <c r="GVM102" s="231"/>
      <c r="GVN102" s="231"/>
      <c r="GVO102" s="222"/>
      <c r="GVP102" s="248"/>
      <c r="GVQ102" s="254"/>
      <c r="GVR102" s="224"/>
      <c r="GVS102" s="225"/>
      <c r="GVT102" s="99"/>
      <c r="GVU102" s="255"/>
      <c r="GVV102" s="231"/>
      <c r="GVW102" s="227"/>
      <c r="GVX102" s="227"/>
      <c r="GVY102" s="231"/>
      <c r="GVZ102" s="6"/>
      <c r="GWA102" s="6"/>
      <c r="GWB102" s="6"/>
      <c r="GWC102" s="246"/>
      <c r="GWD102" s="252"/>
      <c r="GWE102" s="259"/>
      <c r="GWF102" s="231"/>
      <c r="GWG102" s="231"/>
      <c r="GWH102" s="231"/>
      <c r="GWI102" s="99"/>
      <c r="GWJ102" s="231"/>
      <c r="GWK102" s="231"/>
      <c r="GWL102" s="231"/>
      <c r="GWM102" s="222"/>
      <c r="GWN102" s="248"/>
      <c r="GWO102" s="254"/>
      <c r="GWP102" s="224"/>
      <c r="GWQ102" s="225"/>
      <c r="GWR102" s="99"/>
      <c r="GWS102" s="255"/>
      <c r="GWT102" s="231"/>
      <c r="GWU102" s="227"/>
      <c r="GWV102" s="227"/>
      <c r="GWW102" s="231"/>
      <c r="GWX102" s="6"/>
      <c r="GWY102" s="6"/>
      <c r="GWZ102" s="6"/>
      <c r="GXA102" s="246"/>
      <c r="GXB102" s="252"/>
      <c r="GXC102" s="259"/>
      <c r="GXD102" s="231"/>
      <c r="GXE102" s="231"/>
      <c r="GXF102" s="231"/>
      <c r="GXG102" s="99"/>
      <c r="GXH102" s="231"/>
      <c r="GXI102" s="231"/>
      <c r="GXJ102" s="231"/>
      <c r="GXK102" s="222"/>
      <c r="GXL102" s="248"/>
      <c r="GXM102" s="254"/>
      <c r="GXN102" s="224"/>
      <c r="GXO102" s="225"/>
      <c r="GXP102" s="99"/>
      <c r="GXQ102" s="255"/>
      <c r="GXR102" s="231"/>
      <c r="GXS102" s="227"/>
      <c r="GXT102" s="227"/>
      <c r="GXU102" s="231"/>
      <c r="GXV102" s="6"/>
      <c r="GXW102" s="6"/>
      <c r="GXX102" s="6"/>
      <c r="GXY102" s="246"/>
      <c r="GXZ102" s="252"/>
      <c r="GYA102" s="259"/>
      <c r="GYB102" s="231"/>
      <c r="GYC102" s="231"/>
      <c r="GYD102" s="231"/>
      <c r="GYE102" s="99"/>
      <c r="GYF102" s="231"/>
      <c r="GYG102" s="231"/>
      <c r="GYH102" s="231"/>
      <c r="GYI102" s="222"/>
      <c r="GYJ102" s="248"/>
      <c r="GYK102" s="254"/>
      <c r="GYL102" s="224"/>
      <c r="GYM102" s="225"/>
      <c r="GYN102" s="99"/>
      <c r="GYO102" s="255"/>
      <c r="GYP102" s="231"/>
      <c r="GYQ102" s="227"/>
      <c r="GYR102" s="227"/>
      <c r="GYS102" s="231"/>
      <c r="GYT102" s="6"/>
      <c r="GYU102" s="6"/>
      <c r="GYV102" s="6"/>
      <c r="GYW102" s="246"/>
      <c r="GYX102" s="252"/>
      <c r="GYY102" s="259"/>
      <c r="GYZ102" s="231"/>
      <c r="GZA102" s="231"/>
      <c r="GZB102" s="231"/>
      <c r="GZC102" s="99"/>
      <c r="GZD102" s="231"/>
      <c r="GZE102" s="231"/>
      <c r="GZF102" s="231"/>
      <c r="GZG102" s="222"/>
      <c r="GZH102" s="248"/>
      <c r="GZI102" s="254"/>
      <c r="GZJ102" s="224"/>
      <c r="GZK102" s="225"/>
      <c r="GZL102" s="99"/>
      <c r="GZM102" s="255"/>
      <c r="GZN102" s="231"/>
      <c r="GZO102" s="227"/>
      <c r="GZP102" s="227"/>
      <c r="GZQ102" s="231"/>
      <c r="GZR102" s="6"/>
      <c r="GZS102" s="6"/>
      <c r="GZT102" s="6"/>
      <c r="GZU102" s="246"/>
      <c r="GZV102" s="252"/>
      <c r="GZW102" s="259"/>
      <c r="GZX102" s="231"/>
      <c r="GZY102" s="231"/>
      <c r="GZZ102" s="231"/>
      <c r="HAA102" s="99"/>
      <c r="HAB102" s="231"/>
      <c r="HAC102" s="231"/>
      <c r="HAD102" s="231"/>
      <c r="HAE102" s="222"/>
      <c r="HAF102" s="248"/>
      <c r="HAG102" s="254"/>
      <c r="HAH102" s="224"/>
      <c r="HAI102" s="225"/>
      <c r="HAJ102" s="99"/>
      <c r="HAK102" s="255"/>
      <c r="HAL102" s="231"/>
      <c r="HAM102" s="227"/>
      <c r="HAN102" s="227"/>
      <c r="HAO102" s="231"/>
      <c r="HAP102" s="6"/>
      <c r="HAQ102" s="6"/>
      <c r="HAR102" s="6"/>
      <c r="HAS102" s="246"/>
      <c r="HAT102" s="252"/>
      <c r="HAU102" s="259"/>
      <c r="HAV102" s="231"/>
      <c r="HAW102" s="231"/>
      <c r="HAX102" s="231"/>
      <c r="HAY102" s="99"/>
      <c r="HAZ102" s="231"/>
      <c r="HBA102" s="231"/>
      <c r="HBB102" s="231"/>
      <c r="HBC102" s="222"/>
      <c r="HBD102" s="248"/>
      <c r="HBE102" s="254"/>
      <c r="HBF102" s="224"/>
      <c r="HBG102" s="225"/>
      <c r="HBH102" s="99"/>
      <c r="HBI102" s="255"/>
      <c r="HBJ102" s="231"/>
      <c r="HBK102" s="227"/>
      <c r="HBL102" s="227"/>
      <c r="HBM102" s="231"/>
      <c r="HBN102" s="6"/>
      <c r="HBO102" s="6"/>
      <c r="HBP102" s="6"/>
      <c r="HBQ102" s="246"/>
      <c r="HBR102" s="252"/>
      <c r="HBS102" s="259"/>
      <c r="HBT102" s="231"/>
      <c r="HBU102" s="231"/>
      <c r="HBV102" s="231"/>
      <c r="HBW102" s="99"/>
      <c r="HBX102" s="231"/>
      <c r="HBY102" s="231"/>
      <c r="HBZ102" s="231"/>
      <c r="HCA102" s="222"/>
      <c r="HCB102" s="248"/>
      <c r="HCC102" s="254"/>
      <c r="HCD102" s="224"/>
      <c r="HCE102" s="225"/>
      <c r="HCF102" s="99"/>
      <c r="HCG102" s="255"/>
      <c r="HCH102" s="231"/>
      <c r="HCI102" s="227"/>
      <c r="HCJ102" s="227"/>
      <c r="HCK102" s="231"/>
      <c r="HCL102" s="6"/>
      <c r="HCM102" s="6"/>
      <c r="HCN102" s="6"/>
      <c r="HCO102" s="246"/>
      <c r="HCP102" s="252"/>
      <c r="HCQ102" s="259"/>
      <c r="HCR102" s="231"/>
      <c r="HCS102" s="231"/>
      <c r="HCT102" s="231"/>
      <c r="HCU102" s="99"/>
      <c r="HCV102" s="231"/>
      <c r="HCW102" s="231"/>
      <c r="HCX102" s="231"/>
      <c r="HCY102" s="222"/>
      <c r="HCZ102" s="248"/>
      <c r="HDA102" s="254"/>
      <c r="HDB102" s="224"/>
      <c r="HDC102" s="225"/>
      <c r="HDD102" s="99"/>
      <c r="HDE102" s="255"/>
      <c r="HDF102" s="231"/>
      <c r="HDG102" s="227"/>
      <c r="HDH102" s="227"/>
      <c r="HDI102" s="231"/>
      <c r="HDJ102" s="6"/>
      <c r="HDK102" s="6"/>
      <c r="HDL102" s="6"/>
      <c r="HDM102" s="246"/>
      <c r="HDN102" s="252"/>
      <c r="HDO102" s="259"/>
      <c r="HDP102" s="231"/>
      <c r="HDQ102" s="231"/>
      <c r="HDR102" s="231"/>
      <c r="HDS102" s="99"/>
      <c r="HDT102" s="231"/>
      <c r="HDU102" s="231"/>
      <c r="HDV102" s="231"/>
      <c r="HDW102" s="222"/>
      <c r="HDX102" s="248"/>
      <c r="HDY102" s="254"/>
      <c r="HDZ102" s="224"/>
      <c r="HEA102" s="225"/>
      <c r="HEB102" s="99"/>
      <c r="HEC102" s="255"/>
      <c r="HED102" s="231"/>
      <c r="HEE102" s="227"/>
      <c r="HEF102" s="227"/>
      <c r="HEG102" s="231"/>
      <c r="HEH102" s="6"/>
      <c r="HEI102" s="6"/>
      <c r="HEJ102" s="6"/>
      <c r="HEK102" s="246"/>
      <c r="HEL102" s="252"/>
      <c r="HEM102" s="259"/>
      <c r="HEN102" s="231"/>
      <c r="HEO102" s="231"/>
      <c r="HEP102" s="231"/>
      <c r="HEQ102" s="99"/>
      <c r="HER102" s="231"/>
      <c r="HES102" s="231"/>
      <c r="HET102" s="231"/>
      <c r="HEU102" s="222"/>
      <c r="HEV102" s="248"/>
      <c r="HEW102" s="254"/>
      <c r="HEX102" s="224"/>
      <c r="HEY102" s="225"/>
      <c r="HEZ102" s="99"/>
      <c r="HFA102" s="255"/>
      <c r="HFB102" s="231"/>
      <c r="HFC102" s="227"/>
      <c r="HFD102" s="227"/>
      <c r="HFE102" s="231"/>
      <c r="HFF102" s="6"/>
      <c r="HFG102" s="6"/>
      <c r="HFH102" s="6"/>
      <c r="HFI102" s="246"/>
      <c r="HFJ102" s="252"/>
      <c r="HFK102" s="259"/>
      <c r="HFL102" s="231"/>
      <c r="HFM102" s="231"/>
      <c r="HFN102" s="231"/>
      <c r="HFO102" s="99"/>
      <c r="HFP102" s="231"/>
      <c r="HFQ102" s="231"/>
      <c r="HFR102" s="231"/>
      <c r="HFS102" s="222"/>
      <c r="HFT102" s="248"/>
      <c r="HFU102" s="254"/>
      <c r="HFV102" s="224"/>
      <c r="HFW102" s="225"/>
      <c r="HFX102" s="99"/>
      <c r="HFY102" s="255"/>
      <c r="HFZ102" s="231"/>
      <c r="HGA102" s="227"/>
      <c r="HGB102" s="227"/>
      <c r="HGC102" s="231"/>
      <c r="HGD102" s="6"/>
      <c r="HGE102" s="6"/>
      <c r="HGF102" s="6"/>
      <c r="HGG102" s="246"/>
      <c r="HGH102" s="252"/>
      <c r="HGI102" s="259"/>
      <c r="HGJ102" s="231"/>
      <c r="HGK102" s="231"/>
      <c r="HGL102" s="231"/>
      <c r="HGM102" s="99"/>
      <c r="HGN102" s="231"/>
      <c r="HGO102" s="231"/>
      <c r="HGP102" s="231"/>
      <c r="HGQ102" s="222"/>
      <c r="HGR102" s="248"/>
      <c r="HGS102" s="254"/>
      <c r="HGT102" s="224"/>
      <c r="HGU102" s="225"/>
      <c r="HGV102" s="99"/>
      <c r="HGW102" s="255"/>
      <c r="HGX102" s="231"/>
      <c r="HGY102" s="227"/>
      <c r="HGZ102" s="227"/>
      <c r="HHA102" s="231"/>
      <c r="HHB102" s="6"/>
      <c r="HHC102" s="6"/>
      <c r="HHD102" s="6"/>
      <c r="HHE102" s="246"/>
      <c r="HHF102" s="252"/>
      <c r="HHG102" s="259"/>
      <c r="HHH102" s="231"/>
      <c r="HHI102" s="231"/>
      <c r="HHJ102" s="231"/>
      <c r="HHK102" s="99"/>
      <c r="HHL102" s="231"/>
      <c r="HHM102" s="231"/>
      <c r="HHN102" s="231"/>
      <c r="HHO102" s="222"/>
      <c r="HHP102" s="248"/>
      <c r="HHQ102" s="254"/>
      <c r="HHR102" s="224"/>
      <c r="HHS102" s="225"/>
      <c r="HHT102" s="99"/>
      <c r="HHU102" s="255"/>
      <c r="HHV102" s="231"/>
      <c r="HHW102" s="227"/>
      <c r="HHX102" s="227"/>
      <c r="HHY102" s="231"/>
      <c r="HHZ102" s="6"/>
      <c r="HIA102" s="6"/>
      <c r="HIB102" s="6"/>
      <c r="HIC102" s="246"/>
      <c r="HID102" s="252"/>
      <c r="HIE102" s="259"/>
      <c r="HIF102" s="231"/>
      <c r="HIG102" s="231"/>
      <c r="HIH102" s="231"/>
      <c r="HII102" s="99"/>
      <c r="HIJ102" s="231"/>
      <c r="HIK102" s="231"/>
      <c r="HIL102" s="231"/>
      <c r="HIM102" s="222"/>
      <c r="HIN102" s="248"/>
      <c r="HIO102" s="254"/>
      <c r="HIP102" s="224"/>
      <c r="HIQ102" s="225"/>
      <c r="HIR102" s="99"/>
      <c r="HIS102" s="255"/>
      <c r="HIT102" s="231"/>
      <c r="HIU102" s="227"/>
      <c r="HIV102" s="227"/>
      <c r="HIW102" s="231"/>
      <c r="HIX102" s="6"/>
      <c r="HIY102" s="6"/>
      <c r="HIZ102" s="6"/>
      <c r="HJA102" s="246"/>
      <c r="HJB102" s="252"/>
      <c r="HJC102" s="259"/>
      <c r="HJD102" s="231"/>
      <c r="HJE102" s="231"/>
      <c r="HJF102" s="231"/>
      <c r="HJG102" s="99"/>
      <c r="HJH102" s="231"/>
      <c r="HJI102" s="231"/>
      <c r="HJJ102" s="231"/>
      <c r="HJK102" s="222"/>
      <c r="HJL102" s="248"/>
      <c r="HJM102" s="254"/>
      <c r="HJN102" s="224"/>
      <c r="HJO102" s="225"/>
      <c r="HJP102" s="99"/>
      <c r="HJQ102" s="255"/>
      <c r="HJR102" s="231"/>
      <c r="HJS102" s="227"/>
      <c r="HJT102" s="227"/>
      <c r="HJU102" s="231"/>
      <c r="HJV102" s="6"/>
      <c r="HJW102" s="6"/>
      <c r="HJX102" s="6"/>
      <c r="HJY102" s="246"/>
      <c r="HJZ102" s="252"/>
      <c r="HKA102" s="259"/>
      <c r="HKB102" s="231"/>
      <c r="HKC102" s="231"/>
      <c r="HKD102" s="231"/>
      <c r="HKE102" s="99"/>
      <c r="HKF102" s="231"/>
      <c r="HKG102" s="231"/>
      <c r="HKH102" s="231"/>
      <c r="HKI102" s="222"/>
      <c r="HKJ102" s="248"/>
      <c r="HKK102" s="254"/>
      <c r="HKL102" s="224"/>
      <c r="HKM102" s="225"/>
      <c r="HKN102" s="99"/>
      <c r="HKO102" s="255"/>
      <c r="HKP102" s="231"/>
      <c r="HKQ102" s="227"/>
      <c r="HKR102" s="227"/>
      <c r="HKS102" s="231"/>
      <c r="HKT102" s="6"/>
      <c r="HKU102" s="6"/>
      <c r="HKV102" s="6"/>
      <c r="HKW102" s="246"/>
      <c r="HKX102" s="252"/>
      <c r="HKY102" s="259"/>
      <c r="HKZ102" s="231"/>
      <c r="HLA102" s="231"/>
      <c r="HLB102" s="231"/>
      <c r="HLC102" s="99"/>
      <c r="HLD102" s="231"/>
      <c r="HLE102" s="231"/>
      <c r="HLF102" s="231"/>
      <c r="HLG102" s="222"/>
      <c r="HLH102" s="248"/>
      <c r="HLI102" s="254"/>
      <c r="HLJ102" s="224"/>
      <c r="HLK102" s="225"/>
      <c r="HLL102" s="99"/>
      <c r="HLM102" s="255"/>
      <c r="HLN102" s="231"/>
      <c r="HLO102" s="227"/>
      <c r="HLP102" s="227"/>
      <c r="HLQ102" s="231"/>
      <c r="HLR102" s="6"/>
      <c r="HLS102" s="6"/>
      <c r="HLT102" s="6"/>
      <c r="HLU102" s="246"/>
      <c r="HLV102" s="252"/>
      <c r="HLW102" s="259"/>
      <c r="HLX102" s="231"/>
      <c r="HLY102" s="231"/>
      <c r="HLZ102" s="231"/>
      <c r="HMA102" s="99"/>
      <c r="HMB102" s="231"/>
      <c r="HMC102" s="231"/>
      <c r="HMD102" s="231"/>
      <c r="HME102" s="222"/>
      <c r="HMF102" s="248"/>
      <c r="HMG102" s="254"/>
      <c r="HMH102" s="224"/>
      <c r="HMI102" s="225"/>
      <c r="HMJ102" s="99"/>
      <c r="HMK102" s="255"/>
      <c r="HML102" s="231"/>
      <c r="HMM102" s="227"/>
      <c r="HMN102" s="227"/>
      <c r="HMO102" s="231"/>
      <c r="HMP102" s="6"/>
      <c r="HMQ102" s="6"/>
      <c r="HMR102" s="6"/>
      <c r="HMS102" s="246"/>
      <c r="HMT102" s="252"/>
      <c r="HMU102" s="259"/>
      <c r="HMV102" s="231"/>
      <c r="HMW102" s="231"/>
      <c r="HMX102" s="231"/>
      <c r="HMY102" s="99"/>
      <c r="HMZ102" s="231"/>
      <c r="HNA102" s="231"/>
      <c r="HNB102" s="231"/>
      <c r="HNC102" s="222"/>
      <c r="HND102" s="248"/>
      <c r="HNE102" s="254"/>
      <c r="HNF102" s="224"/>
      <c r="HNG102" s="225"/>
      <c r="HNH102" s="99"/>
      <c r="HNI102" s="255"/>
      <c r="HNJ102" s="231"/>
      <c r="HNK102" s="227"/>
      <c r="HNL102" s="227"/>
      <c r="HNM102" s="231"/>
      <c r="HNN102" s="6"/>
      <c r="HNO102" s="6"/>
      <c r="HNP102" s="6"/>
      <c r="HNQ102" s="246"/>
      <c r="HNR102" s="252"/>
      <c r="HNS102" s="259"/>
      <c r="HNT102" s="231"/>
      <c r="HNU102" s="231"/>
      <c r="HNV102" s="231"/>
      <c r="HNW102" s="99"/>
      <c r="HNX102" s="231"/>
      <c r="HNY102" s="231"/>
      <c r="HNZ102" s="231"/>
      <c r="HOA102" s="222"/>
      <c r="HOB102" s="248"/>
      <c r="HOC102" s="254"/>
      <c r="HOD102" s="224"/>
      <c r="HOE102" s="225"/>
      <c r="HOF102" s="99"/>
      <c r="HOG102" s="255"/>
      <c r="HOH102" s="231"/>
      <c r="HOI102" s="227"/>
      <c r="HOJ102" s="227"/>
      <c r="HOK102" s="231"/>
      <c r="HOL102" s="6"/>
      <c r="HOM102" s="6"/>
      <c r="HON102" s="6"/>
      <c r="HOO102" s="246"/>
      <c r="HOP102" s="252"/>
      <c r="HOQ102" s="259"/>
      <c r="HOR102" s="231"/>
      <c r="HOS102" s="231"/>
      <c r="HOT102" s="231"/>
      <c r="HOU102" s="99"/>
      <c r="HOV102" s="231"/>
      <c r="HOW102" s="231"/>
      <c r="HOX102" s="231"/>
      <c r="HOY102" s="222"/>
      <c r="HOZ102" s="248"/>
      <c r="HPA102" s="254"/>
      <c r="HPB102" s="224"/>
      <c r="HPC102" s="225"/>
      <c r="HPD102" s="99"/>
      <c r="HPE102" s="255"/>
      <c r="HPF102" s="231"/>
      <c r="HPG102" s="227"/>
      <c r="HPH102" s="227"/>
      <c r="HPI102" s="231"/>
      <c r="HPJ102" s="6"/>
      <c r="HPK102" s="6"/>
      <c r="HPL102" s="6"/>
      <c r="HPM102" s="246"/>
      <c r="HPN102" s="252"/>
      <c r="HPO102" s="259"/>
      <c r="HPP102" s="231"/>
      <c r="HPQ102" s="231"/>
      <c r="HPR102" s="231"/>
      <c r="HPS102" s="99"/>
      <c r="HPT102" s="231"/>
      <c r="HPU102" s="231"/>
      <c r="HPV102" s="231"/>
      <c r="HPW102" s="222"/>
      <c r="HPX102" s="248"/>
      <c r="HPY102" s="254"/>
      <c r="HPZ102" s="224"/>
      <c r="HQA102" s="225"/>
      <c r="HQB102" s="99"/>
      <c r="HQC102" s="255"/>
      <c r="HQD102" s="231"/>
      <c r="HQE102" s="227"/>
      <c r="HQF102" s="227"/>
      <c r="HQG102" s="231"/>
      <c r="HQH102" s="6"/>
      <c r="HQI102" s="6"/>
      <c r="HQJ102" s="6"/>
      <c r="HQK102" s="246"/>
      <c r="HQL102" s="252"/>
      <c r="HQM102" s="259"/>
      <c r="HQN102" s="231"/>
      <c r="HQO102" s="231"/>
      <c r="HQP102" s="231"/>
      <c r="HQQ102" s="99"/>
      <c r="HQR102" s="231"/>
      <c r="HQS102" s="231"/>
      <c r="HQT102" s="231"/>
      <c r="HQU102" s="222"/>
      <c r="HQV102" s="248"/>
      <c r="HQW102" s="254"/>
      <c r="HQX102" s="224"/>
      <c r="HQY102" s="225"/>
      <c r="HQZ102" s="99"/>
      <c r="HRA102" s="255"/>
      <c r="HRB102" s="231"/>
      <c r="HRC102" s="227"/>
      <c r="HRD102" s="227"/>
      <c r="HRE102" s="231"/>
      <c r="HRF102" s="6"/>
      <c r="HRG102" s="6"/>
      <c r="HRH102" s="6"/>
      <c r="HRI102" s="246"/>
      <c r="HRJ102" s="252"/>
      <c r="HRK102" s="259"/>
      <c r="HRL102" s="231"/>
      <c r="HRM102" s="231"/>
      <c r="HRN102" s="231"/>
      <c r="HRO102" s="99"/>
      <c r="HRP102" s="231"/>
      <c r="HRQ102" s="231"/>
      <c r="HRR102" s="231"/>
      <c r="HRS102" s="222"/>
      <c r="HRT102" s="248"/>
      <c r="HRU102" s="254"/>
      <c r="HRV102" s="224"/>
      <c r="HRW102" s="225"/>
      <c r="HRX102" s="99"/>
      <c r="HRY102" s="255"/>
      <c r="HRZ102" s="231"/>
      <c r="HSA102" s="227"/>
      <c r="HSB102" s="227"/>
      <c r="HSC102" s="231"/>
      <c r="HSD102" s="6"/>
      <c r="HSE102" s="6"/>
      <c r="HSF102" s="6"/>
      <c r="HSG102" s="246"/>
      <c r="HSH102" s="252"/>
      <c r="HSI102" s="259"/>
      <c r="HSJ102" s="231"/>
      <c r="HSK102" s="231"/>
      <c r="HSL102" s="231"/>
      <c r="HSM102" s="99"/>
      <c r="HSN102" s="231"/>
      <c r="HSO102" s="231"/>
      <c r="HSP102" s="231"/>
      <c r="HSQ102" s="222"/>
      <c r="HSR102" s="248"/>
      <c r="HSS102" s="254"/>
      <c r="HST102" s="224"/>
      <c r="HSU102" s="225"/>
      <c r="HSV102" s="99"/>
      <c r="HSW102" s="255"/>
      <c r="HSX102" s="231"/>
      <c r="HSY102" s="227"/>
      <c r="HSZ102" s="227"/>
      <c r="HTA102" s="231"/>
      <c r="HTB102" s="6"/>
      <c r="HTC102" s="6"/>
      <c r="HTD102" s="6"/>
      <c r="HTE102" s="246"/>
      <c r="HTF102" s="252"/>
      <c r="HTG102" s="259"/>
      <c r="HTH102" s="231"/>
      <c r="HTI102" s="231"/>
      <c r="HTJ102" s="231"/>
      <c r="HTK102" s="99"/>
      <c r="HTL102" s="231"/>
      <c r="HTM102" s="231"/>
      <c r="HTN102" s="231"/>
      <c r="HTO102" s="222"/>
      <c r="HTP102" s="248"/>
      <c r="HTQ102" s="254"/>
      <c r="HTR102" s="224"/>
      <c r="HTS102" s="225"/>
      <c r="HTT102" s="99"/>
      <c r="HTU102" s="255"/>
      <c r="HTV102" s="231"/>
      <c r="HTW102" s="227"/>
      <c r="HTX102" s="227"/>
      <c r="HTY102" s="231"/>
      <c r="HTZ102" s="6"/>
      <c r="HUA102" s="6"/>
      <c r="HUB102" s="6"/>
      <c r="HUC102" s="246"/>
      <c r="HUD102" s="252"/>
      <c r="HUE102" s="259"/>
      <c r="HUF102" s="231"/>
      <c r="HUG102" s="231"/>
      <c r="HUH102" s="231"/>
      <c r="HUI102" s="99"/>
      <c r="HUJ102" s="231"/>
      <c r="HUK102" s="231"/>
      <c r="HUL102" s="231"/>
      <c r="HUM102" s="222"/>
      <c r="HUN102" s="248"/>
      <c r="HUO102" s="254"/>
      <c r="HUP102" s="224"/>
      <c r="HUQ102" s="225"/>
      <c r="HUR102" s="99"/>
      <c r="HUS102" s="255"/>
      <c r="HUT102" s="231"/>
      <c r="HUU102" s="227"/>
      <c r="HUV102" s="227"/>
      <c r="HUW102" s="231"/>
      <c r="HUX102" s="6"/>
      <c r="HUY102" s="6"/>
      <c r="HUZ102" s="6"/>
      <c r="HVA102" s="246"/>
      <c r="HVB102" s="252"/>
      <c r="HVC102" s="259"/>
      <c r="HVD102" s="231"/>
      <c r="HVE102" s="231"/>
      <c r="HVF102" s="231"/>
      <c r="HVG102" s="99"/>
      <c r="HVH102" s="231"/>
      <c r="HVI102" s="231"/>
      <c r="HVJ102" s="231"/>
      <c r="HVK102" s="222"/>
      <c r="HVL102" s="248"/>
      <c r="HVM102" s="254"/>
      <c r="HVN102" s="224"/>
      <c r="HVO102" s="225"/>
      <c r="HVP102" s="99"/>
      <c r="HVQ102" s="255"/>
      <c r="HVR102" s="231"/>
      <c r="HVS102" s="227"/>
      <c r="HVT102" s="227"/>
      <c r="HVU102" s="231"/>
      <c r="HVV102" s="6"/>
      <c r="HVW102" s="6"/>
      <c r="HVX102" s="6"/>
      <c r="HVY102" s="246"/>
      <c r="HVZ102" s="252"/>
      <c r="HWA102" s="259"/>
      <c r="HWB102" s="231"/>
      <c r="HWC102" s="231"/>
      <c r="HWD102" s="231"/>
      <c r="HWE102" s="99"/>
      <c r="HWF102" s="231"/>
      <c r="HWG102" s="231"/>
      <c r="HWH102" s="231"/>
      <c r="HWI102" s="222"/>
      <c r="HWJ102" s="248"/>
      <c r="HWK102" s="254"/>
      <c r="HWL102" s="224"/>
      <c r="HWM102" s="225"/>
      <c r="HWN102" s="99"/>
      <c r="HWO102" s="255"/>
      <c r="HWP102" s="231"/>
      <c r="HWQ102" s="227"/>
      <c r="HWR102" s="227"/>
      <c r="HWS102" s="231"/>
      <c r="HWT102" s="6"/>
      <c r="HWU102" s="6"/>
      <c r="HWV102" s="6"/>
      <c r="HWW102" s="246"/>
      <c r="HWX102" s="252"/>
      <c r="HWY102" s="259"/>
      <c r="HWZ102" s="231"/>
      <c r="HXA102" s="231"/>
      <c r="HXB102" s="231"/>
      <c r="HXC102" s="99"/>
      <c r="HXD102" s="231"/>
      <c r="HXE102" s="231"/>
      <c r="HXF102" s="231"/>
      <c r="HXG102" s="222"/>
      <c r="HXH102" s="248"/>
      <c r="HXI102" s="254"/>
      <c r="HXJ102" s="224"/>
      <c r="HXK102" s="225"/>
      <c r="HXL102" s="99"/>
      <c r="HXM102" s="255"/>
      <c r="HXN102" s="231"/>
      <c r="HXO102" s="227"/>
      <c r="HXP102" s="227"/>
      <c r="HXQ102" s="231"/>
      <c r="HXR102" s="6"/>
      <c r="HXS102" s="6"/>
      <c r="HXT102" s="6"/>
      <c r="HXU102" s="246"/>
      <c r="HXV102" s="252"/>
      <c r="HXW102" s="259"/>
      <c r="HXX102" s="231"/>
      <c r="HXY102" s="231"/>
      <c r="HXZ102" s="231"/>
      <c r="HYA102" s="99"/>
      <c r="HYB102" s="231"/>
      <c r="HYC102" s="231"/>
      <c r="HYD102" s="231"/>
      <c r="HYE102" s="222"/>
      <c r="HYF102" s="248"/>
      <c r="HYG102" s="254"/>
      <c r="HYH102" s="224"/>
      <c r="HYI102" s="225"/>
      <c r="HYJ102" s="99"/>
      <c r="HYK102" s="255"/>
      <c r="HYL102" s="231"/>
      <c r="HYM102" s="227"/>
      <c r="HYN102" s="227"/>
      <c r="HYO102" s="231"/>
      <c r="HYP102" s="6"/>
      <c r="HYQ102" s="6"/>
      <c r="HYR102" s="6"/>
      <c r="HYS102" s="246"/>
      <c r="HYT102" s="252"/>
      <c r="HYU102" s="259"/>
      <c r="HYV102" s="231"/>
      <c r="HYW102" s="231"/>
      <c r="HYX102" s="231"/>
      <c r="HYY102" s="99"/>
      <c r="HYZ102" s="231"/>
      <c r="HZA102" s="231"/>
      <c r="HZB102" s="231"/>
      <c r="HZC102" s="222"/>
      <c r="HZD102" s="248"/>
      <c r="HZE102" s="254"/>
      <c r="HZF102" s="224"/>
      <c r="HZG102" s="225"/>
      <c r="HZH102" s="99"/>
      <c r="HZI102" s="255"/>
      <c r="HZJ102" s="231"/>
      <c r="HZK102" s="227"/>
      <c r="HZL102" s="227"/>
      <c r="HZM102" s="231"/>
      <c r="HZN102" s="6"/>
      <c r="HZO102" s="6"/>
      <c r="HZP102" s="6"/>
      <c r="HZQ102" s="246"/>
      <c r="HZR102" s="252"/>
      <c r="HZS102" s="259"/>
      <c r="HZT102" s="231"/>
      <c r="HZU102" s="231"/>
      <c r="HZV102" s="231"/>
      <c r="HZW102" s="99"/>
      <c r="HZX102" s="231"/>
      <c r="HZY102" s="231"/>
      <c r="HZZ102" s="231"/>
      <c r="IAA102" s="222"/>
      <c r="IAB102" s="248"/>
      <c r="IAC102" s="254"/>
      <c r="IAD102" s="224"/>
      <c r="IAE102" s="225"/>
      <c r="IAF102" s="99"/>
      <c r="IAG102" s="255"/>
      <c r="IAH102" s="231"/>
      <c r="IAI102" s="227"/>
      <c r="IAJ102" s="227"/>
      <c r="IAK102" s="231"/>
      <c r="IAL102" s="6"/>
      <c r="IAM102" s="6"/>
      <c r="IAN102" s="6"/>
      <c r="IAO102" s="246"/>
      <c r="IAP102" s="252"/>
      <c r="IAQ102" s="259"/>
      <c r="IAR102" s="231"/>
      <c r="IAS102" s="231"/>
      <c r="IAT102" s="231"/>
      <c r="IAU102" s="99"/>
      <c r="IAV102" s="231"/>
      <c r="IAW102" s="231"/>
      <c r="IAX102" s="231"/>
      <c r="IAY102" s="222"/>
      <c r="IAZ102" s="248"/>
      <c r="IBA102" s="254"/>
      <c r="IBB102" s="224"/>
      <c r="IBC102" s="225"/>
      <c r="IBD102" s="99"/>
      <c r="IBE102" s="255"/>
      <c r="IBF102" s="231"/>
      <c r="IBG102" s="227"/>
      <c r="IBH102" s="227"/>
      <c r="IBI102" s="231"/>
      <c r="IBJ102" s="6"/>
      <c r="IBK102" s="6"/>
      <c r="IBL102" s="6"/>
      <c r="IBM102" s="246"/>
      <c r="IBN102" s="252"/>
      <c r="IBO102" s="259"/>
      <c r="IBP102" s="231"/>
      <c r="IBQ102" s="231"/>
      <c r="IBR102" s="231"/>
      <c r="IBS102" s="99"/>
      <c r="IBT102" s="231"/>
      <c r="IBU102" s="231"/>
      <c r="IBV102" s="231"/>
      <c r="IBW102" s="222"/>
      <c r="IBX102" s="248"/>
      <c r="IBY102" s="254"/>
      <c r="IBZ102" s="224"/>
      <c r="ICA102" s="225"/>
      <c r="ICB102" s="99"/>
      <c r="ICC102" s="255"/>
      <c r="ICD102" s="231"/>
      <c r="ICE102" s="227"/>
      <c r="ICF102" s="227"/>
      <c r="ICG102" s="231"/>
      <c r="ICH102" s="6"/>
      <c r="ICI102" s="6"/>
      <c r="ICJ102" s="6"/>
      <c r="ICK102" s="246"/>
      <c r="ICL102" s="252"/>
      <c r="ICM102" s="259"/>
      <c r="ICN102" s="231"/>
      <c r="ICO102" s="231"/>
      <c r="ICP102" s="231"/>
      <c r="ICQ102" s="99"/>
      <c r="ICR102" s="231"/>
      <c r="ICS102" s="231"/>
      <c r="ICT102" s="231"/>
      <c r="ICU102" s="222"/>
      <c r="ICV102" s="248"/>
      <c r="ICW102" s="254"/>
      <c r="ICX102" s="224"/>
      <c r="ICY102" s="225"/>
      <c r="ICZ102" s="99"/>
      <c r="IDA102" s="255"/>
      <c r="IDB102" s="231"/>
      <c r="IDC102" s="227"/>
      <c r="IDD102" s="227"/>
      <c r="IDE102" s="231"/>
      <c r="IDF102" s="6"/>
      <c r="IDG102" s="6"/>
      <c r="IDH102" s="6"/>
      <c r="IDI102" s="246"/>
      <c r="IDJ102" s="252"/>
      <c r="IDK102" s="259"/>
      <c r="IDL102" s="231"/>
      <c r="IDM102" s="231"/>
      <c r="IDN102" s="231"/>
      <c r="IDO102" s="99"/>
      <c r="IDP102" s="231"/>
      <c r="IDQ102" s="231"/>
      <c r="IDR102" s="231"/>
      <c r="IDS102" s="222"/>
      <c r="IDT102" s="248"/>
      <c r="IDU102" s="254"/>
      <c r="IDV102" s="224"/>
      <c r="IDW102" s="225"/>
      <c r="IDX102" s="99"/>
      <c r="IDY102" s="255"/>
      <c r="IDZ102" s="231"/>
      <c r="IEA102" s="227"/>
      <c r="IEB102" s="227"/>
      <c r="IEC102" s="231"/>
      <c r="IED102" s="6"/>
      <c r="IEE102" s="6"/>
      <c r="IEF102" s="6"/>
      <c r="IEG102" s="246"/>
      <c r="IEH102" s="252"/>
      <c r="IEI102" s="259"/>
      <c r="IEJ102" s="231"/>
      <c r="IEK102" s="231"/>
      <c r="IEL102" s="231"/>
      <c r="IEM102" s="99"/>
      <c r="IEN102" s="231"/>
      <c r="IEO102" s="231"/>
      <c r="IEP102" s="231"/>
      <c r="IEQ102" s="222"/>
      <c r="IER102" s="248"/>
      <c r="IES102" s="254"/>
      <c r="IET102" s="224"/>
      <c r="IEU102" s="225"/>
      <c r="IEV102" s="99"/>
      <c r="IEW102" s="255"/>
      <c r="IEX102" s="231"/>
      <c r="IEY102" s="227"/>
      <c r="IEZ102" s="227"/>
      <c r="IFA102" s="231"/>
      <c r="IFB102" s="6"/>
      <c r="IFC102" s="6"/>
      <c r="IFD102" s="6"/>
      <c r="IFE102" s="246"/>
      <c r="IFF102" s="252"/>
      <c r="IFG102" s="259"/>
      <c r="IFH102" s="231"/>
      <c r="IFI102" s="231"/>
      <c r="IFJ102" s="231"/>
      <c r="IFK102" s="99"/>
      <c r="IFL102" s="231"/>
      <c r="IFM102" s="231"/>
      <c r="IFN102" s="231"/>
      <c r="IFO102" s="222"/>
      <c r="IFP102" s="248"/>
      <c r="IFQ102" s="254"/>
      <c r="IFR102" s="224"/>
      <c r="IFS102" s="225"/>
      <c r="IFT102" s="99"/>
      <c r="IFU102" s="255"/>
      <c r="IFV102" s="231"/>
      <c r="IFW102" s="227"/>
      <c r="IFX102" s="227"/>
      <c r="IFY102" s="231"/>
      <c r="IFZ102" s="6"/>
      <c r="IGA102" s="6"/>
      <c r="IGB102" s="6"/>
      <c r="IGC102" s="246"/>
      <c r="IGD102" s="252"/>
      <c r="IGE102" s="259"/>
      <c r="IGF102" s="231"/>
      <c r="IGG102" s="231"/>
      <c r="IGH102" s="231"/>
      <c r="IGI102" s="99"/>
      <c r="IGJ102" s="231"/>
      <c r="IGK102" s="231"/>
      <c r="IGL102" s="231"/>
      <c r="IGM102" s="222"/>
      <c r="IGN102" s="248"/>
      <c r="IGO102" s="254"/>
      <c r="IGP102" s="224"/>
      <c r="IGQ102" s="225"/>
      <c r="IGR102" s="99"/>
      <c r="IGS102" s="255"/>
      <c r="IGT102" s="231"/>
      <c r="IGU102" s="227"/>
      <c r="IGV102" s="227"/>
      <c r="IGW102" s="231"/>
      <c r="IGX102" s="6"/>
      <c r="IGY102" s="6"/>
      <c r="IGZ102" s="6"/>
      <c r="IHA102" s="246"/>
      <c r="IHB102" s="252"/>
      <c r="IHC102" s="259"/>
      <c r="IHD102" s="231"/>
      <c r="IHE102" s="231"/>
      <c r="IHF102" s="231"/>
      <c r="IHG102" s="99"/>
      <c r="IHH102" s="231"/>
      <c r="IHI102" s="231"/>
      <c r="IHJ102" s="231"/>
      <c r="IHK102" s="222"/>
      <c r="IHL102" s="248"/>
      <c r="IHM102" s="254"/>
      <c r="IHN102" s="224"/>
      <c r="IHO102" s="225"/>
      <c r="IHP102" s="99"/>
      <c r="IHQ102" s="255"/>
      <c r="IHR102" s="231"/>
      <c r="IHS102" s="227"/>
      <c r="IHT102" s="227"/>
      <c r="IHU102" s="231"/>
      <c r="IHV102" s="6"/>
      <c r="IHW102" s="6"/>
      <c r="IHX102" s="6"/>
      <c r="IHY102" s="246"/>
      <c r="IHZ102" s="252"/>
      <c r="IIA102" s="259"/>
      <c r="IIB102" s="231"/>
      <c r="IIC102" s="231"/>
      <c r="IID102" s="231"/>
      <c r="IIE102" s="99"/>
      <c r="IIF102" s="231"/>
      <c r="IIG102" s="231"/>
      <c r="IIH102" s="231"/>
      <c r="III102" s="222"/>
      <c r="IIJ102" s="248"/>
      <c r="IIK102" s="254"/>
      <c r="IIL102" s="224"/>
      <c r="IIM102" s="225"/>
      <c r="IIN102" s="99"/>
      <c r="IIO102" s="255"/>
      <c r="IIP102" s="231"/>
      <c r="IIQ102" s="227"/>
      <c r="IIR102" s="227"/>
      <c r="IIS102" s="231"/>
      <c r="IIT102" s="6"/>
      <c r="IIU102" s="6"/>
      <c r="IIV102" s="6"/>
      <c r="IIW102" s="246"/>
      <c r="IIX102" s="252"/>
      <c r="IIY102" s="259"/>
      <c r="IIZ102" s="231"/>
      <c r="IJA102" s="231"/>
      <c r="IJB102" s="231"/>
      <c r="IJC102" s="99"/>
      <c r="IJD102" s="231"/>
      <c r="IJE102" s="231"/>
      <c r="IJF102" s="231"/>
      <c r="IJG102" s="222"/>
      <c r="IJH102" s="248"/>
      <c r="IJI102" s="254"/>
      <c r="IJJ102" s="224"/>
      <c r="IJK102" s="225"/>
      <c r="IJL102" s="99"/>
      <c r="IJM102" s="255"/>
      <c r="IJN102" s="231"/>
      <c r="IJO102" s="227"/>
      <c r="IJP102" s="227"/>
      <c r="IJQ102" s="231"/>
      <c r="IJR102" s="6"/>
      <c r="IJS102" s="6"/>
      <c r="IJT102" s="6"/>
      <c r="IJU102" s="246"/>
      <c r="IJV102" s="252"/>
      <c r="IJW102" s="259"/>
      <c r="IJX102" s="231"/>
      <c r="IJY102" s="231"/>
      <c r="IJZ102" s="231"/>
      <c r="IKA102" s="99"/>
      <c r="IKB102" s="231"/>
      <c r="IKC102" s="231"/>
      <c r="IKD102" s="231"/>
      <c r="IKE102" s="222"/>
      <c r="IKF102" s="248"/>
      <c r="IKG102" s="254"/>
      <c r="IKH102" s="224"/>
      <c r="IKI102" s="225"/>
      <c r="IKJ102" s="99"/>
      <c r="IKK102" s="255"/>
      <c r="IKL102" s="231"/>
      <c r="IKM102" s="227"/>
      <c r="IKN102" s="227"/>
      <c r="IKO102" s="231"/>
      <c r="IKP102" s="6"/>
      <c r="IKQ102" s="6"/>
      <c r="IKR102" s="6"/>
      <c r="IKS102" s="246"/>
      <c r="IKT102" s="252"/>
      <c r="IKU102" s="259"/>
      <c r="IKV102" s="231"/>
      <c r="IKW102" s="231"/>
      <c r="IKX102" s="231"/>
      <c r="IKY102" s="99"/>
      <c r="IKZ102" s="231"/>
      <c r="ILA102" s="231"/>
      <c r="ILB102" s="231"/>
      <c r="ILC102" s="222"/>
      <c r="ILD102" s="248"/>
      <c r="ILE102" s="254"/>
      <c r="ILF102" s="224"/>
      <c r="ILG102" s="225"/>
      <c r="ILH102" s="99"/>
      <c r="ILI102" s="255"/>
      <c r="ILJ102" s="231"/>
      <c r="ILK102" s="227"/>
      <c r="ILL102" s="227"/>
      <c r="ILM102" s="231"/>
      <c r="ILN102" s="6"/>
      <c r="ILO102" s="6"/>
      <c r="ILP102" s="6"/>
      <c r="ILQ102" s="246"/>
      <c r="ILR102" s="252"/>
      <c r="ILS102" s="259"/>
      <c r="ILT102" s="231"/>
      <c r="ILU102" s="231"/>
      <c r="ILV102" s="231"/>
      <c r="ILW102" s="99"/>
      <c r="ILX102" s="231"/>
      <c r="ILY102" s="231"/>
      <c r="ILZ102" s="231"/>
      <c r="IMA102" s="222"/>
      <c r="IMB102" s="248"/>
      <c r="IMC102" s="254"/>
      <c r="IMD102" s="224"/>
      <c r="IME102" s="225"/>
      <c r="IMF102" s="99"/>
      <c r="IMG102" s="255"/>
      <c r="IMH102" s="231"/>
      <c r="IMI102" s="227"/>
      <c r="IMJ102" s="227"/>
      <c r="IMK102" s="231"/>
      <c r="IML102" s="6"/>
      <c r="IMM102" s="6"/>
      <c r="IMN102" s="6"/>
      <c r="IMO102" s="246"/>
      <c r="IMP102" s="252"/>
      <c r="IMQ102" s="259"/>
      <c r="IMR102" s="231"/>
      <c r="IMS102" s="231"/>
      <c r="IMT102" s="231"/>
      <c r="IMU102" s="99"/>
      <c r="IMV102" s="231"/>
      <c r="IMW102" s="231"/>
      <c r="IMX102" s="231"/>
      <c r="IMY102" s="222"/>
      <c r="IMZ102" s="248"/>
      <c r="INA102" s="254"/>
      <c r="INB102" s="224"/>
      <c r="INC102" s="225"/>
      <c r="IND102" s="99"/>
      <c r="INE102" s="255"/>
      <c r="INF102" s="231"/>
      <c r="ING102" s="227"/>
      <c r="INH102" s="227"/>
      <c r="INI102" s="231"/>
      <c r="INJ102" s="6"/>
      <c r="INK102" s="6"/>
      <c r="INL102" s="6"/>
      <c r="INM102" s="246"/>
      <c r="INN102" s="252"/>
      <c r="INO102" s="259"/>
      <c r="INP102" s="231"/>
      <c r="INQ102" s="231"/>
      <c r="INR102" s="231"/>
      <c r="INS102" s="99"/>
      <c r="INT102" s="231"/>
      <c r="INU102" s="231"/>
      <c r="INV102" s="231"/>
      <c r="INW102" s="222"/>
      <c r="INX102" s="248"/>
      <c r="INY102" s="254"/>
      <c r="INZ102" s="224"/>
      <c r="IOA102" s="225"/>
      <c r="IOB102" s="99"/>
      <c r="IOC102" s="255"/>
      <c r="IOD102" s="231"/>
      <c r="IOE102" s="227"/>
      <c r="IOF102" s="227"/>
      <c r="IOG102" s="231"/>
      <c r="IOH102" s="6"/>
      <c r="IOI102" s="6"/>
      <c r="IOJ102" s="6"/>
      <c r="IOK102" s="246"/>
      <c r="IOL102" s="252"/>
      <c r="IOM102" s="259"/>
      <c r="ION102" s="231"/>
      <c r="IOO102" s="231"/>
      <c r="IOP102" s="231"/>
      <c r="IOQ102" s="99"/>
      <c r="IOR102" s="231"/>
      <c r="IOS102" s="231"/>
      <c r="IOT102" s="231"/>
      <c r="IOU102" s="222"/>
      <c r="IOV102" s="248"/>
      <c r="IOW102" s="254"/>
      <c r="IOX102" s="224"/>
      <c r="IOY102" s="225"/>
      <c r="IOZ102" s="99"/>
      <c r="IPA102" s="255"/>
      <c r="IPB102" s="231"/>
      <c r="IPC102" s="227"/>
      <c r="IPD102" s="227"/>
      <c r="IPE102" s="231"/>
      <c r="IPF102" s="6"/>
      <c r="IPG102" s="6"/>
      <c r="IPH102" s="6"/>
      <c r="IPI102" s="246"/>
      <c r="IPJ102" s="252"/>
      <c r="IPK102" s="259"/>
      <c r="IPL102" s="231"/>
      <c r="IPM102" s="231"/>
      <c r="IPN102" s="231"/>
      <c r="IPO102" s="99"/>
      <c r="IPP102" s="231"/>
      <c r="IPQ102" s="231"/>
      <c r="IPR102" s="231"/>
      <c r="IPS102" s="222"/>
      <c r="IPT102" s="248"/>
      <c r="IPU102" s="254"/>
      <c r="IPV102" s="224"/>
      <c r="IPW102" s="225"/>
      <c r="IPX102" s="99"/>
      <c r="IPY102" s="255"/>
      <c r="IPZ102" s="231"/>
      <c r="IQA102" s="227"/>
      <c r="IQB102" s="227"/>
      <c r="IQC102" s="231"/>
      <c r="IQD102" s="6"/>
      <c r="IQE102" s="6"/>
      <c r="IQF102" s="6"/>
      <c r="IQG102" s="246"/>
      <c r="IQH102" s="252"/>
      <c r="IQI102" s="259"/>
      <c r="IQJ102" s="231"/>
      <c r="IQK102" s="231"/>
      <c r="IQL102" s="231"/>
      <c r="IQM102" s="99"/>
      <c r="IQN102" s="231"/>
      <c r="IQO102" s="231"/>
      <c r="IQP102" s="231"/>
      <c r="IQQ102" s="222"/>
      <c r="IQR102" s="248"/>
      <c r="IQS102" s="254"/>
      <c r="IQT102" s="224"/>
      <c r="IQU102" s="225"/>
      <c r="IQV102" s="99"/>
      <c r="IQW102" s="255"/>
      <c r="IQX102" s="231"/>
      <c r="IQY102" s="227"/>
      <c r="IQZ102" s="227"/>
      <c r="IRA102" s="231"/>
      <c r="IRB102" s="6"/>
      <c r="IRC102" s="6"/>
      <c r="IRD102" s="6"/>
      <c r="IRE102" s="246"/>
      <c r="IRF102" s="252"/>
      <c r="IRG102" s="259"/>
      <c r="IRH102" s="231"/>
      <c r="IRI102" s="231"/>
      <c r="IRJ102" s="231"/>
      <c r="IRK102" s="99"/>
      <c r="IRL102" s="231"/>
      <c r="IRM102" s="231"/>
      <c r="IRN102" s="231"/>
      <c r="IRO102" s="222"/>
      <c r="IRP102" s="248"/>
      <c r="IRQ102" s="254"/>
      <c r="IRR102" s="224"/>
      <c r="IRS102" s="225"/>
      <c r="IRT102" s="99"/>
      <c r="IRU102" s="255"/>
      <c r="IRV102" s="231"/>
      <c r="IRW102" s="227"/>
      <c r="IRX102" s="227"/>
      <c r="IRY102" s="231"/>
      <c r="IRZ102" s="6"/>
      <c r="ISA102" s="6"/>
      <c r="ISB102" s="6"/>
      <c r="ISC102" s="246"/>
      <c r="ISD102" s="252"/>
      <c r="ISE102" s="259"/>
      <c r="ISF102" s="231"/>
      <c r="ISG102" s="231"/>
      <c r="ISH102" s="231"/>
      <c r="ISI102" s="99"/>
      <c r="ISJ102" s="231"/>
      <c r="ISK102" s="231"/>
      <c r="ISL102" s="231"/>
      <c r="ISM102" s="222"/>
      <c r="ISN102" s="248"/>
      <c r="ISO102" s="254"/>
      <c r="ISP102" s="224"/>
      <c r="ISQ102" s="225"/>
      <c r="ISR102" s="99"/>
      <c r="ISS102" s="255"/>
      <c r="IST102" s="231"/>
      <c r="ISU102" s="227"/>
      <c r="ISV102" s="227"/>
      <c r="ISW102" s="231"/>
      <c r="ISX102" s="6"/>
      <c r="ISY102" s="6"/>
      <c r="ISZ102" s="6"/>
      <c r="ITA102" s="246"/>
      <c r="ITB102" s="252"/>
      <c r="ITC102" s="259"/>
      <c r="ITD102" s="231"/>
      <c r="ITE102" s="231"/>
      <c r="ITF102" s="231"/>
      <c r="ITG102" s="99"/>
      <c r="ITH102" s="231"/>
      <c r="ITI102" s="231"/>
      <c r="ITJ102" s="231"/>
      <c r="ITK102" s="222"/>
      <c r="ITL102" s="248"/>
      <c r="ITM102" s="254"/>
      <c r="ITN102" s="224"/>
      <c r="ITO102" s="225"/>
      <c r="ITP102" s="99"/>
      <c r="ITQ102" s="255"/>
      <c r="ITR102" s="231"/>
      <c r="ITS102" s="227"/>
      <c r="ITT102" s="227"/>
      <c r="ITU102" s="231"/>
      <c r="ITV102" s="6"/>
      <c r="ITW102" s="6"/>
      <c r="ITX102" s="6"/>
      <c r="ITY102" s="246"/>
      <c r="ITZ102" s="252"/>
      <c r="IUA102" s="259"/>
      <c r="IUB102" s="231"/>
      <c r="IUC102" s="231"/>
      <c r="IUD102" s="231"/>
      <c r="IUE102" s="99"/>
      <c r="IUF102" s="231"/>
      <c r="IUG102" s="231"/>
      <c r="IUH102" s="231"/>
      <c r="IUI102" s="222"/>
      <c r="IUJ102" s="248"/>
      <c r="IUK102" s="254"/>
      <c r="IUL102" s="224"/>
      <c r="IUM102" s="225"/>
      <c r="IUN102" s="99"/>
      <c r="IUO102" s="255"/>
      <c r="IUP102" s="231"/>
      <c r="IUQ102" s="227"/>
      <c r="IUR102" s="227"/>
      <c r="IUS102" s="231"/>
      <c r="IUT102" s="6"/>
      <c r="IUU102" s="6"/>
      <c r="IUV102" s="6"/>
      <c r="IUW102" s="246"/>
      <c r="IUX102" s="252"/>
      <c r="IUY102" s="259"/>
      <c r="IUZ102" s="231"/>
      <c r="IVA102" s="231"/>
      <c r="IVB102" s="231"/>
      <c r="IVC102" s="99"/>
      <c r="IVD102" s="231"/>
      <c r="IVE102" s="231"/>
      <c r="IVF102" s="231"/>
      <c r="IVG102" s="222"/>
      <c r="IVH102" s="248"/>
      <c r="IVI102" s="254"/>
      <c r="IVJ102" s="224"/>
      <c r="IVK102" s="225"/>
      <c r="IVL102" s="99"/>
      <c r="IVM102" s="255"/>
      <c r="IVN102" s="231"/>
      <c r="IVO102" s="227"/>
      <c r="IVP102" s="227"/>
      <c r="IVQ102" s="231"/>
      <c r="IVR102" s="6"/>
      <c r="IVS102" s="6"/>
      <c r="IVT102" s="6"/>
      <c r="IVU102" s="246"/>
      <c r="IVV102" s="252"/>
      <c r="IVW102" s="259"/>
      <c r="IVX102" s="231"/>
      <c r="IVY102" s="231"/>
      <c r="IVZ102" s="231"/>
      <c r="IWA102" s="99"/>
      <c r="IWB102" s="231"/>
      <c r="IWC102" s="231"/>
      <c r="IWD102" s="231"/>
      <c r="IWE102" s="222"/>
      <c r="IWF102" s="248"/>
      <c r="IWG102" s="254"/>
      <c r="IWH102" s="224"/>
      <c r="IWI102" s="225"/>
      <c r="IWJ102" s="99"/>
      <c r="IWK102" s="255"/>
      <c r="IWL102" s="231"/>
      <c r="IWM102" s="227"/>
      <c r="IWN102" s="227"/>
      <c r="IWO102" s="231"/>
      <c r="IWP102" s="6"/>
      <c r="IWQ102" s="6"/>
      <c r="IWR102" s="6"/>
      <c r="IWS102" s="246"/>
      <c r="IWT102" s="252"/>
      <c r="IWU102" s="259"/>
      <c r="IWV102" s="231"/>
      <c r="IWW102" s="231"/>
      <c r="IWX102" s="231"/>
      <c r="IWY102" s="99"/>
      <c r="IWZ102" s="231"/>
      <c r="IXA102" s="231"/>
      <c r="IXB102" s="231"/>
      <c r="IXC102" s="222"/>
      <c r="IXD102" s="248"/>
      <c r="IXE102" s="254"/>
      <c r="IXF102" s="224"/>
      <c r="IXG102" s="225"/>
      <c r="IXH102" s="99"/>
      <c r="IXI102" s="255"/>
      <c r="IXJ102" s="231"/>
      <c r="IXK102" s="227"/>
      <c r="IXL102" s="227"/>
      <c r="IXM102" s="231"/>
      <c r="IXN102" s="6"/>
      <c r="IXO102" s="6"/>
      <c r="IXP102" s="6"/>
      <c r="IXQ102" s="246"/>
      <c r="IXR102" s="252"/>
      <c r="IXS102" s="259"/>
      <c r="IXT102" s="231"/>
      <c r="IXU102" s="231"/>
      <c r="IXV102" s="231"/>
      <c r="IXW102" s="99"/>
      <c r="IXX102" s="231"/>
      <c r="IXY102" s="231"/>
      <c r="IXZ102" s="231"/>
      <c r="IYA102" s="222"/>
      <c r="IYB102" s="248"/>
      <c r="IYC102" s="254"/>
      <c r="IYD102" s="224"/>
      <c r="IYE102" s="225"/>
      <c r="IYF102" s="99"/>
      <c r="IYG102" s="255"/>
      <c r="IYH102" s="231"/>
      <c r="IYI102" s="227"/>
      <c r="IYJ102" s="227"/>
      <c r="IYK102" s="231"/>
      <c r="IYL102" s="6"/>
      <c r="IYM102" s="6"/>
      <c r="IYN102" s="6"/>
      <c r="IYO102" s="246"/>
      <c r="IYP102" s="252"/>
      <c r="IYQ102" s="259"/>
      <c r="IYR102" s="231"/>
      <c r="IYS102" s="231"/>
      <c r="IYT102" s="231"/>
      <c r="IYU102" s="99"/>
      <c r="IYV102" s="231"/>
      <c r="IYW102" s="231"/>
      <c r="IYX102" s="231"/>
      <c r="IYY102" s="222"/>
      <c r="IYZ102" s="248"/>
      <c r="IZA102" s="254"/>
      <c r="IZB102" s="224"/>
      <c r="IZC102" s="225"/>
      <c r="IZD102" s="99"/>
      <c r="IZE102" s="255"/>
      <c r="IZF102" s="231"/>
      <c r="IZG102" s="227"/>
      <c r="IZH102" s="227"/>
      <c r="IZI102" s="231"/>
      <c r="IZJ102" s="6"/>
      <c r="IZK102" s="6"/>
      <c r="IZL102" s="6"/>
      <c r="IZM102" s="246"/>
      <c r="IZN102" s="252"/>
      <c r="IZO102" s="259"/>
      <c r="IZP102" s="231"/>
      <c r="IZQ102" s="231"/>
      <c r="IZR102" s="231"/>
      <c r="IZS102" s="99"/>
      <c r="IZT102" s="231"/>
      <c r="IZU102" s="231"/>
      <c r="IZV102" s="231"/>
      <c r="IZW102" s="222"/>
      <c r="IZX102" s="248"/>
      <c r="IZY102" s="254"/>
      <c r="IZZ102" s="224"/>
      <c r="JAA102" s="225"/>
      <c r="JAB102" s="99"/>
      <c r="JAC102" s="255"/>
      <c r="JAD102" s="231"/>
      <c r="JAE102" s="227"/>
      <c r="JAF102" s="227"/>
      <c r="JAG102" s="231"/>
      <c r="JAH102" s="6"/>
      <c r="JAI102" s="6"/>
      <c r="JAJ102" s="6"/>
      <c r="JAK102" s="246"/>
      <c r="JAL102" s="252"/>
      <c r="JAM102" s="259"/>
      <c r="JAN102" s="231"/>
      <c r="JAO102" s="231"/>
      <c r="JAP102" s="231"/>
      <c r="JAQ102" s="99"/>
      <c r="JAR102" s="231"/>
      <c r="JAS102" s="231"/>
      <c r="JAT102" s="231"/>
      <c r="JAU102" s="222"/>
      <c r="JAV102" s="248"/>
      <c r="JAW102" s="254"/>
      <c r="JAX102" s="224"/>
      <c r="JAY102" s="225"/>
      <c r="JAZ102" s="99"/>
      <c r="JBA102" s="255"/>
      <c r="JBB102" s="231"/>
      <c r="JBC102" s="227"/>
      <c r="JBD102" s="227"/>
      <c r="JBE102" s="231"/>
      <c r="JBF102" s="6"/>
      <c r="JBG102" s="6"/>
      <c r="JBH102" s="6"/>
      <c r="JBI102" s="246"/>
      <c r="JBJ102" s="252"/>
      <c r="JBK102" s="259"/>
      <c r="JBL102" s="231"/>
      <c r="JBM102" s="231"/>
      <c r="JBN102" s="231"/>
      <c r="JBO102" s="99"/>
      <c r="JBP102" s="231"/>
      <c r="JBQ102" s="231"/>
      <c r="JBR102" s="231"/>
      <c r="JBS102" s="222"/>
      <c r="JBT102" s="248"/>
      <c r="JBU102" s="254"/>
      <c r="JBV102" s="224"/>
      <c r="JBW102" s="225"/>
      <c r="JBX102" s="99"/>
      <c r="JBY102" s="255"/>
      <c r="JBZ102" s="231"/>
      <c r="JCA102" s="227"/>
      <c r="JCB102" s="227"/>
      <c r="JCC102" s="231"/>
      <c r="JCD102" s="6"/>
      <c r="JCE102" s="6"/>
      <c r="JCF102" s="6"/>
      <c r="JCG102" s="246"/>
      <c r="JCH102" s="252"/>
      <c r="JCI102" s="259"/>
      <c r="JCJ102" s="231"/>
      <c r="JCK102" s="231"/>
      <c r="JCL102" s="231"/>
      <c r="JCM102" s="99"/>
      <c r="JCN102" s="231"/>
      <c r="JCO102" s="231"/>
      <c r="JCP102" s="231"/>
      <c r="JCQ102" s="222"/>
      <c r="JCR102" s="248"/>
      <c r="JCS102" s="254"/>
      <c r="JCT102" s="224"/>
      <c r="JCU102" s="225"/>
      <c r="JCV102" s="99"/>
      <c r="JCW102" s="255"/>
      <c r="JCX102" s="231"/>
      <c r="JCY102" s="227"/>
      <c r="JCZ102" s="227"/>
      <c r="JDA102" s="231"/>
      <c r="JDB102" s="6"/>
      <c r="JDC102" s="6"/>
      <c r="JDD102" s="6"/>
      <c r="JDE102" s="246"/>
      <c r="JDF102" s="252"/>
      <c r="JDG102" s="259"/>
      <c r="JDH102" s="231"/>
      <c r="JDI102" s="231"/>
      <c r="JDJ102" s="231"/>
      <c r="JDK102" s="99"/>
      <c r="JDL102" s="231"/>
      <c r="JDM102" s="231"/>
      <c r="JDN102" s="231"/>
      <c r="JDO102" s="222"/>
      <c r="JDP102" s="248"/>
      <c r="JDQ102" s="254"/>
      <c r="JDR102" s="224"/>
      <c r="JDS102" s="225"/>
      <c r="JDT102" s="99"/>
      <c r="JDU102" s="255"/>
      <c r="JDV102" s="231"/>
      <c r="JDW102" s="227"/>
      <c r="JDX102" s="227"/>
      <c r="JDY102" s="231"/>
      <c r="JDZ102" s="6"/>
      <c r="JEA102" s="6"/>
      <c r="JEB102" s="6"/>
      <c r="JEC102" s="246"/>
      <c r="JED102" s="252"/>
      <c r="JEE102" s="259"/>
      <c r="JEF102" s="231"/>
      <c r="JEG102" s="231"/>
      <c r="JEH102" s="231"/>
      <c r="JEI102" s="99"/>
      <c r="JEJ102" s="231"/>
      <c r="JEK102" s="231"/>
      <c r="JEL102" s="231"/>
      <c r="JEM102" s="222"/>
      <c r="JEN102" s="248"/>
      <c r="JEO102" s="254"/>
      <c r="JEP102" s="224"/>
      <c r="JEQ102" s="225"/>
      <c r="JER102" s="99"/>
      <c r="JES102" s="255"/>
      <c r="JET102" s="231"/>
      <c r="JEU102" s="227"/>
      <c r="JEV102" s="227"/>
      <c r="JEW102" s="231"/>
      <c r="JEX102" s="6"/>
      <c r="JEY102" s="6"/>
      <c r="JEZ102" s="6"/>
      <c r="JFA102" s="246"/>
      <c r="JFB102" s="252"/>
      <c r="JFC102" s="259"/>
      <c r="JFD102" s="231"/>
      <c r="JFE102" s="231"/>
      <c r="JFF102" s="231"/>
      <c r="JFG102" s="99"/>
      <c r="JFH102" s="231"/>
      <c r="JFI102" s="231"/>
      <c r="JFJ102" s="231"/>
      <c r="JFK102" s="222"/>
      <c r="JFL102" s="248"/>
      <c r="JFM102" s="254"/>
      <c r="JFN102" s="224"/>
      <c r="JFO102" s="225"/>
      <c r="JFP102" s="99"/>
      <c r="JFQ102" s="255"/>
      <c r="JFR102" s="231"/>
      <c r="JFS102" s="227"/>
      <c r="JFT102" s="227"/>
      <c r="JFU102" s="231"/>
      <c r="JFV102" s="6"/>
      <c r="JFW102" s="6"/>
      <c r="JFX102" s="6"/>
      <c r="JFY102" s="246"/>
      <c r="JFZ102" s="252"/>
      <c r="JGA102" s="259"/>
      <c r="JGB102" s="231"/>
      <c r="JGC102" s="231"/>
      <c r="JGD102" s="231"/>
      <c r="JGE102" s="99"/>
      <c r="JGF102" s="231"/>
      <c r="JGG102" s="231"/>
      <c r="JGH102" s="231"/>
      <c r="JGI102" s="222"/>
      <c r="JGJ102" s="248"/>
      <c r="JGK102" s="254"/>
      <c r="JGL102" s="224"/>
      <c r="JGM102" s="225"/>
      <c r="JGN102" s="99"/>
      <c r="JGO102" s="255"/>
      <c r="JGP102" s="231"/>
      <c r="JGQ102" s="227"/>
      <c r="JGR102" s="227"/>
      <c r="JGS102" s="231"/>
      <c r="JGT102" s="6"/>
      <c r="JGU102" s="6"/>
      <c r="JGV102" s="6"/>
      <c r="JGW102" s="246"/>
      <c r="JGX102" s="252"/>
      <c r="JGY102" s="259"/>
      <c r="JGZ102" s="231"/>
      <c r="JHA102" s="231"/>
      <c r="JHB102" s="231"/>
      <c r="JHC102" s="99"/>
      <c r="JHD102" s="231"/>
      <c r="JHE102" s="231"/>
      <c r="JHF102" s="231"/>
      <c r="JHG102" s="222"/>
      <c r="JHH102" s="248"/>
      <c r="JHI102" s="254"/>
      <c r="JHJ102" s="224"/>
      <c r="JHK102" s="225"/>
      <c r="JHL102" s="99"/>
      <c r="JHM102" s="255"/>
      <c r="JHN102" s="231"/>
      <c r="JHO102" s="227"/>
      <c r="JHP102" s="227"/>
      <c r="JHQ102" s="231"/>
      <c r="JHR102" s="6"/>
      <c r="JHS102" s="6"/>
      <c r="JHT102" s="6"/>
      <c r="JHU102" s="246"/>
      <c r="JHV102" s="252"/>
      <c r="JHW102" s="259"/>
      <c r="JHX102" s="231"/>
      <c r="JHY102" s="231"/>
      <c r="JHZ102" s="231"/>
      <c r="JIA102" s="99"/>
      <c r="JIB102" s="231"/>
      <c r="JIC102" s="231"/>
      <c r="JID102" s="231"/>
      <c r="JIE102" s="222"/>
      <c r="JIF102" s="248"/>
      <c r="JIG102" s="254"/>
      <c r="JIH102" s="224"/>
      <c r="JII102" s="225"/>
      <c r="JIJ102" s="99"/>
      <c r="JIK102" s="255"/>
      <c r="JIL102" s="231"/>
      <c r="JIM102" s="227"/>
      <c r="JIN102" s="227"/>
      <c r="JIO102" s="231"/>
      <c r="JIP102" s="6"/>
      <c r="JIQ102" s="6"/>
      <c r="JIR102" s="6"/>
      <c r="JIS102" s="246"/>
      <c r="JIT102" s="252"/>
      <c r="JIU102" s="259"/>
      <c r="JIV102" s="231"/>
      <c r="JIW102" s="231"/>
      <c r="JIX102" s="231"/>
      <c r="JIY102" s="99"/>
      <c r="JIZ102" s="231"/>
      <c r="JJA102" s="231"/>
      <c r="JJB102" s="231"/>
      <c r="JJC102" s="222"/>
      <c r="JJD102" s="248"/>
      <c r="JJE102" s="254"/>
      <c r="JJF102" s="224"/>
      <c r="JJG102" s="225"/>
      <c r="JJH102" s="99"/>
      <c r="JJI102" s="255"/>
      <c r="JJJ102" s="231"/>
      <c r="JJK102" s="227"/>
      <c r="JJL102" s="227"/>
      <c r="JJM102" s="231"/>
      <c r="JJN102" s="6"/>
      <c r="JJO102" s="6"/>
      <c r="JJP102" s="6"/>
      <c r="JJQ102" s="246"/>
      <c r="JJR102" s="252"/>
      <c r="JJS102" s="259"/>
      <c r="JJT102" s="231"/>
      <c r="JJU102" s="231"/>
      <c r="JJV102" s="231"/>
      <c r="JJW102" s="99"/>
      <c r="JJX102" s="231"/>
      <c r="JJY102" s="231"/>
      <c r="JJZ102" s="231"/>
      <c r="JKA102" s="222"/>
      <c r="JKB102" s="248"/>
      <c r="JKC102" s="254"/>
      <c r="JKD102" s="224"/>
      <c r="JKE102" s="225"/>
      <c r="JKF102" s="99"/>
      <c r="JKG102" s="255"/>
      <c r="JKH102" s="231"/>
      <c r="JKI102" s="227"/>
      <c r="JKJ102" s="227"/>
      <c r="JKK102" s="231"/>
      <c r="JKL102" s="6"/>
      <c r="JKM102" s="6"/>
      <c r="JKN102" s="6"/>
      <c r="JKO102" s="246"/>
      <c r="JKP102" s="252"/>
      <c r="JKQ102" s="259"/>
      <c r="JKR102" s="231"/>
      <c r="JKS102" s="231"/>
      <c r="JKT102" s="231"/>
      <c r="JKU102" s="99"/>
      <c r="JKV102" s="231"/>
      <c r="JKW102" s="231"/>
      <c r="JKX102" s="231"/>
      <c r="JKY102" s="222"/>
      <c r="JKZ102" s="248"/>
      <c r="JLA102" s="254"/>
      <c r="JLB102" s="224"/>
      <c r="JLC102" s="225"/>
      <c r="JLD102" s="99"/>
      <c r="JLE102" s="255"/>
      <c r="JLF102" s="231"/>
      <c r="JLG102" s="227"/>
      <c r="JLH102" s="227"/>
      <c r="JLI102" s="231"/>
      <c r="JLJ102" s="6"/>
      <c r="JLK102" s="6"/>
      <c r="JLL102" s="6"/>
      <c r="JLM102" s="246"/>
      <c r="JLN102" s="252"/>
      <c r="JLO102" s="259"/>
      <c r="JLP102" s="231"/>
      <c r="JLQ102" s="231"/>
      <c r="JLR102" s="231"/>
      <c r="JLS102" s="99"/>
      <c r="JLT102" s="231"/>
      <c r="JLU102" s="231"/>
      <c r="JLV102" s="231"/>
      <c r="JLW102" s="222"/>
      <c r="JLX102" s="248"/>
      <c r="JLY102" s="254"/>
      <c r="JLZ102" s="224"/>
      <c r="JMA102" s="225"/>
      <c r="JMB102" s="99"/>
      <c r="JMC102" s="255"/>
      <c r="JMD102" s="231"/>
      <c r="JME102" s="227"/>
      <c r="JMF102" s="227"/>
      <c r="JMG102" s="231"/>
      <c r="JMH102" s="6"/>
      <c r="JMI102" s="6"/>
      <c r="JMJ102" s="6"/>
      <c r="JMK102" s="246"/>
      <c r="JML102" s="252"/>
      <c r="JMM102" s="259"/>
      <c r="JMN102" s="231"/>
      <c r="JMO102" s="231"/>
      <c r="JMP102" s="231"/>
      <c r="JMQ102" s="99"/>
      <c r="JMR102" s="231"/>
      <c r="JMS102" s="231"/>
      <c r="JMT102" s="231"/>
      <c r="JMU102" s="222"/>
      <c r="JMV102" s="248"/>
      <c r="JMW102" s="254"/>
      <c r="JMX102" s="224"/>
      <c r="JMY102" s="225"/>
      <c r="JMZ102" s="99"/>
      <c r="JNA102" s="255"/>
      <c r="JNB102" s="231"/>
      <c r="JNC102" s="227"/>
      <c r="JND102" s="227"/>
      <c r="JNE102" s="231"/>
      <c r="JNF102" s="6"/>
      <c r="JNG102" s="6"/>
      <c r="JNH102" s="6"/>
      <c r="JNI102" s="246"/>
      <c r="JNJ102" s="252"/>
      <c r="JNK102" s="259"/>
      <c r="JNL102" s="231"/>
      <c r="JNM102" s="231"/>
      <c r="JNN102" s="231"/>
      <c r="JNO102" s="99"/>
      <c r="JNP102" s="231"/>
      <c r="JNQ102" s="231"/>
      <c r="JNR102" s="231"/>
      <c r="JNS102" s="222"/>
      <c r="JNT102" s="248"/>
      <c r="JNU102" s="254"/>
      <c r="JNV102" s="224"/>
      <c r="JNW102" s="225"/>
      <c r="JNX102" s="99"/>
      <c r="JNY102" s="255"/>
      <c r="JNZ102" s="231"/>
      <c r="JOA102" s="227"/>
      <c r="JOB102" s="227"/>
      <c r="JOC102" s="231"/>
      <c r="JOD102" s="6"/>
      <c r="JOE102" s="6"/>
      <c r="JOF102" s="6"/>
      <c r="JOG102" s="246"/>
      <c r="JOH102" s="252"/>
      <c r="JOI102" s="259"/>
      <c r="JOJ102" s="231"/>
      <c r="JOK102" s="231"/>
      <c r="JOL102" s="231"/>
      <c r="JOM102" s="99"/>
      <c r="JON102" s="231"/>
      <c r="JOO102" s="231"/>
      <c r="JOP102" s="231"/>
      <c r="JOQ102" s="222"/>
      <c r="JOR102" s="248"/>
      <c r="JOS102" s="254"/>
      <c r="JOT102" s="224"/>
      <c r="JOU102" s="225"/>
      <c r="JOV102" s="99"/>
      <c r="JOW102" s="255"/>
      <c r="JOX102" s="231"/>
      <c r="JOY102" s="227"/>
      <c r="JOZ102" s="227"/>
      <c r="JPA102" s="231"/>
      <c r="JPB102" s="6"/>
      <c r="JPC102" s="6"/>
      <c r="JPD102" s="6"/>
      <c r="JPE102" s="246"/>
      <c r="JPF102" s="252"/>
      <c r="JPG102" s="259"/>
      <c r="JPH102" s="231"/>
      <c r="JPI102" s="231"/>
      <c r="JPJ102" s="231"/>
      <c r="JPK102" s="99"/>
      <c r="JPL102" s="231"/>
      <c r="JPM102" s="231"/>
      <c r="JPN102" s="231"/>
      <c r="JPO102" s="222"/>
      <c r="JPP102" s="248"/>
      <c r="JPQ102" s="254"/>
      <c r="JPR102" s="224"/>
      <c r="JPS102" s="225"/>
      <c r="JPT102" s="99"/>
      <c r="JPU102" s="255"/>
      <c r="JPV102" s="231"/>
      <c r="JPW102" s="227"/>
      <c r="JPX102" s="227"/>
      <c r="JPY102" s="231"/>
      <c r="JPZ102" s="6"/>
      <c r="JQA102" s="6"/>
      <c r="JQB102" s="6"/>
      <c r="JQC102" s="246"/>
      <c r="JQD102" s="252"/>
      <c r="JQE102" s="259"/>
      <c r="JQF102" s="231"/>
      <c r="JQG102" s="231"/>
      <c r="JQH102" s="231"/>
      <c r="JQI102" s="99"/>
      <c r="JQJ102" s="231"/>
      <c r="JQK102" s="231"/>
      <c r="JQL102" s="231"/>
      <c r="JQM102" s="222"/>
      <c r="JQN102" s="248"/>
      <c r="JQO102" s="254"/>
      <c r="JQP102" s="224"/>
      <c r="JQQ102" s="225"/>
      <c r="JQR102" s="99"/>
      <c r="JQS102" s="255"/>
      <c r="JQT102" s="231"/>
      <c r="JQU102" s="227"/>
      <c r="JQV102" s="227"/>
      <c r="JQW102" s="231"/>
      <c r="JQX102" s="6"/>
      <c r="JQY102" s="6"/>
      <c r="JQZ102" s="6"/>
      <c r="JRA102" s="246"/>
      <c r="JRB102" s="252"/>
      <c r="JRC102" s="259"/>
      <c r="JRD102" s="231"/>
      <c r="JRE102" s="231"/>
      <c r="JRF102" s="231"/>
      <c r="JRG102" s="99"/>
      <c r="JRH102" s="231"/>
      <c r="JRI102" s="231"/>
      <c r="JRJ102" s="231"/>
      <c r="JRK102" s="222"/>
      <c r="JRL102" s="248"/>
      <c r="JRM102" s="254"/>
      <c r="JRN102" s="224"/>
      <c r="JRO102" s="225"/>
      <c r="JRP102" s="99"/>
      <c r="JRQ102" s="255"/>
      <c r="JRR102" s="231"/>
      <c r="JRS102" s="227"/>
      <c r="JRT102" s="227"/>
      <c r="JRU102" s="231"/>
      <c r="JRV102" s="6"/>
      <c r="JRW102" s="6"/>
      <c r="JRX102" s="6"/>
      <c r="JRY102" s="246"/>
      <c r="JRZ102" s="252"/>
      <c r="JSA102" s="259"/>
      <c r="JSB102" s="231"/>
      <c r="JSC102" s="231"/>
      <c r="JSD102" s="231"/>
      <c r="JSE102" s="99"/>
      <c r="JSF102" s="231"/>
      <c r="JSG102" s="231"/>
      <c r="JSH102" s="231"/>
      <c r="JSI102" s="222"/>
      <c r="JSJ102" s="248"/>
      <c r="JSK102" s="254"/>
      <c r="JSL102" s="224"/>
      <c r="JSM102" s="225"/>
      <c r="JSN102" s="99"/>
      <c r="JSO102" s="255"/>
      <c r="JSP102" s="231"/>
      <c r="JSQ102" s="227"/>
      <c r="JSR102" s="227"/>
      <c r="JSS102" s="231"/>
      <c r="JST102" s="6"/>
      <c r="JSU102" s="6"/>
      <c r="JSV102" s="6"/>
      <c r="JSW102" s="246"/>
      <c r="JSX102" s="252"/>
      <c r="JSY102" s="259"/>
      <c r="JSZ102" s="231"/>
      <c r="JTA102" s="231"/>
      <c r="JTB102" s="231"/>
      <c r="JTC102" s="99"/>
      <c r="JTD102" s="231"/>
      <c r="JTE102" s="231"/>
      <c r="JTF102" s="231"/>
      <c r="JTG102" s="222"/>
      <c r="JTH102" s="248"/>
      <c r="JTI102" s="254"/>
      <c r="JTJ102" s="224"/>
      <c r="JTK102" s="225"/>
      <c r="JTL102" s="99"/>
      <c r="JTM102" s="255"/>
      <c r="JTN102" s="231"/>
      <c r="JTO102" s="227"/>
      <c r="JTP102" s="227"/>
      <c r="JTQ102" s="231"/>
      <c r="JTR102" s="6"/>
      <c r="JTS102" s="6"/>
      <c r="JTT102" s="6"/>
      <c r="JTU102" s="246"/>
      <c r="JTV102" s="252"/>
      <c r="JTW102" s="259"/>
      <c r="JTX102" s="231"/>
      <c r="JTY102" s="231"/>
      <c r="JTZ102" s="231"/>
      <c r="JUA102" s="99"/>
      <c r="JUB102" s="231"/>
      <c r="JUC102" s="231"/>
      <c r="JUD102" s="231"/>
      <c r="JUE102" s="222"/>
      <c r="JUF102" s="248"/>
      <c r="JUG102" s="254"/>
      <c r="JUH102" s="224"/>
      <c r="JUI102" s="225"/>
      <c r="JUJ102" s="99"/>
      <c r="JUK102" s="255"/>
      <c r="JUL102" s="231"/>
      <c r="JUM102" s="227"/>
      <c r="JUN102" s="227"/>
      <c r="JUO102" s="231"/>
      <c r="JUP102" s="6"/>
      <c r="JUQ102" s="6"/>
      <c r="JUR102" s="6"/>
      <c r="JUS102" s="246"/>
      <c r="JUT102" s="252"/>
      <c r="JUU102" s="259"/>
      <c r="JUV102" s="231"/>
      <c r="JUW102" s="231"/>
      <c r="JUX102" s="231"/>
      <c r="JUY102" s="99"/>
      <c r="JUZ102" s="231"/>
      <c r="JVA102" s="231"/>
      <c r="JVB102" s="231"/>
      <c r="JVC102" s="222"/>
      <c r="JVD102" s="248"/>
      <c r="JVE102" s="254"/>
      <c r="JVF102" s="224"/>
      <c r="JVG102" s="225"/>
      <c r="JVH102" s="99"/>
      <c r="JVI102" s="255"/>
      <c r="JVJ102" s="231"/>
      <c r="JVK102" s="227"/>
      <c r="JVL102" s="227"/>
      <c r="JVM102" s="231"/>
      <c r="JVN102" s="6"/>
      <c r="JVO102" s="6"/>
      <c r="JVP102" s="6"/>
      <c r="JVQ102" s="246"/>
      <c r="JVR102" s="252"/>
      <c r="JVS102" s="259"/>
      <c r="JVT102" s="231"/>
      <c r="JVU102" s="231"/>
      <c r="JVV102" s="231"/>
      <c r="JVW102" s="99"/>
      <c r="JVX102" s="231"/>
      <c r="JVY102" s="231"/>
      <c r="JVZ102" s="231"/>
      <c r="JWA102" s="222"/>
      <c r="JWB102" s="248"/>
      <c r="JWC102" s="254"/>
      <c r="JWD102" s="224"/>
      <c r="JWE102" s="225"/>
      <c r="JWF102" s="99"/>
      <c r="JWG102" s="255"/>
      <c r="JWH102" s="231"/>
      <c r="JWI102" s="227"/>
      <c r="JWJ102" s="227"/>
      <c r="JWK102" s="231"/>
      <c r="JWL102" s="6"/>
      <c r="JWM102" s="6"/>
      <c r="JWN102" s="6"/>
      <c r="JWO102" s="246"/>
      <c r="JWP102" s="252"/>
      <c r="JWQ102" s="259"/>
      <c r="JWR102" s="231"/>
      <c r="JWS102" s="231"/>
      <c r="JWT102" s="231"/>
      <c r="JWU102" s="99"/>
      <c r="JWV102" s="231"/>
      <c r="JWW102" s="231"/>
      <c r="JWX102" s="231"/>
      <c r="JWY102" s="222"/>
      <c r="JWZ102" s="248"/>
      <c r="JXA102" s="254"/>
      <c r="JXB102" s="224"/>
      <c r="JXC102" s="225"/>
      <c r="JXD102" s="99"/>
      <c r="JXE102" s="255"/>
      <c r="JXF102" s="231"/>
      <c r="JXG102" s="227"/>
      <c r="JXH102" s="227"/>
      <c r="JXI102" s="231"/>
      <c r="JXJ102" s="6"/>
      <c r="JXK102" s="6"/>
      <c r="JXL102" s="6"/>
      <c r="JXM102" s="246"/>
      <c r="JXN102" s="252"/>
      <c r="JXO102" s="259"/>
      <c r="JXP102" s="231"/>
      <c r="JXQ102" s="231"/>
      <c r="JXR102" s="231"/>
      <c r="JXS102" s="99"/>
      <c r="JXT102" s="231"/>
      <c r="JXU102" s="231"/>
      <c r="JXV102" s="231"/>
      <c r="JXW102" s="222"/>
      <c r="JXX102" s="248"/>
      <c r="JXY102" s="254"/>
      <c r="JXZ102" s="224"/>
      <c r="JYA102" s="225"/>
      <c r="JYB102" s="99"/>
      <c r="JYC102" s="255"/>
      <c r="JYD102" s="231"/>
      <c r="JYE102" s="227"/>
      <c r="JYF102" s="227"/>
      <c r="JYG102" s="231"/>
      <c r="JYH102" s="6"/>
      <c r="JYI102" s="6"/>
      <c r="JYJ102" s="6"/>
      <c r="JYK102" s="246"/>
      <c r="JYL102" s="252"/>
      <c r="JYM102" s="259"/>
      <c r="JYN102" s="231"/>
      <c r="JYO102" s="231"/>
      <c r="JYP102" s="231"/>
      <c r="JYQ102" s="99"/>
      <c r="JYR102" s="231"/>
      <c r="JYS102" s="231"/>
      <c r="JYT102" s="231"/>
      <c r="JYU102" s="222"/>
      <c r="JYV102" s="248"/>
      <c r="JYW102" s="254"/>
      <c r="JYX102" s="224"/>
      <c r="JYY102" s="225"/>
      <c r="JYZ102" s="99"/>
      <c r="JZA102" s="255"/>
      <c r="JZB102" s="231"/>
      <c r="JZC102" s="227"/>
      <c r="JZD102" s="227"/>
      <c r="JZE102" s="231"/>
      <c r="JZF102" s="6"/>
      <c r="JZG102" s="6"/>
      <c r="JZH102" s="6"/>
      <c r="JZI102" s="246"/>
      <c r="JZJ102" s="252"/>
      <c r="JZK102" s="259"/>
      <c r="JZL102" s="231"/>
      <c r="JZM102" s="231"/>
      <c r="JZN102" s="231"/>
      <c r="JZO102" s="99"/>
      <c r="JZP102" s="231"/>
      <c r="JZQ102" s="231"/>
      <c r="JZR102" s="231"/>
      <c r="JZS102" s="222"/>
      <c r="JZT102" s="248"/>
      <c r="JZU102" s="254"/>
      <c r="JZV102" s="224"/>
      <c r="JZW102" s="225"/>
      <c r="JZX102" s="99"/>
      <c r="JZY102" s="255"/>
      <c r="JZZ102" s="231"/>
      <c r="KAA102" s="227"/>
      <c r="KAB102" s="227"/>
      <c r="KAC102" s="231"/>
      <c r="KAD102" s="6"/>
      <c r="KAE102" s="6"/>
      <c r="KAF102" s="6"/>
      <c r="KAG102" s="246"/>
      <c r="KAH102" s="252"/>
      <c r="KAI102" s="259"/>
      <c r="KAJ102" s="231"/>
      <c r="KAK102" s="231"/>
      <c r="KAL102" s="231"/>
      <c r="KAM102" s="99"/>
      <c r="KAN102" s="231"/>
      <c r="KAO102" s="231"/>
      <c r="KAP102" s="231"/>
      <c r="KAQ102" s="222"/>
      <c r="KAR102" s="248"/>
      <c r="KAS102" s="254"/>
      <c r="KAT102" s="224"/>
      <c r="KAU102" s="225"/>
      <c r="KAV102" s="99"/>
      <c r="KAW102" s="255"/>
      <c r="KAX102" s="231"/>
      <c r="KAY102" s="227"/>
      <c r="KAZ102" s="227"/>
      <c r="KBA102" s="231"/>
      <c r="KBB102" s="6"/>
      <c r="KBC102" s="6"/>
      <c r="KBD102" s="6"/>
      <c r="KBE102" s="246"/>
      <c r="KBF102" s="252"/>
      <c r="KBG102" s="259"/>
      <c r="KBH102" s="231"/>
      <c r="KBI102" s="231"/>
      <c r="KBJ102" s="231"/>
      <c r="KBK102" s="99"/>
      <c r="KBL102" s="231"/>
      <c r="KBM102" s="231"/>
      <c r="KBN102" s="231"/>
      <c r="KBO102" s="222"/>
      <c r="KBP102" s="248"/>
      <c r="KBQ102" s="254"/>
      <c r="KBR102" s="224"/>
      <c r="KBS102" s="225"/>
      <c r="KBT102" s="99"/>
      <c r="KBU102" s="255"/>
      <c r="KBV102" s="231"/>
      <c r="KBW102" s="227"/>
      <c r="KBX102" s="227"/>
      <c r="KBY102" s="231"/>
      <c r="KBZ102" s="6"/>
      <c r="KCA102" s="6"/>
      <c r="KCB102" s="6"/>
      <c r="KCC102" s="246"/>
      <c r="KCD102" s="252"/>
      <c r="KCE102" s="259"/>
      <c r="KCF102" s="231"/>
      <c r="KCG102" s="231"/>
      <c r="KCH102" s="231"/>
      <c r="KCI102" s="99"/>
      <c r="KCJ102" s="231"/>
      <c r="KCK102" s="231"/>
      <c r="KCL102" s="231"/>
      <c r="KCM102" s="222"/>
      <c r="KCN102" s="248"/>
      <c r="KCO102" s="254"/>
      <c r="KCP102" s="224"/>
      <c r="KCQ102" s="225"/>
      <c r="KCR102" s="99"/>
      <c r="KCS102" s="255"/>
      <c r="KCT102" s="231"/>
      <c r="KCU102" s="227"/>
      <c r="KCV102" s="227"/>
      <c r="KCW102" s="231"/>
      <c r="KCX102" s="6"/>
      <c r="KCY102" s="6"/>
      <c r="KCZ102" s="6"/>
      <c r="KDA102" s="246"/>
      <c r="KDB102" s="252"/>
      <c r="KDC102" s="259"/>
      <c r="KDD102" s="231"/>
      <c r="KDE102" s="231"/>
      <c r="KDF102" s="231"/>
      <c r="KDG102" s="99"/>
      <c r="KDH102" s="231"/>
      <c r="KDI102" s="231"/>
      <c r="KDJ102" s="231"/>
      <c r="KDK102" s="222"/>
      <c r="KDL102" s="248"/>
      <c r="KDM102" s="254"/>
      <c r="KDN102" s="224"/>
      <c r="KDO102" s="225"/>
      <c r="KDP102" s="99"/>
      <c r="KDQ102" s="255"/>
      <c r="KDR102" s="231"/>
      <c r="KDS102" s="227"/>
      <c r="KDT102" s="227"/>
      <c r="KDU102" s="231"/>
      <c r="KDV102" s="6"/>
      <c r="KDW102" s="6"/>
      <c r="KDX102" s="6"/>
      <c r="KDY102" s="246"/>
      <c r="KDZ102" s="252"/>
      <c r="KEA102" s="259"/>
      <c r="KEB102" s="231"/>
      <c r="KEC102" s="231"/>
      <c r="KED102" s="231"/>
      <c r="KEE102" s="99"/>
      <c r="KEF102" s="231"/>
      <c r="KEG102" s="231"/>
      <c r="KEH102" s="231"/>
      <c r="KEI102" s="222"/>
      <c r="KEJ102" s="248"/>
      <c r="KEK102" s="254"/>
      <c r="KEL102" s="224"/>
      <c r="KEM102" s="225"/>
      <c r="KEN102" s="99"/>
      <c r="KEO102" s="255"/>
      <c r="KEP102" s="231"/>
      <c r="KEQ102" s="227"/>
      <c r="KER102" s="227"/>
      <c r="KES102" s="231"/>
      <c r="KET102" s="6"/>
      <c r="KEU102" s="6"/>
      <c r="KEV102" s="6"/>
      <c r="KEW102" s="246"/>
      <c r="KEX102" s="252"/>
      <c r="KEY102" s="259"/>
      <c r="KEZ102" s="231"/>
      <c r="KFA102" s="231"/>
      <c r="KFB102" s="231"/>
      <c r="KFC102" s="99"/>
      <c r="KFD102" s="231"/>
      <c r="KFE102" s="231"/>
      <c r="KFF102" s="231"/>
      <c r="KFG102" s="222"/>
      <c r="KFH102" s="248"/>
      <c r="KFI102" s="254"/>
      <c r="KFJ102" s="224"/>
      <c r="KFK102" s="225"/>
      <c r="KFL102" s="99"/>
      <c r="KFM102" s="255"/>
      <c r="KFN102" s="231"/>
      <c r="KFO102" s="227"/>
      <c r="KFP102" s="227"/>
      <c r="KFQ102" s="231"/>
      <c r="KFR102" s="6"/>
      <c r="KFS102" s="6"/>
      <c r="KFT102" s="6"/>
      <c r="KFU102" s="246"/>
      <c r="KFV102" s="252"/>
      <c r="KFW102" s="259"/>
      <c r="KFX102" s="231"/>
      <c r="KFY102" s="231"/>
      <c r="KFZ102" s="231"/>
      <c r="KGA102" s="99"/>
      <c r="KGB102" s="231"/>
      <c r="KGC102" s="231"/>
      <c r="KGD102" s="231"/>
      <c r="KGE102" s="222"/>
      <c r="KGF102" s="248"/>
      <c r="KGG102" s="254"/>
      <c r="KGH102" s="224"/>
      <c r="KGI102" s="225"/>
      <c r="KGJ102" s="99"/>
      <c r="KGK102" s="255"/>
      <c r="KGL102" s="231"/>
      <c r="KGM102" s="227"/>
      <c r="KGN102" s="227"/>
      <c r="KGO102" s="231"/>
      <c r="KGP102" s="6"/>
      <c r="KGQ102" s="6"/>
      <c r="KGR102" s="6"/>
      <c r="KGS102" s="246"/>
      <c r="KGT102" s="252"/>
      <c r="KGU102" s="259"/>
      <c r="KGV102" s="231"/>
      <c r="KGW102" s="231"/>
      <c r="KGX102" s="231"/>
      <c r="KGY102" s="99"/>
      <c r="KGZ102" s="231"/>
      <c r="KHA102" s="231"/>
      <c r="KHB102" s="231"/>
      <c r="KHC102" s="222"/>
      <c r="KHD102" s="248"/>
      <c r="KHE102" s="254"/>
      <c r="KHF102" s="224"/>
      <c r="KHG102" s="225"/>
      <c r="KHH102" s="99"/>
      <c r="KHI102" s="255"/>
      <c r="KHJ102" s="231"/>
      <c r="KHK102" s="227"/>
      <c r="KHL102" s="227"/>
      <c r="KHM102" s="231"/>
      <c r="KHN102" s="6"/>
      <c r="KHO102" s="6"/>
      <c r="KHP102" s="6"/>
      <c r="KHQ102" s="246"/>
      <c r="KHR102" s="252"/>
      <c r="KHS102" s="259"/>
      <c r="KHT102" s="231"/>
      <c r="KHU102" s="231"/>
      <c r="KHV102" s="231"/>
      <c r="KHW102" s="99"/>
      <c r="KHX102" s="231"/>
      <c r="KHY102" s="231"/>
      <c r="KHZ102" s="231"/>
      <c r="KIA102" s="222"/>
      <c r="KIB102" s="248"/>
      <c r="KIC102" s="254"/>
      <c r="KID102" s="224"/>
      <c r="KIE102" s="225"/>
      <c r="KIF102" s="99"/>
      <c r="KIG102" s="255"/>
      <c r="KIH102" s="231"/>
      <c r="KII102" s="227"/>
      <c r="KIJ102" s="227"/>
      <c r="KIK102" s="231"/>
      <c r="KIL102" s="6"/>
      <c r="KIM102" s="6"/>
      <c r="KIN102" s="6"/>
      <c r="KIO102" s="246"/>
      <c r="KIP102" s="252"/>
      <c r="KIQ102" s="259"/>
      <c r="KIR102" s="231"/>
      <c r="KIS102" s="231"/>
      <c r="KIT102" s="231"/>
      <c r="KIU102" s="99"/>
      <c r="KIV102" s="231"/>
      <c r="KIW102" s="231"/>
      <c r="KIX102" s="231"/>
      <c r="KIY102" s="222"/>
      <c r="KIZ102" s="248"/>
      <c r="KJA102" s="254"/>
      <c r="KJB102" s="224"/>
      <c r="KJC102" s="225"/>
      <c r="KJD102" s="99"/>
      <c r="KJE102" s="255"/>
      <c r="KJF102" s="231"/>
      <c r="KJG102" s="227"/>
      <c r="KJH102" s="227"/>
      <c r="KJI102" s="231"/>
      <c r="KJJ102" s="6"/>
      <c r="KJK102" s="6"/>
      <c r="KJL102" s="6"/>
      <c r="KJM102" s="246"/>
      <c r="KJN102" s="252"/>
      <c r="KJO102" s="259"/>
      <c r="KJP102" s="231"/>
      <c r="KJQ102" s="231"/>
      <c r="KJR102" s="231"/>
      <c r="KJS102" s="99"/>
      <c r="KJT102" s="231"/>
      <c r="KJU102" s="231"/>
      <c r="KJV102" s="231"/>
      <c r="KJW102" s="222"/>
      <c r="KJX102" s="248"/>
      <c r="KJY102" s="254"/>
      <c r="KJZ102" s="224"/>
      <c r="KKA102" s="225"/>
      <c r="KKB102" s="99"/>
      <c r="KKC102" s="255"/>
      <c r="KKD102" s="231"/>
      <c r="KKE102" s="227"/>
      <c r="KKF102" s="227"/>
      <c r="KKG102" s="231"/>
      <c r="KKH102" s="6"/>
      <c r="KKI102" s="6"/>
      <c r="KKJ102" s="6"/>
      <c r="KKK102" s="246"/>
      <c r="KKL102" s="252"/>
      <c r="KKM102" s="259"/>
      <c r="KKN102" s="231"/>
      <c r="KKO102" s="231"/>
      <c r="KKP102" s="231"/>
      <c r="KKQ102" s="99"/>
      <c r="KKR102" s="231"/>
      <c r="KKS102" s="231"/>
      <c r="KKT102" s="231"/>
      <c r="KKU102" s="222"/>
      <c r="KKV102" s="248"/>
      <c r="KKW102" s="254"/>
      <c r="KKX102" s="224"/>
      <c r="KKY102" s="225"/>
      <c r="KKZ102" s="99"/>
      <c r="KLA102" s="255"/>
      <c r="KLB102" s="231"/>
      <c r="KLC102" s="227"/>
      <c r="KLD102" s="227"/>
      <c r="KLE102" s="231"/>
      <c r="KLF102" s="6"/>
      <c r="KLG102" s="6"/>
      <c r="KLH102" s="6"/>
      <c r="KLI102" s="246"/>
      <c r="KLJ102" s="252"/>
      <c r="KLK102" s="259"/>
      <c r="KLL102" s="231"/>
      <c r="KLM102" s="231"/>
      <c r="KLN102" s="231"/>
      <c r="KLO102" s="99"/>
      <c r="KLP102" s="231"/>
      <c r="KLQ102" s="231"/>
      <c r="KLR102" s="231"/>
      <c r="KLS102" s="222"/>
      <c r="KLT102" s="248"/>
      <c r="KLU102" s="254"/>
      <c r="KLV102" s="224"/>
      <c r="KLW102" s="225"/>
      <c r="KLX102" s="99"/>
      <c r="KLY102" s="255"/>
      <c r="KLZ102" s="231"/>
      <c r="KMA102" s="227"/>
      <c r="KMB102" s="227"/>
      <c r="KMC102" s="231"/>
      <c r="KMD102" s="6"/>
      <c r="KME102" s="6"/>
      <c r="KMF102" s="6"/>
      <c r="KMG102" s="246"/>
      <c r="KMH102" s="252"/>
      <c r="KMI102" s="259"/>
      <c r="KMJ102" s="231"/>
      <c r="KMK102" s="231"/>
      <c r="KML102" s="231"/>
      <c r="KMM102" s="99"/>
      <c r="KMN102" s="231"/>
      <c r="KMO102" s="231"/>
      <c r="KMP102" s="231"/>
      <c r="KMQ102" s="222"/>
      <c r="KMR102" s="248"/>
      <c r="KMS102" s="254"/>
      <c r="KMT102" s="224"/>
      <c r="KMU102" s="225"/>
      <c r="KMV102" s="99"/>
      <c r="KMW102" s="255"/>
      <c r="KMX102" s="231"/>
      <c r="KMY102" s="227"/>
      <c r="KMZ102" s="227"/>
      <c r="KNA102" s="231"/>
      <c r="KNB102" s="6"/>
      <c r="KNC102" s="6"/>
      <c r="KND102" s="6"/>
      <c r="KNE102" s="246"/>
      <c r="KNF102" s="252"/>
      <c r="KNG102" s="259"/>
      <c r="KNH102" s="231"/>
      <c r="KNI102" s="231"/>
      <c r="KNJ102" s="231"/>
      <c r="KNK102" s="99"/>
      <c r="KNL102" s="231"/>
      <c r="KNM102" s="231"/>
      <c r="KNN102" s="231"/>
      <c r="KNO102" s="222"/>
      <c r="KNP102" s="248"/>
      <c r="KNQ102" s="254"/>
      <c r="KNR102" s="224"/>
      <c r="KNS102" s="225"/>
      <c r="KNT102" s="99"/>
      <c r="KNU102" s="255"/>
      <c r="KNV102" s="231"/>
      <c r="KNW102" s="227"/>
      <c r="KNX102" s="227"/>
      <c r="KNY102" s="231"/>
      <c r="KNZ102" s="6"/>
      <c r="KOA102" s="6"/>
      <c r="KOB102" s="6"/>
      <c r="KOC102" s="246"/>
      <c r="KOD102" s="252"/>
      <c r="KOE102" s="259"/>
      <c r="KOF102" s="231"/>
      <c r="KOG102" s="231"/>
      <c r="KOH102" s="231"/>
      <c r="KOI102" s="99"/>
      <c r="KOJ102" s="231"/>
      <c r="KOK102" s="231"/>
      <c r="KOL102" s="231"/>
      <c r="KOM102" s="222"/>
      <c r="KON102" s="248"/>
      <c r="KOO102" s="254"/>
      <c r="KOP102" s="224"/>
      <c r="KOQ102" s="225"/>
      <c r="KOR102" s="99"/>
      <c r="KOS102" s="255"/>
      <c r="KOT102" s="231"/>
      <c r="KOU102" s="227"/>
      <c r="KOV102" s="227"/>
      <c r="KOW102" s="231"/>
      <c r="KOX102" s="6"/>
      <c r="KOY102" s="6"/>
      <c r="KOZ102" s="6"/>
      <c r="KPA102" s="246"/>
      <c r="KPB102" s="252"/>
      <c r="KPC102" s="259"/>
      <c r="KPD102" s="231"/>
      <c r="KPE102" s="231"/>
      <c r="KPF102" s="231"/>
      <c r="KPG102" s="99"/>
      <c r="KPH102" s="231"/>
      <c r="KPI102" s="231"/>
      <c r="KPJ102" s="231"/>
      <c r="KPK102" s="222"/>
      <c r="KPL102" s="248"/>
      <c r="KPM102" s="254"/>
      <c r="KPN102" s="224"/>
      <c r="KPO102" s="225"/>
      <c r="KPP102" s="99"/>
      <c r="KPQ102" s="255"/>
      <c r="KPR102" s="231"/>
      <c r="KPS102" s="227"/>
      <c r="KPT102" s="227"/>
      <c r="KPU102" s="231"/>
      <c r="KPV102" s="6"/>
      <c r="KPW102" s="6"/>
      <c r="KPX102" s="6"/>
      <c r="KPY102" s="246"/>
      <c r="KPZ102" s="252"/>
      <c r="KQA102" s="259"/>
      <c r="KQB102" s="231"/>
      <c r="KQC102" s="231"/>
      <c r="KQD102" s="231"/>
      <c r="KQE102" s="99"/>
      <c r="KQF102" s="231"/>
      <c r="KQG102" s="231"/>
      <c r="KQH102" s="231"/>
      <c r="KQI102" s="222"/>
      <c r="KQJ102" s="248"/>
      <c r="KQK102" s="254"/>
      <c r="KQL102" s="224"/>
      <c r="KQM102" s="225"/>
      <c r="KQN102" s="99"/>
      <c r="KQO102" s="255"/>
      <c r="KQP102" s="231"/>
      <c r="KQQ102" s="227"/>
      <c r="KQR102" s="227"/>
      <c r="KQS102" s="231"/>
      <c r="KQT102" s="6"/>
      <c r="KQU102" s="6"/>
      <c r="KQV102" s="6"/>
      <c r="KQW102" s="246"/>
      <c r="KQX102" s="252"/>
      <c r="KQY102" s="259"/>
      <c r="KQZ102" s="231"/>
      <c r="KRA102" s="231"/>
      <c r="KRB102" s="231"/>
      <c r="KRC102" s="99"/>
      <c r="KRD102" s="231"/>
      <c r="KRE102" s="231"/>
      <c r="KRF102" s="231"/>
      <c r="KRG102" s="222"/>
      <c r="KRH102" s="248"/>
      <c r="KRI102" s="254"/>
      <c r="KRJ102" s="224"/>
      <c r="KRK102" s="225"/>
      <c r="KRL102" s="99"/>
      <c r="KRM102" s="255"/>
      <c r="KRN102" s="231"/>
      <c r="KRO102" s="227"/>
      <c r="KRP102" s="227"/>
      <c r="KRQ102" s="231"/>
      <c r="KRR102" s="6"/>
      <c r="KRS102" s="6"/>
      <c r="KRT102" s="6"/>
      <c r="KRU102" s="246"/>
      <c r="KRV102" s="252"/>
      <c r="KRW102" s="259"/>
      <c r="KRX102" s="231"/>
      <c r="KRY102" s="231"/>
      <c r="KRZ102" s="231"/>
      <c r="KSA102" s="99"/>
      <c r="KSB102" s="231"/>
      <c r="KSC102" s="231"/>
      <c r="KSD102" s="231"/>
      <c r="KSE102" s="222"/>
      <c r="KSF102" s="248"/>
      <c r="KSG102" s="254"/>
      <c r="KSH102" s="224"/>
      <c r="KSI102" s="225"/>
      <c r="KSJ102" s="99"/>
      <c r="KSK102" s="255"/>
      <c r="KSL102" s="231"/>
      <c r="KSM102" s="227"/>
      <c r="KSN102" s="227"/>
      <c r="KSO102" s="231"/>
      <c r="KSP102" s="6"/>
      <c r="KSQ102" s="6"/>
      <c r="KSR102" s="6"/>
      <c r="KSS102" s="246"/>
      <c r="KST102" s="252"/>
      <c r="KSU102" s="259"/>
      <c r="KSV102" s="231"/>
      <c r="KSW102" s="231"/>
      <c r="KSX102" s="231"/>
      <c r="KSY102" s="99"/>
      <c r="KSZ102" s="231"/>
      <c r="KTA102" s="231"/>
      <c r="KTB102" s="231"/>
      <c r="KTC102" s="222"/>
      <c r="KTD102" s="248"/>
      <c r="KTE102" s="254"/>
      <c r="KTF102" s="224"/>
      <c r="KTG102" s="225"/>
      <c r="KTH102" s="99"/>
      <c r="KTI102" s="255"/>
      <c r="KTJ102" s="231"/>
      <c r="KTK102" s="227"/>
      <c r="KTL102" s="227"/>
      <c r="KTM102" s="231"/>
      <c r="KTN102" s="6"/>
      <c r="KTO102" s="6"/>
      <c r="KTP102" s="6"/>
      <c r="KTQ102" s="246"/>
      <c r="KTR102" s="252"/>
      <c r="KTS102" s="259"/>
      <c r="KTT102" s="231"/>
      <c r="KTU102" s="231"/>
      <c r="KTV102" s="231"/>
      <c r="KTW102" s="99"/>
      <c r="KTX102" s="231"/>
      <c r="KTY102" s="231"/>
      <c r="KTZ102" s="231"/>
      <c r="KUA102" s="222"/>
      <c r="KUB102" s="248"/>
      <c r="KUC102" s="254"/>
      <c r="KUD102" s="224"/>
      <c r="KUE102" s="225"/>
      <c r="KUF102" s="99"/>
      <c r="KUG102" s="255"/>
      <c r="KUH102" s="231"/>
      <c r="KUI102" s="227"/>
      <c r="KUJ102" s="227"/>
      <c r="KUK102" s="231"/>
      <c r="KUL102" s="6"/>
      <c r="KUM102" s="6"/>
      <c r="KUN102" s="6"/>
      <c r="KUO102" s="246"/>
      <c r="KUP102" s="252"/>
      <c r="KUQ102" s="259"/>
      <c r="KUR102" s="231"/>
      <c r="KUS102" s="231"/>
      <c r="KUT102" s="231"/>
      <c r="KUU102" s="99"/>
      <c r="KUV102" s="231"/>
      <c r="KUW102" s="231"/>
      <c r="KUX102" s="231"/>
      <c r="KUY102" s="222"/>
      <c r="KUZ102" s="248"/>
      <c r="KVA102" s="254"/>
      <c r="KVB102" s="224"/>
      <c r="KVC102" s="225"/>
      <c r="KVD102" s="99"/>
      <c r="KVE102" s="255"/>
      <c r="KVF102" s="231"/>
      <c r="KVG102" s="227"/>
      <c r="KVH102" s="227"/>
      <c r="KVI102" s="231"/>
      <c r="KVJ102" s="6"/>
      <c r="KVK102" s="6"/>
      <c r="KVL102" s="6"/>
      <c r="KVM102" s="246"/>
      <c r="KVN102" s="252"/>
      <c r="KVO102" s="259"/>
      <c r="KVP102" s="231"/>
      <c r="KVQ102" s="231"/>
      <c r="KVR102" s="231"/>
      <c r="KVS102" s="99"/>
      <c r="KVT102" s="231"/>
      <c r="KVU102" s="231"/>
      <c r="KVV102" s="231"/>
      <c r="KVW102" s="222"/>
      <c r="KVX102" s="248"/>
      <c r="KVY102" s="254"/>
      <c r="KVZ102" s="224"/>
      <c r="KWA102" s="225"/>
      <c r="KWB102" s="99"/>
      <c r="KWC102" s="255"/>
      <c r="KWD102" s="231"/>
      <c r="KWE102" s="227"/>
      <c r="KWF102" s="227"/>
      <c r="KWG102" s="231"/>
      <c r="KWH102" s="6"/>
      <c r="KWI102" s="6"/>
      <c r="KWJ102" s="6"/>
      <c r="KWK102" s="246"/>
      <c r="KWL102" s="252"/>
      <c r="KWM102" s="259"/>
      <c r="KWN102" s="231"/>
      <c r="KWO102" s="231"/>
      <c r="KWP102" s="231"/>
      <c r="KWQ102" s="99"/>
      <c r="KWR102" s="231"/>
      <c r="KWS102" s="231"/>
      <c r="KWT102" s="231"/>
      <c r="KWU102" s="222"/>
      <c r="KWV102" s="248"/>
      <c r="KWW102" s="254"/>
      <c r="KWX102" s="224"/>
      <c r="KWY102" s="225"/>
      <c r="KWZ102" s="99"/>
      <c r="KXA102" s="255"/>
      <c r="KXB102" s="231"/>
      <c r="KXC102" s="227"/>
      <c r="KXD102" s="227"/>
      <c r="KXE102" s="231"/>
      <c r="KXF102" s="6"/>
      <c r="KXG102" s="6"/>
      <c r="KXH102" s="6"/>
      <c r="KXI102" s="246"/>
      <c r="KXJ102" s="252"/>
      <c r="KXK102" s="259"/>
      <c r="KXL102" s="231"/>
      <c r="KXM102" s="231"/>
      <c r="KXN102" s="231"/>
      <c r="KXO102" s="99"/>
      <c r="KXP102" s="231"/>
      <c r="KXQ102" s="231"/>
      <c r="KXR102" s="231"/>
      <c r="KXS102" s="222"/>
      <c r="KXT102" s="248"/>
      <c r="KXU102" s="254"/>
      <c r="KXV102" s="224"/>
      <c r="KXW102" s="225"/>
      <c r="KXX102" s="99"/>
      <c r="KXY102" s="255"/>
      <c r="KXZ102" s="231"/>
      <c r="KYA102" s="227"/>
      <c r="KYB102" s="227"/>
      <c r="KYC102" s="231"/>
      <c r="KYD102" s="6"/>
      <c r="KYE102" s="6"/>
      <c r="KYF102" s="6"/>
      <c r="KYG102" s="246"/>
      <c r="KYH102" s="252"/>
      <c r="KYI102" s="259"/>
      <c r="KYJ102" s="231"/>
      <c r="KYK102" s="231"/>
      <c r="KYL102" s="231"/>
      <c r="KYM102" s="99"/>
      <c r="KYN102" s="231"/>
      <c r="KYO102" s="231"/>
      <c r="KYP102" s="231"/>
      <c r="KYQ102" s="222"/>
      <c r="KYR102" s="248"/>
      <c r="KYS102" s="254"/>
      <c r="KYT102" s="224"/>
      <c r="KYU102" s="225"/>
      <c r="KYV102" s="99"/>
      <c r="KYW102" s="255"/>
      <c r="KYX102" s="231"/>
      <c r="KYY102" s="227"/>
      <c r="KYZ102" s="227"/>
      <c r="KZA102" s="231"/>
      <c r="KZB102" s="6"/>
      <c r="KZC102" s="6"/>
      <c r="KZD102" s="6"/>
      <c r="KZE102" s="246"/>
      <c r="KZF102" s="252"/>
      <c r="KZG102" s="259"/>
      <c r="KZH102" s="231"/>
      <c r="KZI102" s="231"/>
      <c r="KZJ102" s="231"/>
      <c r="KZK102" s="99"/>
      <c r="KZL102" s="231"/>
      <c r="KZM102" s="231"/>
      <c r="KZN102" s="231"/>
      <c r="KZO102" s="222"/>
      <c r="KZP102" s="248"/>
      <c r="KZQ102" s="254"/>
      <c r="KZR102" s="224"/>
      <c r="KZS102" s="225"/>
      <c r="KZT102" s="99"/>
      <c r="KZU102" s="255"/>
      <c r="KZV102" s="231"/>
      <c r="KZW102" s="227"/>
      <c r="KZX102" s="227"/>
      <c r="KZY102" s="231"/>
      <c r="KZZ102" s="6"/>
      <c r="LAA102" s="6"/>
      <c r="LAB102" s="6"/>
      <c r="LAC102" s="246"/>
      <c r="LAD102" s="252"/>
      <c r="LAE102" s="259"/>
      <c r="LAF102" s="231"/>
      <c r="LAG102" s="231"/>
      <c r="LAH102" s="231"/>
      <c r="LAI102" s="99"/>
      <c r="LAJ102" s="231"/>
      <c r="LAK102" s="231"/>
      <c r="LAL102" s="231"/>
      <c r="LAM102" s="222"/>
      <c r="LAN102" s="248"/>
      <c r="LAO102" s="254"/>
      <c r="LAP102" s="224"/>
      <c r="LAQ102" s="225"/>
      <c r="LAR102" s="99"/>
      <c r="LAS102" s="255"/>
      <c r="LAT102" s="231"/>
      <c r="LAU102" s="227"/>
      <c r="LAV102" s="227"/>
      <c r="LAW102" s="231"/>
      <c r="LAX102" s="6"/>
      <c r="LAY102" s="6"/>
      <c r="LAZ102" s="6"/>
      <c r="LBA102" s="246"/>
      <c r="LBB102" s="252"/>
      <c r="LBC102" s="259"/>
      <c r="LBD102" s="231"/>
      <c r="LBE102" s="231"/>
      <c r="LBF102" s="231"/>
      <c r="LBG102" s="99"/>
      <c r="LBH102" s="231"/>
      <c r="LBI102" s="231"/>
      <c r="LBJ102" s="231"/>
      <c r="LBK102" s="222"/>
      <c r="LBL102" s="248"/>
      <c r="LBM102" s="254"/>
      <c r="LBN102" s="224"/>
      <c r="LBO102" s="225"/>
      <c r="LBP102" s="99"/>
      <c r="LBQ102" s="255"/>
      <c r="LBR102" s="231"/>
      <c r="LBS102" s="227"/>
      <c r="LBT102" s="227"/>
      <c r="LBU102" s="231"/>
      <c r="LBV102" s="6"/>
      <c r="LBW102" s="6"/>
      <c r="LBX102" s="6"/>
      <c r="LBY102" s="246"/>
      <c r="LBZ102" s="252"/>
      <c r="LCA102" s="259"/>
      <c r="LCB102" s="231"/>
      <c r="LCC102" s="231"/>
      <c r="LCD102" s="231"/>
      <c r="LCE102" s="99"/>
      <c r="LCF102" s="231"/>
      <c r="LCG102" s="231"/>
      <c r="LCH102" s="231"/>
      <c r="LCI102" s="222"/>
      <c r="LCJ102" s="248"/>
      <c r="LCK102" s="254"/>
      <c r="LCL102" s="224"/>
      <c r="LCM102" s="225"/>
      <c r="LCN102" s="99"/>
      <c r="LCO102" s="255"/>
      <c r="LCP102" s="231"/>
      <c r="LCQ102" s="227"/>
      <c r="LCR102" s="227"/>
      <c r="LCS102" s="231"/>
      <c r="LCT102" s="6"/>
      <c r="LCU102" s="6"/>
      <c r="LCV102" s="6"/>
      <c r="LCW102" s="246"/>
      <c r="LCX102" s="252"/>
      <c r="LCY102" s="259"/>
      <c r="LCZ102" s="231"/>
      <c r="LDA102" s="231"/>
      <c r="LDB102" s="231"/>
      <c r="LDC102" s="99"/>
      <c r="LDD102" s="231"/>
      <c r="LDE102" s="231"/>
      <c r="LDF102" s="231"/>
      <c r="LDG102" s="222"/>
      <c r="LDH102" s="248"/>
      <c r="LDI102" s="254"/>
      <c r="LDJ102" s="224"/>
      <c r="LDK102" s="225"/>
      <c r="LDL102" s="99"/>
      <c r="LDM102" s="255"/>
      <c r="LDN102" s="231"/>
      <c r="LDO102" s="227"/>
      <c r="LDP102" s="227"/>
      <c r="LDQ102" s="231"/>
      <c r="LDR102" s="6"/>
      <c r="LDS102" s="6"/>
      <c r="LDT102" s="6"/>
      <c r="LDU102" s="246"/>
      <c r="LDV102" s="252"/>
      <c r="LDW102" s="259"/>
      <c r="LDX102" s="231"/>
      <c r="LDY102" s="231"/>
      <c r="LDZ102" s="231"/>
      <c r="LEA102" s="99"/>
      <c r="LEB102" s="231"/>
      <c r="LEC102" s="231"/>
      <c r="LED102" s="231"/>
      <c r="LEE102" s="222"/>
      <c r="LEF102" s="248"/>
      <c r="LEG102" s="254"/>
      <c r="LEH102" s="224"/>
      <c r="LEI102" s="225"/>
      <c r="LEJ102" s="99"/>
      <c r="LEK102" s="255"/>
      <c r="LEL102" s="231"/>
      <c r="LEM102" s="227"/>
      <c r="LEN102" s="227"/>
      <c r="LEO102" s="231"/>
      <c r="LEP102" s="6"/>
      <c r="LEQ102" s="6"/>
      <c r="LER102" s="6"/>
      <c r="LES102" s="246"/>
      <c r="LET102" s="252"/>
      <c r="LEU102" s="259"/>
      <c r="LEV102" s="231"/>
      <c r="LEW102" s="231"/>
      <c r="LEX102" s="231"/>
      <c r="LEY102" s="99"/>
      <c r="LEZ102" s="231"/>
      <c r="LFA102" s="231"/>
      <c r="LFB102" s="231"/>
      <c r="LFC102" s="222"/>
      <c r="LFD102" s="248"/>
      <c r="LFE102" s="254"/>
      <c r="LFF102" s="224"/>
      <c r="LFG102" s="225"/>
      <c r="LFH102" s="99"/>
      <c r="LFI102" s="255"/>
      <c r="LFJ102" s="231"/>
      <c r="LFK102" s="227"/>
      <c r="LFL102" s="227"/>
      <c r="LFM102" s="231"/>
      <c r="LFN102" s="6"/>
      <c r="LFO102" s="6"/>
      <c r="LFP102" s="6"/>
      <c r="LFQ102" s="246"/>
      <c r="LFR102" s="252"/>
      <c r="LFS102" s="259"/>
      <c r="LFT102" s="231"/>
      <c r="LFU102" s="231"/>
      <c r="LFV102" s="231"/>
      <c r="LFW102" s="99"/>
      <c r="LFX102" s="231"/>
      <c r="LFY102" s="231"/>
      <c r="LFZ102" s="231"/>
      <c r="LGA102" s="222"/>
      <c r="LGB102" s="248"/>
      <c r="LGC102" s="254"/>
      <c r="LGD102" s="224"/>
      <c r="LGE102" s="225"/>
      <c r="LGF102" s="99"/>
      <c r="LGG102" s="255"/>
      <c r="LGH102" s="231"/>
      <c r="LGI102" s="227"/>
      <c r="LGJ102" s="227"/>
      <c r="LGK102" s="231"/>
      <c r="LGL102" s="6"/>
      <c r="LGM102" s="6"/>
      <c r="LGN102" s="6"/>
      <c r="LGO102" s="246"/>
      <c r="LGP102" s="252"/>
      <c r="LGQ102" s="259"/>
      <c r="LGR102" s="231"/>
      <c r="LGS102" s="231"/>
      <c r="LGT102" s="231"/>
      <c r="LGU102" s="99"/>
      <c r="LGV102" s="231"/>
      <c r="LGW102" s="231"/>
      <c r="LGX102" s="231"/>
      <c r="LGY102" s="222"/>
      <c r="LGZ102" s="248"/>
      <c r="LHA102" s="254"/>
      <c r="LHB102" s="224"/>
      <c r="LHC102" s="225"/>
      <c r="LHD102" s="99"/>
      <c r="LHE102" s="255"/>
      <c r="LHF102" s="231"/>
      <c r="LHG102" s="227"/>
      <c r="LHH102" s="227"/>
      <c r="LHI102" s="231"/>
      <c r="LHJ102" s="6"/>
      <c r="LHK102" s="6"/>
      <c r="LHL102" s="6"/>
      <c r="LHM102" s="246"/>
      <c r="LHN102" s="252"/>
      <c r="LHO102" s="259"/>
      <c r="LHP102" s="231"/>
      <c r="LHQ102" s="231"/>
      <c r="LHR102" s="231"/>
      <c r="LHS102" s="99"/>
      <c r="LHT102" s="231"/>
      <c r="LHU102" s="231"/>
      <c r="LHV102" s="231"/>
      <c r="LHW102" s="222"/>
      <c r="LHX102" s="248"/>
      <c r="LHY102" s="254"/>
      <c r="LHZ102" s="224"/>
      <c r="LIA102" s="225"/>
      <c r="LIB102" s="99"/>
      <c r="LIC102" s="255"/>
      <c r="LID102" s="231"/>
      <c r="LIE102" s="227"/>
      <c r="LIF102" s="227"/>
      <c r="LIG102" s="231"/>
      <c r="LIH102" s="6"/>
      <c r="LII102" s="6"/>
      <c r="LIJ102" s="6"/>
      <c r="LIK102" s="246"/>
      <c r="LIL102" s="252"/>
      <c r="LIM102" s="259"/>
      <c r="LIN102" s="231"/>
      <c r="LIO102" s="231"/>
      <c r="LIP102" s="231"/>
      <c r="LIQ102" s="99"/>
      <c r="LIR102" s="231"/>
      <c r="LIS102" s="231"/>
      <c r="LIT102" s="231"/>
      <c r="LIU102" s="222"/>
      <c r="LIV102" s="248"/>
      <c r="LIW102" s="254"/>
      <c r="LIX102" s="224"/>
      <c r="LIY102" s="225"/>
      <c r="LIZ102" s="99"/>
      <c r="LJA102" s="255"/>
      <c r="LJB102" s="231"/>
      <c r="LJC102" s="227"/>
      <c r="LJD102" s="227"/>
      <c r="LJE102" s="231"/>
      <c r="LJF102" s="6"/>
      <c r="LJG102" s="6"/>
      <c r="LJH102" s="6"/>
      <c r="LJI102" s="246"/>
      <c r="LJJ102" s="252"/>
      <c r="LJK102" s="259"/>
      <c r="LJL102" s="231"/>
      <c r="LJM102" s="231"/>
      <c r="LJN102" s="231"/>
      <c r="LJO102" s="99"/>
      <c r="LJP102" s="231"/>
      <c r="LJQ102" s="231"/>
      <c r="LJR102" s="231"/>
      <c r="LJS102" s="222"/>
      <c r="LJT102" s="248"/>
      <c r="LJU102" s="254"/>
      <c r="LJV102" s="224"/>
      <c r="LJW102" s="225"/>
      <c r="LJX102" s="99"/>
      <c r="LJY102" s="255"/>
      <c r="LJZ102" s="231"/>
      <c r="LKA102" s="227"/>
      <c r="LKB102" s="227"/>
      <c r="LKC102" s="231"/>
      <c r="LKD102" s="6"/>
      <c r="LKE102" s="6"/>
      <c r="LKF102" s="6"/>
      <c r="LKG102" s="246"/>
      <c r="LKH102" s="252"/>
      <c r="LKI102" s="259"/>
      <c r="LKJ102" s="231"/>
      <c r="LKK102" s="231"/>
      <c r="LKL102" s="231"/>
      <c r="LKM102" s="99"/>
      <c r="LKN102" s="231"/>
      <c r="LKO102" s="231"/>
      <c r="LKP102" s="231"/>
      <c r="LKQ102" s="222"/>
      <c r="LKR102" s="248"/>
      <c r="LKS102" s="254"/>
      <c r="LKT102" s="224"/>
      <c r="LKU102" s="225"/>
      <c r="LKV102" s="99"/>
      <c r="LKW102" s="255"/>
      <c r="LKX102" s="231"/>
      <c r="LKY102" s="227"/>
      <c r="LKZ102" s="227"/>
      <c r="LLA102" s="231"/>
      <c r="LLB102" s="6"/>
      <c r="LLC102" s="6"/>
      <c r="LLD102" s="6"/>
      <c r="LLE102" s="246"/>
      <c r="LLF102" s="252"/>
      <c r="LLG102" s="259"/>
      <c r="LLH102" s="231"/>
      <c r="LLI102" s="231"/>
      <c r="LLJ102" s="231"/>
      <c r="LLK102" s="99"/>
      <c r="LLL102" s="231"/>
      <c r="LLM102" s="231"/>
      <c r="LLN102" s="231"/>
      <c r="LLO102" s="222"/>
      <c r="LLP102" s="248"/>
      <c r="LLQ102" s="254"/>
      <c r="LLR102" s="224"/>
      <c r="LLS102" s="225"/>
      <c r="LLT102" s="99"/>
      <c r="LLU102" s="255"/>
      <c r="LLV102" s="231"/>
      <c r="LLW102" s="227"/>
      <c r="LLX102" s="227"/>
      <c r="LLY102" s="231"/>
      <c r="LLZ102" s="6"/>
      <c r="LMA102" s="6"/>
      <c r="LMB102" s="6"/>
      <c r="LMC102" s="246"/>
      <c r="LMD102" s="252"/>
      <c r="LME102" s="259"/>
      <c r="LMF102" s="231"/>
      <c r="LMG102" s="231"/>
      <c r="LMH102" s="231"/>
      <c r="LMI102" s="99"/>
      <c r="LMJ102" s="231"/>
      <c r="LMK102" s="231"/>
      <c r="LML102" s="231"/>
      <c r="LMM102" s="222"/>
      <c r="LMN102" s="248"/>
      <c r="LMO102" s="254"/>
      <c r="LMP102" s="224"/>
      <c r="LMQ102" s="225"/>
      <c r="LMR102" s="99"/>
      <c r="LMS102" s="255"/>
      <c r="LMT102" s="231"/>
      <c r="LMU102" s="227"/>
      <c r="LMV102" s="227"/>
      <c r="LMW102" s="231"/>
      <c r="LMX102" s="6"/>
      <c r="LMY102" s="6"/>
      <c r="LMZ102" s="6"/>
      <c r="LNA102" s="246"/>
      <c r="LNB102" s="252"/>
      <c r="LNC102" s="259"/>
      <c r="LND102" s="231"/>
      <c r="LNE102" s="231"/>
      <c r="LNF102" s="231"/>
      <c r="LNG102" s="99"/>
      <c r="LNH102" s="231"/>
      <c r="LNI102" s="231"/>
      <c r="LNJ102" s="231"/>
      <c r="LNK102" s="222"/>
      <c r="LNL102" s="248"/>
      <c r="LNM102" s="254"/>
      <c r="LNN102" s="224"/>
      <c r="LNO102" s="225"/>
      <c r="LNP102" s="99"/>
      <c r="LNQ102" s="255"/>
      <c r="LNR102" s="231"/>
      <c r="LNS102" s="227"/>
      <c r="LNT102" s="227"/>
      <c r="LNU102" s="231"/>
      <c r="LNV102" s="6"/>
      <c r="LNW102" s="6"/>
      <c r="LNX102" s="6"/>
      <c r="LNY102" s="246"/>
      <c r="LNZ102" s="252"/>
      <c r="LOA102" s="259"/>
      <c r="LOB102" s="231"/>
      <c r="LOC102" s="231"/>
      <c r="LOD102" s="231"/>
      <c r="LOE102" s="99"/>
      <c r="LOF102" s="231"/>
      <c r="LOG102" s="231"/>
      <c r="LOH102" s="231"/>
      <c r="LOI102" s="222"/>
      <c r="LOJ102" s="248"/>
      <c r="LOK102" s="254"/>
      <c r="LOL102" s="224"/>
      <c r="LOM102" s="225"/>
      <c r="LON102" s="99"/>
      <c r="LOO102" s="255"/>
      <c r="LOP102" s="231"/>
      <c r="LOQ102" s="227"/>
      <c r="LOR102" s="227"/>
      <c r="LOS102" s="231"/>
      <c r="LOT102" s="6"/>
      <c r="LOU102" s="6"/>
      <c r="LOV102" s="6"/>
      <c r="LOW102" s="246"/>
      <c r="LOX102" s="252"/>
      <c r="LOY102" s="259"/>
      <c r="LOZ102" s="231"/>
      <c r="LPA102" s="231"/>
      <c r="LPB102" s="231"/>
      <c r="LPC102" s="99"/>
      <c r="LPD102" s="231"/>
      <c r="LPE102" s="231"/>
      <c r="LPF102" s="231"/>
      <c r="LPG102" s="222"/>
      <c r="LPH102" s="248"/>
      <c r="LPI102" s="254"/>
      <c r="LPJ102" s="224"/>
      <c r="LPK102" s="225"/>
      <c r="LPL102" s="99"/>
      <c r="LPM102" s="255"/>
      <c r="LPN102" s="231"/>
      <c r="LPO102" s="227"/>
      <c r="LPP102" s="227"/>
      <c r="LPQ102" s="231"/>
      <c r="LPR102" s="6"/>
      <c r="LPS102" s="6"/>
      <c r="LPT102" s="6"/>
      <c r="LPU102" s="246"/>
      <c r="LPV102" s="252"/>
      <c r="LPW102" s="259"/>
      <c r="LPX102" s="231"/>
      <c r="LPY102" s="231"/>
      <c r="LPZ102" s="231"/>
      <c r="LQA102" s="99"/>
      <c r="LQB102" s="231"/>
      <c r="LQC102" s="231"/>
      <c r="LQD102" s="231"/>
      <c r="LQE102" s="222"/>
      <c r="LQF102" s="248"/>
      <c r="LQG102" s="254"/>
      <c r="LQH102" s="224"/>
      <c r="LQI102" s="225"/>
      <c r="LQJ102" s="99"/>
      <c r="LQK102" s="255"/>
      <c r="LQL102" s="231"/>
      <c r="LQM102" s="227"/>
      <c r="LQN102" s="227"/>
      <c r="LQO102" s="231"/>
      <c r="LQP102" s="6"/>
      <c r="LQQ102" s="6"/>
      <c r="LQR102" s="6"/>
      <c r="LQS102" s="246"/>
      <c r="LQT102" s="252"/>
      <c r="LQU102" s="259"/>
      <c r="LQV102" s="231"/>
      <c r="LQW102" s="231"/>
      <c r="LQX102" s="231"/>
      <c r="LQY102" s="99"/>
      <c r="LQZ102" s="231"/>
      <c r="LRA102" s="231"/>
      <c r="LRB102" s="231"/>
      <c r="LRC102" s="222"/>
      <c r="LRD102" s="248"/>
      <c r="LRE102" s="254"/>
      <c r="LRF102" s="224"/>
      <c r="LRG102" s="225"/>
      <c r="LRH102" s="99"/>
      <c r="LRI102" s="255"/>
      <c r="LRJ102" s="231"/>
      <c r="LRK102" s="227"/>
      <c r="LRL102" s="227"/>
      <c r="LRM102" s="231"/>
      <c r="LRN102" s="6"/>
      <c r="LRO102" s="6"/>
      <c r="LRP102" s="6"/>
      <c r="LRQ102" s="246"/>
      <c r="LRR102" s="252"/>
      <c r="LRS102" s="259"/>
      <c r="LRT102" s="231"/>
      <c r="LRU102" s="231"/>
      <c r="LRV102" s="231"/>
      <c r="LRW102" s="99"/>
      <c r="LRX102" s="231"/>
      <c r="LRY102" s="231"/>
      <c r="LRZ102" s="231"/>
      <c r="LSA102" s="222"/>
      <c r="LSB102" s="248"/>
      <c r="LSC102" s="254"/>
      <c r="LSD102" s="224"/>
      <c r="LSE102" s="225"/>
      <c r="LSF102" s="99"/>
      <c r="LSG102" s="255"/>
      <c r="LSH102" s="231"/>
      <c r="LSI102" s="227"/>
      <c r="LSJ102" s="227"/>
      <c r="LSK102" s="231"/>
      <c r="LSL102" s="6"/>
      <c r="LSM102" s="6"/>
      <c r="LSN102" s="6"/>
      <c r="LSO102" s="246"/>
      <c r="LSP102" s="252"/>
      <c r="LSQ102" s="259"/>
      <c r="LSR102" s="231"/>
      <c r="LSS102" s="231"/>
      <c r="LST102" s="231"/>
      <c r="LSU102" s="99"/>
      <c r="LSV102" s="231"/>
      <c r="LSW102" s="231"/>
      <c r="LSX102" s="231"/>
      <c r="LSY102" s="222"/>
      <c r="LSZ102" s="248"/>
      <c r="LTA102" s="254"/>
      <c r="LTB102" s="224"/>
      <c r="LTC102" s="225"/>
      <c r="LTD102" s="99"/>
      <c r="LTE102" s="255"/>
      <c r="LTF102" s="231"/>
      <c r="LTG102" s="227"/>
      <c r="LTH102" s="227"/>
      <c r="LTI102" s="231"/>
      <c r="LTJ102" s="6"/>
      <c r="LTK102" s="6"/>
      <c r="LTL102" s="6"/>
      <c r="LTM102" s="246"/>
      <c r="LTN102" s="252"/>
      <c r="LTO102" s="259"/>
      <c r="LTP102" s="231"/>
      <c r="LTQ102" s="231"/>
      <c r="LTR102" s="231"/>
      <c r="LTS102" s="99"/>
      <c r="LTT102" s="231"/>
      <c r="LTU102" s="231"/>
      <c r="LTV102" s="231"/>
      <c r="LTW102" s="222"/>
      <c r="LTX102" s="248"/>
      <c r="LTY102" s="254"/>
      <c r="LTZ102" s="224"/>
      <c r="LUA102" s="225"/>
      <c r="LUB102" s="99"/>
      <c r="LUC102" s="255"/>
      <c r="LUD102" s="231"/>
      <c r="LUE102" s="227"/>
      <c r="LUF102" s="227"/>
      <c r="LUG102" s="231"/>
      <c r="LUH102" s="6"/>
      <c r="LUI102" s="6"/>
      <c r="LUJ102" s="6"/>
      <c r="LUK102" s="246"/>
      <c r="LUL102" s="252"/>
      <c r="LUM102" s="259"/>
      <c r="LUN102" s="231"/>
      <c r="LUO102" s="231"/>
      <c r="LUP102" s="231"/>
      <c r="LUQ102" s="99"/>
      <c r="LUR102" s="231"/>
      <c r="LUS102" s="231"/>
      <c r="LUT102" s="231"/>
      <c r="LUU102" s="222"/>
      <c r="LUV102" s="248"/>
      <c r="LUW102" s="254"/>
      <c r="LUX102" s="224"/>
      <c r="LUY102" s="225"/>
      <c r="LUZ102" s="99"/>
      <c r="LVA102" s="255"/>
      <c r="LVB102" s="231"/>
      <c r="LVC102" s="227"/>
      <c r="LVD102" s="227"/>
      <c r="LVE102" s="231"/>
      <c r="LVF102" s="6"/>
      <c r="LVG102" s="6"/>
      <c r="LVH102" s="6"/>
      <c r="LVI102" s="246"/>
      <c r="LVJ102" s="252"/>
      <c r="LVK102" s="259"/>
      <c r="LVL102" s="231"/>
      <c r="LVM102" s="231"/>
      <c r="LVN102" s="231"/>
      <c r="LVO102" s="99"/>
      <c r="LVP102" s="231"/>
      <c r="LVQ102" s="231"/>
      <c r="LVR102" s="231"/>
      <c r="LVS102" s="222"/>
      <c r="LVT102" s="248"/>
      <c r="LVU102" s="254"/>
      <c r="LVV102" s="224"/>
      <c r="LVW102" s="225"/>
      <c r="LVX102" s="99"/>
      <c r="LVY102" s="255"/>
      <c r="LVZ102" s="231"/>
      <c r="LWA102" s="227"/>
      <c r="LWB102" s="227"/>
      <c r="LWC102" s="231"/>
      <c r="LWD102" s="6"/>
      <c r="LWE102" s="6"/>
      <c r="LWF102" s="6"/>
      <c r="LWG102" s="246"/>
      <c r="LWH102" s="252"/>
      <c r="LWI102" s="259"/>
      <c r="LWJ102" s="231"/>
      <c r="LWK102" s="231"/>
      <c r="LWL102" s="231"/>
      <c r="LWM102" s="99"/>
      <c r="LWN102" s="231"/>
      <c r="LWO102" s="231"/>
      <c r="LWP102" s="231"/>
      <c r="LWQ102" s="222"/>
      <c r="LWR102" s="248"/>
      <c r="LWS102" s="254"/>
      <c r="LWT102" s="224"/>
      <c r="LWU102" s="225"/>
      <c r="LWV102" s="99"/>
      <c r="LWW102" s="255"/>
      <c r="LWX102" s="231"/>
      <c r="LWY102" s="227"/>
      <c r="LWZ102" s="227"/>
      <c r="LXA102" s="231"/>
      <c r="LXB102" s="6"/>
      <c r="LXC102" s="6"/>
      <c r="LXD102" s="6"/>
      <c r="LXE102" s="246"/>
      <c r="LXF102" s="252"/>
      <c r="LXG102" s="259"/>
      <c r="LXH102" s="231"/>
      <c r="LXI102" s="231"/>
      <c r="LXJ102" s="231"/>
      <c r="LXK102" s="99"/>
      <c r="LXL102" s="231"/>
      <c r="LXM102" s="231"/>
      <c r="LXN102" s="231"/>
      <c r="LXO102" s="222"/>
      <c r="LXP102" s="248"/>
      <c r="LXQ102" s="254"/>
      <c r="LXR102" s="224"/>
      <c r="LXS102" s="225"/>
      <c r="LXT102" s="99"/>
      <c r="LXU102" s="255"/>
      <c r="LXV102" s="231"/>
      <c r="LXW102" s="227"/>
      <c r="LXX102" s="227"/>
      <c r="LXY102" s="231"/>
      <c r="LXZ102" s="6"/>
      <c r="LYA102" s="6"/>
      <c r="LYB102" s="6"/>
      <c r="LYC102" s="246"/>
      <c r="LYD102" s="252"/>
      <c r="LYE102" s="259"/>
      <c r="LYF102" s="231"/>
      <c r="LYG102" s="231"/>
      <c r="LYH102" s="231"/>
      <c r="LYI102" s="99"/>
      <c r="LYJ102" s="231"/>
      <c r="LYK102" s="231"/>
      <c r="LYL102" s="231"/>
      <c r="LYM102" s="222"/>
      <c r="LYN102" s="248"/>
      <c r="LYO102" s="254"/>
      <c r="LYP102" s="224"/>
      <c r="LYQ102" s="225"/>
      <c r="LYR102" s="99"/>
      <c r="LYS102" s="255"/>
      <c r="LYT102" s="231"/>
      <c r="LYU102" s="227"/>
      <c r="LYV102" s="227"/>
      <c r="LYW102" s="231"/>
      <c r="LYX102" s="6"/>
      <c r="LYY102" s="6"/>
      <c r="LYZ102" s="6"/>
      <c r="LZA102" s="246"/>
      <c r="LZB102" s="252"/>
      <c r="LZC102" s="259"/>
      <c r="LZD102" s="231"/>
      <c r="LZE102" s="231"/>
      <c r="LZF102" s="231"/>
      <c r="LZG102" s="99"/>
      <c r="LZH102" s="231"/>
      <c r="LZI102" s="231"/>
      <c r="LZJ102" s="231"/>
      <c r="LZK102" s="222"/>
      <c r="LZL102" s="248"/>
      <c r="LZM102" s="254"/>
      <c r="LZN102" s="224"/>
      <c r="LZO102" s="225"/>
      <c r="LZP102" s="99"/>
      <c r="LZQ102" s="255"/>
      <c r="LZR102" s="231"/>
      <c r="LZS102" s="227"/>
      <c r="LZT102" s="227"/>
      <c r="LZU102" s="231"/>
      <c r="LZV102" s="6"/>
      <c r="LZW102" s="6"/>
      <c r="LZX102" s="6"/>
      <c r="LZY102" s="246"/>
      <c r="LZZ102" s="252"/>
      <c r="MAA102" s="259"/>
      <c r="MAB102" s="231"/>
      <c r="MAC102" s="231"/>
      <c r="MAD102" s="231"/>
      <c r="MAE102" s="99"/>
      <c r="MAF102" s="231"/>
      <c r="MAG102" s="231"/>
      <c r="MAH102" s="231"/>
      <c r="MAI102" s="222"/>
      <c r="MAJ102" s="248"/>
      <c r="MAK102" s="254"/>
      <c r="MAL102" s="224"/>
      <c r="MAM102" s="225"/>
      <c r="MAN102" s="99"/>
      <c r="MAO102" s="255"/>
      <c r="MAP102" s="231"/>
      <c r="MAQ102" s="227"/>
      <c r="MAR102" s="227"/>
      <c r="MAS102" s="231"/>
      <c r="MAT102" s="6"/>
      <c r="MAU102" s="6"/>
      <c r="MAV102" s="6"/>
      <c r="MAW102" s="246"/>
      <c r="MAX102" s="252"/>
      <c r="MAY102" s="259"/>
      <c r="MAZ102" s="231"/>
      <c r="MBA102" s="231"/>
      <c r="MBB102" s="231"/>
      <c r="MBC102" s="99"/>
      <c r="MBD102" s="231"/>
      <c r="MBE102" s="231"/>
      <c r="MBF102" s="231"/>
      <c r="MBG102" s="222"/>
      <c r="MBH102" s="248"/>
      <c r="MBI102" s="254"/>
      <c r="MBJ102" s="224"/>
      <c r="MBK102" s="225"/>
      <c r="MBL102" s="99"/>
      <c r="MBM102" s="255"/>
      <c r="MBN102" s="231"/>
      <c r="MBO102" s="227"/>
      <c r="MBP102" s="227"/>
      <c r="MBQ102" s="231"/>
      <c r="MBR102" s="6"/>
      <c r="MBS102" s="6"/>
      <c r="MBT102" s="6"/>
      <c r="MBU102" s="246"/>
      <c r="MBV102" s="252"/>
      <c r="MBW102" s="259"/>
      <c r="MBX102" s="231"/>
      <c r="MBY102" s="231"/>
      <c r="MBZ102" s="231"/>
      <c r="MCA102" s="99"/>
      <c r="MCB102" s="231"/>
      <c r="MCC102" s="231"/>
      <c r="MCD102" s="231"/>
      <c r="MCE102" s="222"/>
      <c r="MCF102" s="248"/>
      <c r="MCG102" s="254"/>
      <c r="MCH102" s="224"/>
      <c r="MCI102" s="225"/>
      <c r="MCJ102" s="99"/>
      <c r="MCK102" s="255"/>
      <c r="MCL102" s="231"/>
      <c r="MCM102" s="227"/>
      <c r="MCN102" s="227"/>
      <c r="MCO102" s="231"/>
      <c r="MCP102" s="6"/>
      <c r="MCQ102" s="6"/>
      <c r="MCR102" s="6"/>
      <c r="MCS102" s="246"/>
      <c r="MCT102" s="252"/>
      <c r="MCU102" s="259"/>
      <c r="MCV102" s="231"/>
      <c r="MCW102" s="231"/>
      <c r="MCX102" s="231"/>
      <c r="MCY102" s="99"/>
      <c r="MCZ102" s="231"/>
      <c r="MDA102" s="231"/>
      <c r="MDB102" s="231"/>
      <c r="MDC102" s="222"/>
      <c r="MDD102" s="248"/>
      <c r="MDE102" s="254"/>
      <c r="MDF102" s="224"/>
      <c r="MDG102" s="225"/>
      <c r="MDH102" s="99"/>
      <c r="MDI102" s="255"/>
      <c r="MDJ102" s="231"/>
      <c r="MDK102" s="227"/>
      <c r="MDL102" s="227"/>
      <c r="MDM102" s="231"/>
      <c r="MDN102" s="6"/>
      <c r="MDO102" s="6"/>
      <c r="MDP102" s="6"/>
      <c r="MDQ102" s="246"/>
      <c r="MDR102" s="252"/>
      <c r="MDS102" s="259"/>
      <c r="MDT102" s="231"/>
      <c r="MDU102" s="231"/>
      <c r="MDV102" s="231"/>
      <c r="MDW102" s="99"/>
      <c r="MDX102" s="231"/>
      <c r="MDY102" s="231"/>
      <c r="MDZ102" s="231"/>
      <c r="MEA102" s="222"/>
      <c r="MEB102" s="248"/>
      <c r="MEC102" s="254"/>
      <c r="MED102" s="224"/>
      <c r="MEE102" s="225"/>
      <c r="MEF102" s="99"/>
      <c r="MEG102" s="255"/>
      <c r="MEH102" s="231"/>
      <c r="MEI102" s="227"/>
      <c r="MEJ102" s="227"/>
      <c r="MEK102" s="231"/>
      <c r="MEL102" s="6"/>
      <c r="MEM102" s="6"/>
      <c r="MEN102" s="6"/>
      <c r="MEO102" s="246"/>
      <c r="MEP102" s="252"/>
      <c r="MEQ102" s="259"/>
      <c r="MER102" s="231"/>
      <c r="MES102" s="231"/>
      <c r="MET102" s="231"/>
      <c r="MEU102" s="99"/>
      <c r="MEV102" s="231"/>
      <c r="MEW102" s="231"/>
      <c r="MEX102" s="231"/>
      <c r="MEY102" s="222"/>
      <c r="MEZ102" s="248"/>
      <c r="MFA102" s="254"/>
      <c r="MFB102" s="224"/>
      <c r="MFC102" s="225"/>
      <c r="MFD102" s="99"/>
      <c r="MFE102" s="255"/>
      <c r="MFF102" s="231"/>
      <c r="MFG102" s="227"/>
      <c r="MFH102" s="227"/>
      <c r="MFI102" s="231"/>
      <c r="MFJ102" s="6"/>
      <c r="MFK102" s="6"/>
      <c r="MFL102" s="6"/>
      <c r="MFM102" s="246"/>
      <c r="MFN102" s="252"/>
      <c r="MFO102" s="259"/>
      <c r="MFP102" s="231"/>
      <c r="MFQ102" s="231"/>
      <c r="MFR102" s="231"/>
      <c r="MFS102" s="99"/>
      <c r="MFT102" s="231"/>
      <c r="MFU102" s="231"/>
      <c r="MFV102" s="231"/>
      <c r="MFW102" s="222"/>
      <c r="MFX102" s="248"/>
      <c r="MFY102" s="254"/>
      <c r="MFZ102" s="224"/>
      <c r="MGA102" s="225"/>
      <c r="MGB102" s="99"/>
      <c r="MGC102" s="255"/>
      <c r="MGD102" s="231"/>
      <c r="MGE102" s="227"/>
      <c r="MGF102" s="227"/>
      <c r="MGG102" s="231"/>
      <c r="MGH102" s="6"/>
      <c r="MGI102" s="6"/>
      <c r="MGJ102" s="6"/>
      <c r="MGK102" s="246"/>
      <c r="MGL102" s="252"/>
      <c r="MGM102" s="259"/>
      <c r="MGN102" s="231"/>
      <c r="MGO102" s="231"/>
      <c r="MGP102" s="231"/>
      <c r="MGQ102" s="99"/>
      <c r="MGR102" s="231"/>
      <c r="MGS102" s="231"/>
      <c r="MGT102" s="231"/>
      <c r="MGU102" s="222"/>
      <c r="MGV102" s="248"/>
      <c r="MGW102" s="254"/>
      <c r="MGX102" s="224"/>
      <c r="MGY102" s="225"/>
      <c r="MGZ102" s="99"/>
      <c r="MHA102" s="255"/>
      <c r="MHB102" s="231"/>
      <c r="MHC102" s="227"/>
      <c r="MHD102" s="227"/>
      <c r="MHE102" s="231"/>
      <c r="MHF102" s="6"/>
      <c r="MHG102" s="6"/>
      <c r="MHH102" s="6"/>
      <c r="MHI102" s="246"/>
      <c r="MHJ102" s="252"/>
      <c r="MHK102" s="259"/>
      <c r="MHL102" s="231"/>
      <c r="MHM102" s="231"/>
      <c r="MHN102" s="231"/>
      <c r="MHO102" s="99"/>
      <c r="MHP102" s="231"/>
      <c r="MHQ102" s="231"/>
      <c r="MHR102" s="231"/>
      <c r="MHS102" s="222"/>
      <c r="MHT102" s="248"/>
      <c r="MHU102" s="254"/>
      <c r="MHV102" s="224"/>
      <c r="MHW102" s="225"/>
      <c r="MHX102" s="99"/>
      <c r="MHY102" s="255"/>
      <c r="MHZ102" s="231"/>
      <c r="MIA102" s="227"/>
      <c r="MIB102" s="227"/>
      <c r="MIC102" s="231"/>
      <c r="MID102" s="6"/>
      <c r="MIE102" s="6"/>
      <c r="MIF102" s="6"/>
      <c r="MIG102" s="246"/>
      <c r="MIH102" s="252"/>
      <c r="MII102" s="259"/>
      <c r="MIJ102" s="231"/>
      <c r="MIK102" s="231"/>
      <c r="MIL102" s="231"/>
      <c r="MIM102" s="99"/>
      <c r="MIN102" s="231"/>
      <c r="MIO102" s="231"/>
      <c r="MIP102" s="231"/>
      <c r="MIQ102" s="222"/>
      <c r="MIR102" s="248"/>
      <c r="MIS102" s="254"/>
      <c r="MIT102" s="224"/>
      <c r="MIU102" s="225"/>
      <c r="MIV102" s="99"/>
      <c r="MIW102" s="255"/>
      <c r="MIX102" s="231"/>
      <c r="MIY102" s="227"/>
      <c r="MIZ102" s="227"/>
      <c r="MJA102" s="231"/>
      <c r="MJB102" s="6"/>
      <c r="MJC102" s="6"/>
      <c r="MJD102" s="6"/>
      <c r="MJE102" s="246"/>
      <c r="MJF102" s="252"/>
      <c r="MJG102" s="259"/>
      <c r="MJH102" s="231"/>
      <c r="MJI102" s="231"/>
      <c r="MJJ102" s="231"/>
      <c r="MJK102" s="99"/>
      <c r="MJL102" s="231"/>
      <c r="MJM102" s="231"/>
      <c r="MJN102" s="231"/>
      <c r="MJO102" s="222"/>
      <c r="MJP102" s="248"/>
      <c r="MJQ102" s="254"/>
      <c r="MJR102" s="224"/>
      <c r="MJS102" s="225"/>
      <c r="MJT102" s="99"/>
      <c r="MJU102" s="255"/>
      <c r="MJV102" s="231"/>
      <c r="MJW102" s="227"/>
      <c r="MJX102" s="227"/>
      <c r="MJY102" s="231"/>
      <c r="MJZ102" s="6"/>
      <c r="MKA102" s="6"/>
      <c r="MKB102" s="6"/>
      <c r="MKC102" s="246"/>
      <c r="MKD102" s="252"/>
      <c r="MKE102" s="259"/>
      <c r="MKF102" s="231"/>
      <c r="MKG102" s="231"/>
      <c r="MKH102" s="231"/>
      <c r="MKI102" s="99"/>
      <c r="MKJ102" s="231"/>
      <c r="MKK102" s="231"/>
      <c r="MKL102" s="231"/>
      <c r="MKM102" s="222"/>
      <c r="MKN102" s="248"/>
      <c r="MKO102" s="254"/>
      <c r="MKP102" s="224"/>
      <c r="MKQ102" s="225"/>
      <c r="MKR102" s="99"/>
      <c r="MKS102" s="255"/>
      <c r="MKT102" s="231"/>
      <c r="MKU102" s="227"/>
      <c r="MKV102" s="227"/>
      <c r="MKW102" s="231"/>
      <c r="MKX102" s="6"/>
      <c r="MKY102" s="6"/>
      <c r="MKZ102" s="6"/>
      <c r="MLA102" s="246"/>
      <c r="MLB102" s="252"/>
      <c r="MLC102" s="259"/>
      <c r="MLD102" s="231"/>
      <c r="MLE102" s="231"/>
      <c r="MLF102" s="231"/>
      <c r="MLG102" s="99"/>
      <c r="MLH102" s="231"/>
      <c r="MLI102" s="231"/>
      <c r="MLJ102" s="231"/>
      <c r="MLK102" s="222"/>
      <c r="MLL102" s="248"/>
      <c r="MLM102" s="254"/>
      <c r="MLN102" s="224"/>
      <c r="MLO102" s="225"/>
      <c r="MLP102" s="99"/>
      <c r="MLQ102" s="255"/>
      <c r="MLR102" s="231"/>
      <c r="MLS102" s="227"/>
      <c r="MLT102" s="227"/>
      <c r="MLU102" s="231"/>
      <c r="MLV102" s="6"/>
      <c r="MLW102" s="6"/>
      <c r="MLX102" s="6"/>
      <c r="MLY102" s="246"/>
      <c r="MLZ102" s="252"/>
      <c r="MMA102" s="259"/>
      <c r="MMB102" s="231"/>
      <c r="MMC102" s="231"/>
      <c r="MMD102" s="231"/>
      <c r="MME102" s="99"/>
      <c r="MMF102" s="231"/>
      <c r="MMG102" s="231"/>
      <c r="MMH102" s="231"/>
      <c r="MMI102" s="222"/>
      <c r="MMJ102" s="248"/>
      <c r="MMK102" s="254"/>
      <c r="MML102" s="224"/>
      <c r="MMM102" s="225"/>
      <c r="MMN102" s="99"/>
      <c r="MMO102" s="255"/>
      <c r="MMP102" s="231"/>
      <c r="MMQ102" s="227"/>
      <c r="MMR102" s="227"/>
      <c r="MMS102" s="231"/>
      <c r="MMT102" s="6"/>
      <c r="MMU102" s="6"/>
      <c r="MMV102" s="6"/>
      <c r="MMW102" s="246"/>
      <c r="MMX102" s="252"/>
      <c r="MMY102" s="259"/>
      <c r="MMZ102" s="231"/>
      <c r="MNA102" s="231"/>
      <c r="MNB102" s="231"/>
      <c r="MNC102" s="99"/>
      <c r="MND102" s="231"/>
      <c r="MNE102" s="231"/>
      <c r="MNF102" s="231"/>
      <c r="MNG102" s="222"/>
      <c r="MNH102" s="248"/>
      <c r="MNI102" s="254"/>
      <c r="MNJ102" s="224"/>
      <c r="MNK102" s="225"/>
      <c r="MNL102" s="99"/>
      <c r="MNM102" s="255"/>
      <c r="MNN102" s="231"/>
      <c r="MNO102" s="227"/>
      <c r="MNP102" s="227"/>
      <c r="MNQ102" s="231"/>
      <c r="MNR102" s="6"/>
      <c r="MNS102" s="6"/>
      <c r="MNT102" s="6"/>
      <c r="MNU102" s="246"/>
      <c r="MNV102" s="252"/>
      <c r="MNW102" s="259"/>
      <c r="MNX102" s="231"/>
      <c r="MNY102" s="231"/>
      <c r="MNZ102" s="231"/>
      <c r="MOA102" s="99"/>
      <c r="MOB102" s="231"/>
      <c r="MOC102" s="231"/>
      <c r="MOD102" s="231"/>
      <c r="MOE102" s="222"/>
      <c r="MOF102" s="248"/>
      <c r="MOG102" s="254"/>
      <c r="MOH102" s="224"/>
      <c r="MOI102" s="225"/>
      <c r="MOJ102" s="99"/>
      <c r="MOK102" s="255"/>
      <c r="MOL102" s="231"/>
      <c r="MOM102" s="227"/>
      <c r="MON102" s="227"/>
      <c r="MOO102" s="231"/>
      <c r="MOP102" s="6"/>
      <c r="MOQ102" s="6"/>
      <c r="MOR102" s="6"/>
      <c r="MOS102" s="246"/>
      <c r="MOT102" s="252"/>
      <c r="MOU102" s="259"/>
      <c r="MOV102" s="231"/>
      <c r="MOW102" s="231"/>
      <c r="MOX102" s="231"/>
      <c r="MOY102" s="99"/>
      <c r="MOZ102" s="231"/>
      <c r="MPA102" s="231"/>
      <c r="MPB102" s="231"/>
      <c r="MPC102" s="222"/>
      <c r="MPD102" s="248"/>
      <c r="MPE102" s="254"/>
      <c r="MPF102" s="224"/>
      <c r="MPG102" s="225"/>
      <c r="MPH102" s="99"/>
      <c r="MPI102" s="255"/>
      <c r="MPJ102" s="231"/>
      <c r="MPK102" s="227"/>
      <c r="MPL102" s="227"/>
      <c r="MPM102" s="231"/>
      <c r="MPN102" s="6"/>
      <c r="MPO102" s="6"/>
      <c r="MPP102" s="6"/>
      <c r="MPQ102" s="246"/>
      <c r="MPR102" s="252"/>
      <c r="MPS102" s="259"/>
      <c r="MPT102" s="231"/>
      <c r="MPU102" s="231"/>
      <c r="MPV102" s="231"/>
      <c r="MPW102" s="99"/>
      <c r="MPX102" s="231"/>
      <c r="MPY102" s="231"/>
      <c r="MPZ102" s="231"/>
      <c r="MQA102" s="222"/>
      <c r="MQB102" s="248"/>
      <c r="MQC102" s="254"/>
      <c r="MQD102" s="224"/>
      <c r="MQE102" s="225"/>
      <c r="MQF102" s="99"/>
      <c r="MQG102" s="255"/>
      <c r="MQH102" s="231"/>
      <c r="MQI102" s="227"/>
      <c r="MQJ102" s="227"/>
      <c r="MQK102" s="231"/>
      <c r="MQL102" s="6"/>
      <c r="MQM102" s="6"/>
      <c r="MQN102" s="6"/>
      <c r="MQO102" s="246"/>
      <c r="MQP102" s="252"/>
      <c r="MQQ102" s="259"/>
      <c r="MQR102" s="231"/>
      <c r="MQS102" s="231"/>
      <c r="MQT102" s="231"/>
      <c r="MQU102" s="99"/>
      <c r="MQV102" s="231"/>
      <c r="MQW102" s="231"/>
      <c r="MQX102" s="231"/>
      <c r="MQY102" s="222"/>
      <c r="MQZ102" s="248"/>
      <c r="MRA102" s="254"/>
      <c r="MRB102" s="224"/>
      <c r="MRC102" s="225"/>
      <c r="MRD102" s="99"/>
      <c r="MRE102" s="255"/>
      <c r="MRF102" s="231"/>
      <c r="MRG102" s="227"/>
      <c r="MRH102" s="227"/>
      <c r="MRI102" s="231"/>
      <c r="MRJ102" s="6"/>
      <c r="MRK102" s="6"/>
      <c r="MRL102" s="6"/>
      <c r="MRM102" s="246"/>
      <c r="MRN102" s="252"/>
      <c r="MRO102" s="259"/>
      <c r="MRP102" s="231"/>
      <c r="MRQ102" s="231"/>
      <c r="MRR102" s="231"/>
      <c r="MRS102" s="99"/>
      <c r="MRT102" s="231"/>
      <c r="MRU102" s="231"/>
      <c r="MRV102" s="231"/>
      <c r="MRW102" s="222"/>
      <c r="MRX102" s="248"/>
      <c r="MRY102" s="254"/>
      <c r="MRZ102" s="224"/>
      <c r="MSA102" s="225"/>
      <c r="MSB102" s="99"/>
      <c r="MSC102" s="255"/>
      <c r="MSD102" s="231"/>
      <c r="MSE102" s="227"/>
      <c r="MSF102" s="227"/>
      <c r="MSG102" s="231"/>
      <c r="MSH102" s="6"/>
      <c r="MSI102" s="6"/>
      <c r="MSJ102" s="6"/>
      <c r="MSK102" s="246"/>
      <c r="MSL102" s="252"/>
      <c r="MSM102" s="259"/>
      <c r="MSN102" s="231"/>
      <c r="MSO102" s="231"/>
      <c r="MSP102" s="231"/>
      <c r="MSQ102" s="99"/>
      <c r="MSR102" s="231"/>
      <c r="MSS102" s="231"/>
      <c r="MST102" s="231"/>
      <c r="MSU102" s="222"/>
      <c r="MSV102" s="248"/>
      <c r="MSW102" s="254"/>
      <c r="MSX102" s="224"/>
      <c r="MSY102" s="225"/>
      <c r="MSZ102" s="99"/>
      <c r="MTA102" s="255"/>
      <c r="MTB102" s="231"/>
      <c r="MTC102" s="227"/>
      <c r="MTD102" s="227"/>
      <c r="MTE102" s="231"/>
      <c r="MTF102" s="6"/>
      <c r="MTG102" s="6"/>
      <c r="MTH102" s="6"/>
      <c r="MTI102" s="246"/>
      <c r="MTJ102" s="252"/>
      <c r="MTK102" s="259"/>
      <c r="MTL102" s="231"/>
      <c r="MTM102" s="231"/>
      <c r="MTN102" s="231"/>
      <c r="MTO102" s="99"/>
      <c r="MTP102" s="231"/>
      <c r="MTQ102" s="231"/>
      <c r="MTR102" s="231"/>
      <c r="MTS102" s="222"/>
      <c r="MTT102" s="248"/>
      <c r="MTU102" s="254"/>
      <c r="MTV102" s="224"/>
      <c r="MTW102" s="225"/>
      <c r="MTX102" s="99"/>
      <c r="MTY102" s="255"/>
      <c r="MTZ102" s="231"/>
      <c r="MUA102" s="227"/>
      <c r="MUB102" s="227"/>
      <c r="MUC102" s="231"/>
      <c r="MUD102" s="6"/>
      <c r="MUE102" s="6"/>
      <c r="MUF102" s="6"/>
      <c r="MUG102" s="246"/>
      <c r="MUH102" s="252"/>
      <c r="MUI102" s="259"/>
      <c r="MUJ102" s="231"/>
      <c r="MUK102" s="231"/>
      <c r="MUL102" s="231"/>
      <c r="MUM102" s="99"/>
      <c r="MUN102" s="231"/>
      <c r="MUO102" s="231"/>
      <c r="MUP102" s="231"/>
      <c r="MUQ102" s="222"/>
      <c r="MUR102" s="248"/>
      <c r="MUS102" s="254"/>
      <c r="MUT102" s="224"/>
      <c r="MUU102" s="225"/>
      <c r="MUV102" s="99"/>
      <c r="MUW102" s="255"/>
      <c r="MUX102" s="231"/>
      <c r="MUY102" s="227"/>
      <c r="MUZ102" s="227"/>
      <c r="MVA102" s="231"/>
      <c r="MVB102" s="6"/>
      <c r="MVC102" s="6"/>
      <c r="MVD102" s="6"/>
      <c r="MVE102" s="246"/>
      <c r="MVF102" s="252"/>
      <c r="MVG102" s="259"/>
      <c r="MVH102" s="231"/>
      <c r="MVI102" s="231"/>
      <c r="MVJ102" s="231"/>
      <c r="MVK102" s="99"/>
      <c r="MVL102" s="231"/>
      <c r="MVM102" s="231"/>
      <c r="MVN102" s="231"/>
      <c r="MVO102" s="222"/>
      <c r="MVP102" s="248"/>
      <c r="MVQ102" s="254"/>
      <c r="MVR102" s="224"/>
      <c r="MVS102" s="225"/>
      <c r="MVT102" s="99"/>
      <c r="MVU102" s="255"/>
      <c r="MVV102" s="231"/>
      <c r="MVW102" s="227"/>
      <c r="MVX102" s="227"/>
      <c r="MVY102" s="231"/>
      <c r="MVZ102" s="6"/>
      <c r="MWA102" s="6"/>
      <c r="MWB102" s="6"/>
      <c r="MWC102" s="246"/>
      <c r="MWD102" s="252"/>
      <c r="MWE102" s="259"/>
      <c r="MWF102" s="231"/>
      <c r="MWG102" s="231"/>
      <c r="MWH102" s="231"/>
      <c r="MWI102" s="99"/>
      <c r="MWJ102" s="231"/>
      <c r="MWK102" s="231"/>
      <c r="MWL102" s="231"/>
      <c r="MWM102" s="222"/>
      <c r="MWN102" s="248"/>
      <c r="MWO102" s="254"/>
      <c r="MWP102" s="224"/>
      <c r="MWQ102" s="225"/>
      <c r="MWR102" s="99"/>
      <c r="MWS102" s="255"/>
      <c r="MWT102" s="231"/>
      <c r="MWU102" s="227"/>
      <c r="MWV102" s="227"/>
      <c r="MWW102" s="231"/>
      <c r="MWX102" s="6"/>
      <c r="MWY102" s="6"/>
      <c r="MWZ102" s="6"/>
      <c r="MXA102" s="246"/>
      <c r="MXB102" s="252"/>
      <c r="MXC102" s="259"/>
      <c r="MXD102" s="231"/>
      <c r="MXE102" s="231"/>
      <c r="MXF102" s="231"/>
      <c r="MXG102" s="99"/>
      <c r="MXH102" s="231"/>
      <c r="MXI102" s="231"/>
      <c r="MXJ102" s="231"/>
      <c r="MXK102" s="222"/>
      <c r="MXL102" s="248"/>
      <c r="MXM102" s="254"/>
      <c r="MXN102" s="224"/>
      <c r="MXO102" s="225"/>
      <c r="MXP102" s="99"/>
      <c r="MXQ102" s="255"/>
      <c r="MXR102" s="231"/>
      <c r="MXS102" s="227"/>
      <c r="MXT102" s="227"/>
      <c r="MXU102" s="231"/>
      <c r="MXV102" s="6"/>
      <c r="MXW102" s="6"/>
      <c r="MXX102" s="6"/>
      <c r="MXY102" s="246"/>
      <c r="MXZ102" s="252"/>
      <c r="MYA102" s="259"/>
      <c r="MYB102" s="231"/>
      <c r="MYC102" s="231"/>
      <c r="MYD102" s="231"/>
      <c r="MYE102" s="99"/>
      <c r="MYF102" s="231"/>
      <c r="MYG102" s="231"/>
      <c r="MYH102" s="231"/>
      <c r="MYI102" s="222"/>
      <c r="MYJ102" s="248"/>
      <c r="MYK102" s="254"/>
      <c r="MYL102" s="224"/>
      <c r="MYM102" s="225"/>
      <c r="MYN102" s="99"/>
      <c r="MYO102" s="255"/>
      <c r="MYP102" s="231"/>
      <c r="MYQ102" s="227"/>
      <c r="MYR102" s="227"/>
      <c r="MYS102" s="231"/>
      <c r="MYT102" s="6"/>
      <c r="MYU102" s="6"/>
      <c r="MYV102" s="6"/>
      <c r="MYW102" s="246"/>
      <c r="MYX102" s="252"/>
      <c r="MYY102" s="259"/>
      <c r="MYZ102" s="231"/>
      <c r="MZA102" s="231"/>
      <c r="MZB102" s="231"/>
      <c r="MZC102" s="99"/>
      <c r="MZD102" s="231"/>
      <c r="MZE102" s="231"/>
      <c r="MZF102" s="231"/>
      <c r="MZG102" s="222"/>
      <c r="MZH102" s="248"/>
      <c r="MZI102" s="254"/>
      <c r="MZJ102" s="224"/>
      <c r="MZK102" s="225"/>
      <c r="MZL102" s="99"/>
      <c r="MZM102" s="255"/>
      <c r="MZN102" s="231"/>
      <c r="MZO102" s="227"/>
      <c r="MZP102" s="227"/>
      <c r="MZQ102" s="231"/>
      <c r="MZR102" s="6"/>
      <c r="MZS102" s="6"/>
      <c r="MZT102" s="6"/>
      <c r="MZU102" s="246"/>
      <c r="MZV102" s="252"/>
      <c r="MZW102" s="259"/>
      <c r="MZX102" s="231"/>
      <c r="MZY102" s="231"/>
      <c r="MZZ102" s="231"/>
      <c r="NAA102" s="99"/>
      <c r="NAB102" s="231"/>
      <c r="NAC102" s="231"/>
      <c r="NAD102" s="231"/>
      <c r="NAE102" s="222"/>
      <c r="NAF102" s="248"/>
      <c r="NAG102" s="254"/>
      <c r="NAH102" s="224"/>
      <c r="NAI102" s="225"/>
      <c r="NAJ102" s="99"/>
      <c r="NAK102" s="255"/>
      <c r="NAL102" s="231"/>
      <c r="NAM102" s="227"/>
      <c r="NAN102" s="227"/>
      <c r="NAO102" s="231"/>
      <c r="NAP102" s="6"/>
      <c r="NAQ102" s="6"/>
      <c r="NAR102" s="6"/>
      <c r="NAS102" s="246"/>
      <c r="NAT102" s="252"/>
      <c r="NAU102" s="259"/>
      <c r="NAV102" s="231"/>
      <c r="NAW102" s="231"/>
      <c r="NAX102" s="231"/>
      <c r="NAY102" s="99"/>
      <c r="NAZ102" s="231"/>
      <c r="NBA102" s="231"/>
      <c r="NBB102" s="231"/>
      <c r="NBC102" s="222"/>
      <c r="NBD102" s="248"/>
      <c r="NBE102" s="254"/>
      <c r="NBF102" s="224"/>
      <c r="NBG102" s="225"/>
      <c r="NBH102" s="99"/>
      <c r="NBI102" s="255"/>
      <c r="NBJ102" s="231"/>
      <c r="NBK102" s="227"/>
      <c r="NBL102" s="227"/>
      <c r="NBM102" s="231"/>
      <c r="NBN102" s="6"/>
      <c r="NBO102" s="6"/>
      <c r="NBP102" s="6"/>
      <c r="NBQ102" s="246"/>
      <c r="NBR102" s="252"/>
      <c r="NBS102" s="259"/>
      <c r="NBT102" s="231"/>
      <c r="NBU102" s="231"/>
      <c r="NBV102" s="231"/>
      <c r="NBW102" s="99"/>
      <c r="NBX102" s="231"/>
      <c r="NBY102" s="231"/>
      <c r="NBZ102" s="231"/>
      <c r="NCA102" s="222"/>
      <c r="NCB102" s="248"/>
      <c r="NCC102" s="254"/>
      <c r="NCD102" s="224"/>
      <c r="NCE102" s="225"/>
      <c r="NCF102" s="99"/>
      <c r="NCG102" s="255"/>
      <c r="NCH102" s="231"/>
      <c r="NCI102" s="227"/>
      <c r="NCJ102" s="227"/>
      <c r="NCK102" s="231"/>
      <c r="NCL102" s="6"/>
      <c r="NCM102" s="6"/>
      <c r="NCN102" s="6"/>
      <c r="NCO102" s="246"/>
      <c r="NCP102" s="252"/>
      <c r="NCQ102" s="259"/>
      <c r="NCR102" s="231"/>
      <c r="NCS102" s="231"/>
      <c r="NCT102" s="231"/>
      <c r="NCU102" s="99"/>
      <c r="NCV102" s="231"/>
      <c r="NCW102" s="231"/>
      <c r="NCX102" s="231"/>
      <c r="NCY102" s="222"/>
      <c r="NCZ102" s="248"/>
      <c r="NDA102" s="254"/>
      <c r="NDB102" s="224"/>
      <c r="NDC102" s="225"/>
      <c r="NDD102" s="99"/>
      <c r="NDE102" s="255"/>
      <c r="NDF102" s="231"/>
      <c r="NDG102" s="227"/>
      <c r="NDH102" s="227"/>
      <c r="NDI102" s="231"/>
      <c r="NDJ102" s="6"/>
      <c r="NDK102" s="6"/>
      <c r="NDL102" s="6"/>
      <c r="NDM102" s="246"/>
      <c r="NDN102" s="252"/>
      <c r="NDO102" s="259"/>
      <c r="NDP102" s="231"/>
      <c r="NDQ102" s="231"/>
      <c r="NDR102" s="231"/>
      <c r="NDS102" s="99"/>
      <c r="NDT102" s="231"/>
      <c r="NDU102" s="231"/>
      <c r="NDV102" s="231"/>
      <c r="NDW102" s="222"/>
      <c r="NDX102" s="248"/>
      <c r="NDY102" s="254"/>
      <c r="NDZ102" s="224"/>
      <c r="NEA102" s="225"/>
      <c r="NEB102" s="99"/>
      <c r="NEC102" s="255"/>
      <c r="NED102" s="231"/>
      <c r="NEE102" s="227"/>
      <c r="NEF102" s="227"/>
      <c r="NEG102" s="231"/>
      <c r="NEH102" s="6"/>
      <c r="NEI102" s="6"/>
      <c r="NEJ102" s="6"/>
      <c r="NEK102" s="246"/>
      <c r="NEL102" s="252"/>
      <c r="NEM102" s="259"/>
      <c r="NEN102" s="231"/>
      <c r="NEO102" s="231"/>
      <c r="NEP102" s="231"/>
      <c r="NEQ102" s="99"/>
      <c r="NER102" s="231"/>
      <c r="NES102" s="231"/>
      <c r="NET102" s="231"/>
      <c r="NEU102" s="222"/>
      <c r="NEV102" s="248"/>
      <c r="NEW102" s="254"/>
      <c r="NEX102" s="224"/>
      <c r="NEY102" s="225"/>
      <c r="NEZ102" s="99"/>
      <c r="NFA102" s="255"/>
      <c r="NFB102" s="231"/>
      <c r="NFC102" s="227"/>
      <c r="NFD102" s="227"/>
      <c r="NFE102" s="231"/>
      <c r="NFF102" s="6"/>
      <c r="NFG102" s="6"/>
      <c r="NFH102" s="6"/>
      <c r="NFI102" s="246"/>
      <c r="NFJ102" s="252"/>
      <c r="NFK102" s="259"/>
      <c r="NFL102" s="231"/>
      <c r="NFM102" s="231"/>
      <c r="NFN102" s="231"/>
      <c r="NFO102" s="99"/>
      <c r="NFP102" s="231"/>
      <c r="NFQ102" s="231"/>
      <c r="NFR102" s="231"/>
      <c r="NFS102" s="222"/>
      <c r="NFT102" s="248"/>
      <c r="NFU102" s="254"/>
      <c r="NFV102" s="224"/>
      <c r="NFW102" s="225"/>
      <c r="NFX102" s="99"/>
      <c r="NFY102" s="255"/>
      <c r="NFZ102" s="231"/>
      <c r="NGA102" s="227"/>
      <c r="NGB102" s="227"/>
      <c r="NGC102" s="231"/>
      <c r="NGD102" s="6"/>
      <c r="NGE102" s="6"/>
      <c r="NGF102" s="6"/>
      <c r="NGG102" s="246"/>
      <c r="NGH102" s="252"/>
      <c r="NGI102" s="259"/>
      <c r="NGJ102" s="231"/>
      <c r="NGK102" s="231"/>
      <c r="NGL102" s="231"/>
      <c r="NGM102" s="99"/>
      <c r="NGN102" s="231"/>
      <c r="NGO102" s="231"/>
      <c r="NGP102" s="231"/>
      <c r="NGQ102" s="222"/>
      <c r="NGR102" s="248"/>
      <c r="NGS102" s="254"/>
      <c r="NGT102" s="224"/>
      <c r="NGU102" s="225"/>
      <c r="NGV102" s="99"/>
      <c r="NGW102" s="255"/>
      <c r="NGX102" s="231"/>
      <c r="NGY102" s="227"/>
      <c r="NGZ102" s="227"/>
      <c r="NHA102" s="231"/>
      <c r="NHB102" s="6"/>
      <c r="NHC102" s="6"/>
      <c r="NHD102" s="6"/>
      <c r="NHE102" s="246"/>
      <c r="NHF102" s="252"/>
      <c r="NHG102" s="259"/>
      <c r="NHH102" s="231"/>
      <c r="NHI102" s="231"/>
      <c r="NHJ102" s="231"/>
      <c r="NHK102" s="99"/>
      <c r="NHL102" s="231"/>
      <c r="NHM102" s="231"/>
      <c r="NHN102" s="231"/>
      <c r="NHO102" s="222"/>
      <c r="NHP102" s="248"/>
      <c r="NHQ102" s="254"/>
      <c r="NHR102" s="224"/>
      <c r="NHS102" s="225"/>
      <c r="NHT102" s="99"/>
      <c r="NHU102" s="255"/>
      <c r="NHV102" s="231"/>
      <c r="NHW102" s="227"/>
      <c r="NHX102" s="227"/>
      <c r="NHY102" s="231"/>
      <c r="NHZ102" s="6"/>
      <c r="NIA102" s="6"/>
      <c r="NIB102" s="6"/>
      <c r="NIC102" s="246"/>
      <c r="NID102" s="252"/>
      <c r="NIE102" s="259"/>
      <c r="NIF102" s="231"/>
      <c r="NIG102" s="231"/>
      <c r="NIH102" s="231"/>
      <c r="NII102" s="99"/>
      <c r="NIJ102" s="231"/>
      <c r="NIK102" s="231"/>
      <c r="NIL102" s="231"/>
      <c r="NIM102" s="222"/>
      <c r="NIN102" s="248"/>
      <c r="NIO102" s="254"/>
      <c r="NIP102" s="224"/>
      <c r="NIQ102" s="225"/>
      <c r="NIR102" s="99"/>
      <c r="NIS102" s="255"/>
      <c r="NIT102" s="231"/>
      <c r="NIU102" s="227"/>
      <c r="NIV102" s="227"/>
      <c r="NIW102" s="231"/>
      <c r="NIX102" s="6"/>
      <c r="NIY102" s="6"/>
      <c r="NIZ102" s="6"/>
      <c r="NJA102" s="246"/>
      <c r="NJB102" s="252"/>
      <c r="NJC102" s="259"/>
      <c r="NJD102" s="231"/>
      <c r="NJE102" s="231"/>
      <c r="NJF102" s="231"/>
      <c r="NJG102" s="99"/>
      <c r="NJH102" s="231"/>
      <c r="NJI102" s="231"/>
      <c r="NJJ102" s="231"/>
      <c r="NJK102" s="222"/>
      <c r="NJL102" s="248"/>
      <c r="NJM102" s="254"/>
      <c r="NJN102" s="224"/>
      <c r="NJO102" s="225"/>
      <c r="NJP102" s="99"/>
      <c r="NJQ102" s="255"/>
      <c r="NJR102" s="231"/>
      <c r="NJS102" s="227"/>
      <c r="NJT102" s="227"/>
      <c r="NJU102" s="231"/>
      <c r="NJV102" s="6"/>
      <c r="NJW102" s="6"/>
      <c r="NJX102" s="6"/>
      <c r="NJY102" s="246"/>
      <c r="NJZ102" s="252"/>
      <c r="NKA102" s="259"/>
      <c r="NKB102" s="231"/>
      <c r="NKC102" s="231"/>
      <c r="NKD102" s="231"/>
      <c r="NKE102" s="99"/>
      <c r="NKF102" s="231"/>
      <c r="NKG102" s="231"/>
      <c r="NKH102" s="231"/>
      <c r="NKI102" s="222"/>
      <c r="NKJ102" s="248"/>
      <c r="NKK102" s="254"/>
      <c r="NKL102" s="224"/>
      <c r="NKM102" s="225"/>
      <c r="NKN102" s="99"/>
      <c r="NKO102" s="255"/>
      <c r="NKP102" s="231"/>
      <c r="NKQ102" s="227"/>
      <c r="NKR102" s="227"/>
      <c r="NKS102" s="231"/>
      <c r="NKT102" s="6"/>
      <c r="NKU102" s="6"/>
      <c r="NKV102" s="6"/>
      <c r="NKW102" s="246"/>
      <c r="NKX102" s="252"/>
      <c r="NKY102" s="259"/>
      <c r="NKZ102" s="231"/>
      <c r="NLA102" s="231"/>
      <c r="NLB102" s="231"/>
      <c r="NLC102" s="99"/>
      <c r="NLD102" s="231"/>
      <c r="NLE102" s="231"/>
      <c r="NLF102" s="231"/>
      <c r="NLG102" s="222"/>
      <c r="NLH102" s="248"/>
      <c r="NLI102" s="254"/>
      <c r="NLJ102" s="224"/>
      <c r="NLK102" s="225"/>
      <c r="NLL102" s="99"/>
      <c r="NLM102" s="255"/>
      <c r="NLN102" s="231"/>
      <c r="NLO102" s="227"/>
      <c r="NLP102" s="227"/>
      <c r="NLQ102" s="231"/>
      <c r="NLR102" s="6"/>
      <c r="NLS102" s="6"/>
      <c r="NLT102" s="6"/>
      <c r="NLU102" s="246"/>
      <c r="NLV102" s="252"/>
      <c r="NLW102" s="259"/>
      <c r="NLX102" s="231"/>
      <c r="NLY102" s="231"/>
      <c r="NLZ102" s="231"/>
      <c r="NMA102" s="99"/>
      <c r="NMB102" s="231"/>
      <c r="NMC102" s="231"/>
      <c r="NMD102" s="231"/>
      <c r="NME102" s="222"/>
      <c r="NMF102" s="248"/>
      <c r="NMG102" s="254"/>
      <c r="NMH102" s="224"/>
      <c r="NMI102" s="225"/>
      <c r="NMJ102" s="99"/>
      <c r="NMK102" s="255"/>
      <c r="NML102" s="231"/>
      <c r="NMM102" s="227"/>
      <c r="NMN102" s="227"/>
      <c r="NMO102" s="231"/>
      <c r="NMP102" s="6"/>
      <c r="NMQ102" s="6"/>
      <c r="NMR102" s="6"/>
      <c r="NMS102" s="246"/>
      <c r="NMT102" s="252"/>
      <c r="NMU102" s="259"/>
      <c r="NMV102" s="231"/>
      <c r="NMW102" s="231"/>
      <c r="NMX102" s="231"/>
      <c r="NMY102" s="99"/>
      <c r="NMZ102" s="231"/>
      <c r="NNA102" s="231"/>
      <c r="NNB102" s="231"/>
      <c r="NNC102" s="222"/>
      <c r="NND102" s="248"/>
      <c r="NNE102" s="254"/>
      <c r="NNF102" s="224"/>
      <c r="NNG102" s="225"/>
      <c r="NNH102" s="99"/>
      <c r="NNI102" s="255"/>
      <c r="NNJ102" s="231"/>
      <c r="NNK102" s="227"/>
      <c r="NNL102" s="227"/>
      <c r="NNM102" s="231"/>
      <c r="NNN102" s="6"/>
      <c r="NNO102" s="6"/>
      <c r="NNP102" s="6"/>
      <c r="NNQ102" s="246"/>
      <c r="NNR102" s="252"/>
      <c r="NNS102" s="259"/>
      <c r="NNT102" s="231"/>
      <c r="NNU102" s="231"/>
      <c r="NNV102" s="231"/>
      <c r="NNW102" s="99"/>
      <c r="NNX102" s="231"/>
      <c r="NNY102" s="231"/>
      <c r="NNZ102" s="231"/>
      <c r="NOA102" s="222"/>
      <c r="NOB102" s="248"/>
      <c r="NOC102" s="254"/>
      <c r="NOD102" s="224"/>
      <c r="NOE102" s="225"/>
      <c r="NOF102" s="99"/>
      <c r="NOG102" s="255"/>
      <c r="NOH102" s="231"/>
      <c r="NOI102" s="227"/>
      <c r="NOJ102" s="227"/>
      <c r="NOK102" s="231"/>
      <c r="NOL102" s="6"/>
      <c r="NOM102" s="6"/>
      <c r="NON102" s="6"/>
      <c r="NOO102" s="246"/>
      <c r="NOP102" s="252"/>
      <c r="NOQ102" s="259"/>
      <c r="NOR102" s="231"/>
      <c r="NOS102" s="231"/>
      <c r="NOT102" s="231"/>
      <c r="NOU102" s="99"/>
      <c r="NOV102" s="231"/>
      <c r="NOW102" s="231"/>
      <c r="NOX102" s="231"/>
      <c r="NOY102" s="222"/>
      <c r="NOZ102" s="248"/>
      <c r="NPA102" s="254"/>
      <c r="NPB102" s="224"/>
      <c r="NPC102" s="225"/>
      <c r="NPD102" s="99"/>
      <c r="NPE102" s="255"/>
      <c r="NPF102" s="231"/>
      <c r="NPG102" s="227"/>
      <c r="NPH102" s="227"/>
      <c r="NPI102" s="231"/>
      <c r="NPJ102" s="6"/>
      <c r="NPK102" s="6"/>
      <c r="NPL102" s="6"/>
      <c r="NPM102" s="246"/>
      <c r="NPN102" s="252"/>
      <c r="NPO102" s="259"/>
      <c r="NPP102" s="231"/>
      <c r="NPQ102" s="231"/>
      <c r="NPR102" s="231"/>
      <c r="NPS102" s="99"/>
      <c r="NPT102" s="231"/>
      <c r="NPU102" s="231"/>
      <c r="NPV102" s="231"/>
      <c r="NPW102" s="222"/>
      <c r="NPX102" s="248"/>
      <c r="NPY102" s="254"/>
      <c r="NPZ102" s="224"/>
      <c r="NQA102" s="225"/>
      <c r="NQB102" s="99"/>
      <c r="NQC102" s="255"/>
      <c r="NQD102" s="231"/>
      <c r="NQE102" s="227"/>
      <c r="NQF102" s="227"/>
      <c r="NQG102" s="231"/>
      <c r="NQH102" s="6"/>
      <c r="NQI102" s="6"/>
      <c r="NQJ102" s="6"/>
      <c r="NQK102" s="246"/>
      <c r="NQL102" s="252"/>
      <c r="NQM102" s="259"/>
      <c r="NQN102" s="231"/>
      <c r="NQO102" s="231"/>
      <c r="NQP102" s="231"/>
      <c r="NQQ102" s="99"/>
      <c r="NQR102" s="231"/>
      <c r="NQS102" s="231"/>
      <c r="NQT102" s="231"/>
      <c r="NQU102" s="222"/>
      <c r="NQV102" s="248"/>
      <c r="NQW102" s="254"/>
      <c r="NQX102" s="224"/>
      <c r="NQY102" s="225"/>
      <c r="NQZ102" s="99"/>
      <c r="NRA102" s="255"/>
      <c r="NRB102" s="231"/>
      <c r="NRC102" s="227"/>
      <c r="NRD102" s="227"/>
      <c r="NRE102" s="231"/>
      <c r="NRF102" s="6"/>
      <c r="NRG102" s="6"/>
      <c r="NRH102" s="6"/>
      <c r="NRI102" s="246"/>
      <c r="NRJ102" s="252"/>
      <c r="NRK102" s="259"/>
      <c r="NRL102" s="231"/>
      <c r="NRM102" s="231"/>
      <c r="NRN102" s="231"/>
      <c r="NRO102" s="99"/>
      <c r="NRP102" s="231"/>
      <c r="NRQ102" s="231"/>
      <c r="NRR102" s="231"/>
      <c r="NRS102" s="222"/>
      <c r="NRT102" s="248"/>
      <c r="NRU102" s="254"/>
      <c r="NRV102" s="224"/>
      <c r="NRW102" s="225"/>
      <c r="NRX102" s="99"/>
      <c r="NRY102" s="255"/>
      <c r="NRZ102" s="231"/>
      <c r="NSA102" s="227"/>
      <c r="NSB102" s="227"/>
      <c r="NSC102" s="231"/>
      <c r="NSD102" s="6"/>
      <c r="NSE102" s="6"/>
      <c r="NSF102" s="6"/>
      <c r="NSG102" s="246"/>
      <c r="NSH102" s="252"/>
      <c r="NSI102" s="259"/>
      <c r="NSJ102" s="231"/>
      <c r="NSK102" s="231"/>
      <c r="NSL102" s="231"/>
      <c r="NSM102" s="99"/>
      <c r="NSN102" s="231"/>
      <c r="NSO102" s="231"/>
      <c r="NSP102" s="231"/>
      <c r="NSQ102" s="222"/>
      <c r="NSR102" s="248"/>
      <c r="NSS102" s="254"/>
      <c r="NST102" s="224"/>
      <c r="NSU102" s="225"/>
      <c r="NSV102" s="99"/>
      <c r="NSW102" s="255"/>
      <c r="NSX102" s="231"/>
      <c r="NSY102" s="227"/>
      <c r="NSZ102" s="227"/>
      <c r="NTA102" s="231"/>
      <c r="NTB102" s="6"/>
      <c r="NTC102" s="6"/>
      <c r="NTD102" s="6"/>
      <c r="NTE102" s="246"/>
      <c r="NTF102" s="252"/>
      <c r="NTG102" s="259"/>
      <c r="NTH102" s="231"/>
      <c r="NTI102" s="231"/>
      <c r="NTJ102" s="231"/>
      <c r="NTK102" s="99"/>
      <c r="NTL102" s="231"/>
      <c r="NTM102" s="231"/>
      <c r="NTN102" s="231"/>
      <c r="NTO102" s="222"/>
      <c r="NTP102" s="248"/>
      <c r="NTQ102" s="254"/>
      <c r="NTR102" s="224"/>
      <c r="NTS102" s="225"/>
      <c r="NTT102" s="99"/>
      <c r="NTU102" s="255"/>
      <c r="NTV102" s="231"/>
      <c r="NTW102" s="227"/>
      <c r="NTX102" s="227"/>
      <c r="NTY102" s="231"/>
      <c r="NTZ102" s="6"/>
      <c r="NUA102" s="6"/>
      <c r="NUB102" s="6"/>
      <c r="NUC102" s="246"/>
      <c r="NUD102" s="252"/>
      <c r="NUE102" s="259"/>
      <c r="NUF102" s="231"/>
      <c r="NUG102" s="231"/>
      <c r="NUH102" s="231"/>
      <c r="NUI102" s="99"/>
      <c r="NUJ102" s="231"/>
      <c r="NUK102" s="231"/>
      <c r="NUL102" s="231"/>
      <c r="NUM102" s="222"/>
      <c r="NUN102" s="248"/>
      <c r="NUO102" s="254"/>
      <c r="NUP102" s="224"/>
      <c r="NUQ102" s="225"/>
      <c r="NUR102" s="99"/>
      <c r="NUS102" s="255"/>
      <c r="NUT102" s="231"/>
      <c r="NUU102" s="227"/>
      <c r="NUV102" s="227"/>
      <c r="NUW102" s="231"/>
      <c r="NUX102" s="6"/>
      <c r="NUY102" s="6"/>
      <c r="NUZ102" s="6"/>
      <c r="NVA102" s="246"/>
      <c r="NVB102" s="252"/>
      <c r="NVC102" s="259"/>
      <c r="NVD102" s="231"/>
      <c r="NVE102" s="231"/>
      <c r="NVF102" s="231"/>
      <c r="NVG102" s="99"/>
      <c r="NVH102" s="231"/>
      <c r="NVI102" s="231"/>
      <c r="NVJ102" s="231"/>
      <c r="NVK102" s="222"/>
      <c r="NVL102" s="248"/>
      <c r="NVM102" s="254"/>
      <c r="NVN102" s="224"/>
      <c r="NVO102" s="225"/>
      <c r="NVP102" s="99"/>
      <c r="NVQ102" s="255"/>
      <c r="NVR102" s="231"/>
      <c r="NVS102" s="227"/>
      <c r="NVT102" s="227"/>
      <c r="NVU102" s="231"/>
      <c r="NVV102" s="6"/>
      <c r="NVW102" s="6"/>
      <c r="NVX102" s="6"/>
      <c r="NVY102" s="246"/>
      <c r="NVZ102" s="252"/>
      <c r="NWA102" s="259"/>
      <c r="NWB102" s="231"/>
      <c r="NWC102" s="231"/>
      <c r="NWD102" s="231"/>
      <c r="NWE102" s="99"/>
      <c r="NWF102" s="231"/>
      <c r="NWG102" s="231"/>
      <c r="NWH102" s="231"/>
      <c r="NWI102" s="222"/>
      <c r="NWJ102" s="248"/>
      <c r="NWK102" s="254"/>
      <c r="NWL102" s="224"/>
      <c r="NWM102" s="225"/>
      <c r="NWN102" s="99"/>
      <c r="NWO102" s="255"/>
      <c r="NWP102" s="231"/>
      <c r="NWQ102" s="227"/>
      <c r="NWR102" s="227"/>
      <c r="NWS102" s="231"/>
      <c r="NWT102" s="6"/>
      <c r="NWU102" s="6"/>
      <c r="NWV102" s="6"/>
      <c r="NWW102" s="246"/>
      <c r="NWX102" s="252"/>
      <c r="NWY102" s="259"/>
      <c r="NWZ102" s="231"/>
      <c r="NXA102" s="231"/>
      <c r="NXB102" s="231"/>
      <c r="NXC102" s="99"/>
      <c r="NXD102" s="231"/>
      <c r="NXE102" s="231"/>
      <c r="NXF102" s="231"/>
      <c r="NXG102" s="222"/>
      <c r="NXH102" s="248"/>
      <c r="NXI102" s="254"/>
      <c r="NXJ102" s="224"/>
      <c r="NXK102" s="225"/>
      <c r="NXL102" s="99"/>
      <c r="NXM102" s="255"/>
      <c r="NXN102" s="231"/>
      <c r="NXO102" s="227"/>
      <c r="NXP102" s="227"/>
      <c r="NXQ102" s="231"/>
      <c r="NXR102" s="6"/>
      <c r="NXS102" s="6"/>
      <c r="NXT102" s="6"/>
      <c r="NXU102" s="246"/>
      <c r="NXV102" s="252"/>
      <c r="NXW102" s="259"/>
      <c r="NXX102" s="231"/>
      <c r="NXY102" s="231"/>
      <c r="NXZ102" s="231"/>
      <c r="NYA102" s="99"/>
      <c r="NYB102" s="231"/>
      <c r="NYC102" s="231"/>
      <c r="NYD102" s="231"/>
      <c r="NYE102" s="222"/>
      <c r="NYF102" s="248"/>
      <c r="NYG102" s="254"/>
      <c r="NYH102" s="224"/>
      <c r="NYI102" s="225"/>
      <c r="NYJ102" s="99"/>
      <c r="NYK102" s="255"/>
      <c r="NYL102" s="231"/>
      <c r="NYM102" s="227"/>
      <c r="NYN102" s="227"/>
      <c r="NYO102" s="231"/>
      <c r="NYP102" s="6"/>
      <c r="NYQ102" s="6"/>
      <c r="NYR102" s="6"/>
      <c r="NYS102" s="246"/>
      <c r="NYT102" s="252"/>
      <c r="NYU102" s="259"/>
      <c r="NYV102" s="231"/>
      <c r="NYW102" s="231"/>
      <c r="NYX102" s="231"/>
      <c r="NYY102" s="99"/>
      <c r="NYZ102" s="231"/>
      <c r="NZA102" s="231"/>
      <c r="NZB102" s="231"/>
      <c r="NZC102" s="222"/>
      <c r="NZD102" s="248"/>
      <c r="NZE102" s="254"/>
      <c r="NZF102" s="224"/>
      <c r="NZG102" s="225"/>
      <c r="NZH102" s="99"/>
      <c r="NZI102" s="255"/>
      <c r="NZJ102" s="231"/>
      <c r="NZK102" s="227"/>
      <c r="NZL102" s="227"/>
      <c r="NZM102" s="231"/>
      <c r="NZN102" s="6"/>
      <c r="NZO102" s="6"/>
      <c r="NZP102" s="6"/>
      <c r="NZQ102" s="246"/>
      <c r="NZR102" s="252"/>
      <c r="NZS102" s="259"/>
      <c r="NZT102" s="231"/>
      <c r="NZU102" s="231"/>
      <c r="NZV102" s="231"/>
      <c r="NZW102" s="99"/>
      <c r="NZX102" s="231"/>
      <c r="NZY102" s="231"/>
      <c r="NZZ102" s="231"/>
      <c r="OAA102" s="222"/>
      <c r="OAB102" s="248"/>
      <c r="OAC102" s="254"/>
      <c r="OAD102" s="224"/>
      <c r="OAE102" s="225"/>
      <c r="OAF102" s="99"/>
      <c r="OAG102" s="255"/>
      <c r="OAH102" s="231"/>
      <c r="OAI102" s="227"/>
      <c r="OAJ102" s="227"/>
      <c r="OAK102" s="231"/>
      <c r="OAL102" s="6"/>
      <c r="OAM102" s="6"/>
      <c r="OAN102" s="6"/>
      <c r="OAO102" s="246"/>
      <c r="OAP102" s="252"/>
      <c r="OAQ102" s="259"/>
      <c r="OAR102" s="231"/>
      <c r="OAS102" s="231"/>
      <c r="OAT102" s="231"/>
      <c r="OAU102" s="99"/>
      <c r="OAV102" s="231"/>
      <c r="OAW102" s="231"/>
      <c r="OAX102" s="231"/>
      <c r="OAY102" s="222"/>
      <c r="OAZ102" s="248"/>
      <c r="OBA102" s="254"/>
      <c r="OBB102" s="224"/>
      <c r="OBC102" s="225"/>
      <c r="OBD102" s="99"/>
      <c r="OBE102" s="255"/>
      <c r="OBF102" s="231"/>
      <c r="OBG102" s="227"/>
      <c r="OBH102" s="227"/>
      <c r="OBI102" s="231"/>
      <c r="OBJ102" s="6"/>
      <c r="OBK102" s="6"/>
      <c r="OBL102" s="6"/>
      <c r="OBM102" s="246"/>
      <c r="OBN102" s="252"/>
      <c r="OBO102" s="259"/>
      <c r="OBP102" s="231"/>
      <c r="OBQ102" s="231"/>
      <c r="OBR102" s="231"/>
      <c r="OBS102" s="99"/>
      <c r="OBT102" s="231"/>
      <c r="OBU102" s="231"/>
      <c r="OBV102" s="231"/>
      <c r="OBW102" s="222"/>
      <c r="OBX102" s="248"/>
      <c r="OBY102" s="254"/>
      <c r="OBZ102" s="224"/>
      <c r="OCA102" s="225"/>
      <c r="OCB102" s="99"/>
      <c r="OCC102" s="255"/>
      <c r="OCD102" s="231"/>
      <c r="OCE102" s="227"/>
      <c r="OCF102" s="227"/>
      <c r="OCG102" s="231"/>
      <c r="OCH102" s="6"/>
      <c r="OCI102" s="6"/>
      <c r="OCJ102" s="6"/>
      <c r="OCK102" s="246"/>
      <c r="OCL102" s="252"/>
      <c r="OCM102" s="259"/>
      <c r="OCN102" s="231"/>
      <c r="OCO102" s="231"/>
      <c r="OCP102" s="231"/>
      <c r="OCQ102" s="99"/>
      <c r="OCR102" s="231"/>
      <c r="OCS102" s="231"/>
      <c r="OCT102" s="231"/>
      <c r="OCU102" s="222"/>
      <c r="OCV102" s="248"/>
      <c r="OCW102" s="254"/>
      <c r="OCX102" s="224"/>
      <c r="OCY102" s="225"/>
      <c r="OCZ102" s="99"/>
      <c r="ODA102" s="255"/>
      <c r="ODB102" s="231"/>
      <c r="ODC102" s="227"/>
      <c r="ODD102" s="227"/>
      <c r="ODE102" s="231"/>
      <c r="ODF102" s="6"/>
      <c r="ODG102" s="6"/>
      <c r="ODH102" s="6"/>
      <c r="ODI102" s="246"/>
      <c r="ODJ102" s="252"/>
      <c r="ODK102" s="259"/>
      <c r="ODL102" s="231"/>
      <c r="ODM102" s="231"/>
      <c r="ODN102" s="231"/>
      <c r="ODO102" s="99"/>
      <c r="ODP102" s="231"/>
      <c r="ODQ102" s="231"/>
      <c r="ODR102" s="231"/>
      <c r="ODS102" s="222"/>
      <c r="ODT102" s="248"/>
      <c r="ODU102" s="254"/>
      <c r="ODV102" s="224"/>
      <c r="ODW102" s="225"/>
      <c r="ODX102" s="99"/>
      <c r="ODY102" s="255"/>
      <c r="ODZ102" s="231"/>
      <c r="OEA102" s="227"/>
      <c r="OEB102" s="227"/>
      <c r="OEC102" s="231"/>
      <c r="OED102" s="6"/>
      <c r="OEE102" s="6"/>
      <c r="OEF102" s="6"/>
      <c r="OEG102" s="246"/>
      <c r="OEH102" s="252"/>
      <c r="OEI102" s="259"/>
      <c r="OEJ102" s="231"/>
      <c r="OEK102" s="231"/>
      <c r="OEL102" s="231"/>
      <c r="OEM102" s="99"/>
      <c r="OEN102" s="231"/>
      <c r="OEO102" s="231"/>
      <c r="OEP102" s="231"/>
      <c r="OEQ102" s="222"/>
      <c r="OER102" s="248"/>
      <c r="OES102" s="254"/>
      <c r="OET102" s="224"/>
      <c r="OEU102" s="225"/>
      <c r="OEV102" s="99"/>
      <c r="OEW102" s="255"/>
      <c r="OEX102" s="231"/>
      <c r="OEY102" s="227"/>
      <c r="OEZ102" s="227"/>
      <c r="OFA102" s="231"/>
      <c r="OFB102" s="6"/>
      <c r="OFC102" s="6"/>
      <c r="OFD102" s="6"/>
      <c r="OFE102" s="246"/>
      <c r="OFF102" s="252"/>
      <c r="OFG102" s="259"/>
      <c r="OFH102" s="231"/>
      <c r="OFI102" s="231"/>
      <c r="OFJ102" s="231"/>
      <c r="OFK102" s="99"/>
      <c r="OFL102" s="231"/>
      <c r="OFM102" s="231"/>
      <c r="OFN102" s="231"/>
      <c r="OFO102" s="222"/>
      <c r="OFP102" s="248"/>
      <c r="OFQ102" s="254"/>
      <c r="OFR102" s="224"/>
      <c r="OFS102" s="225"/>
      <c r="OFT102" s="99"/>
      <c r="OFU102" s="255"/>
      <c r="OFV102" s="231"/>
      <c r="OFW102" s="227"/>
      <c r="OFX102" s="227"/>
      <c r="OFY102" s="231"/>
      <c r="OFZ102" s="6"/>
      <c r="OGA102" s="6"/>
      <c r="OGB102" s="6"/>
      <c r="OGC102" s="246"/>
      <c r="OGD102" s="252"/>
      <c r="OGE102" s="259"/>
      <c r="OGF102" s="231"/>
      <c r="OGG102" s="231"/>
      <c r="OGH102" s="231"/>
      <c r="OGI102" s="99"/>
      <c r="OGJ102" s="231"/>
      <c r="OGK102" s="231"/>
      <c r="OGL102" s="231"/>
      <c r="OGM102" s="222"/>
      <c r="OGN102" s="248"/>
      <c r="OGO102" s="254"/>
      <c r="OGP102" s="224"/>
      <c r="OGQ102" s="225"/>
      <c r="OGR102" s="99"/>
      <c r="OGS102" s="255"/>
      <c r="OGT102" s="231"/>
      <c r="OGU102" s="227"/>
      <c r="OGV102" s="227"/>
      <c r="OGW102" s="231"/>
      <c r="OGX102" s="6"/>
      <c r="OGY102" s="6"/>
      <c r="OGZ102" s="6"/>
      <c r="OHA102" s="246"/>
      <c r="OHB102" s="252"/>
      <c r="OHC102" s="259"/>
      <c r="OHD102" s="231"/>
      <c r="OHE102" s="231"/>
      <c r="OHF102" s="231"/>
      <c r="OHG102" s="99"/>
      <c r="OHH102" s="231"/>
      <c r="OHI102" s="231"/>
      <c r="OHJ102" s="231"/>
      <c r="OHK102" s="222"/>
      <c r="OHL102" s="248"/>
      <c r="OHM102" s="254"/>
      <c r="OHN102" s="224"/>
      <c r="OHO102" s="225"/>
      <c r="OHP102" s="99"/>
      <c r="OHQ102" s="255"/>
      <c r="OHR102" s="231"/>
      <c r="OHS102" s="227"/>
      <c r="OHT102" s="227"/>
      <c r="OHU102" s="231"/>
      <c r="OHV102" s="6"/>
      <c r="OHW102" s="6"/>
      <c r="OHX102" s="6"/>
      <c r="OHY102" s="246"/>
      <c r="OHZ102" s="252"/>
      <c r="OIA102" s="259"/>
      <c r="OIB102" s="231"/>
      <c r="OIC102" s="231"/>
      <c r="OID102" s="231"/>
      <c r="OIE102" s="99"/>
      <c r="OIF102" s="231"/>
      <c r="OIG102" s="231"/>
      <c r="OIH102" s="231"/>
      <c r="OII102" s="222"/>
      <c r="OIJ102" s="248"/>
      <c r="OIK102" s="254"/>
      <c r="OIL102" s="224"/>
      <c r="OIM102" s="225"/>
      <c r="OIN102" s="99"/>
      <c r="OIO102" s="255"/>
      <c r="OIP102" s="231"/>
      <c r="OIQ102" s="227"/>
      <c r="OIR102" s="227"/>
      <c r="OIS102" s="231"/>
      <c r="OIT102" s="6"/>
      <c r="OIU102" s="6"/>
      <c r="OIV102" s="6"/>
      <c r="OIW102" s="246"/>
      <c r="OIX102" s="252"/>
      <c r="OIY102" s="259"/>
      <c r="OIZ102" s="231"/>
      <c r="OJA102" s="231"/>
      <c r="OJB102" s="231"/>
      <c r="OJC102" s="99"/>
      <c r="OJD102" s="231"/>
      <c r="OJE102" s="231"/>
      <c r="OJF102" s="231"/>
      <c r="OJG102" s="222"/>
      <c r="OJH102" s="248"/>
      <c r="OJI102" s="254"/>
      <c r="OJJ102" s="224"/>
      <c r="OJK102" s="225"/>
      <c r="OJL102" s="99"/>
      <c r="OJM102" s="255"/>
      <c r="OJN102" s="231"/>
      <c r="OJO102" s="227"/>
      <c r="OJP102" s="227"/>
      <c r="OJQ102" s="231"/>
      <c r="OJR102" s="6"/>
      <c r="OJS102" s="6"/>
      <c r="OJT102" s="6"/>
      <c r="OJU102" s="246"/>
      <c r="OJV102" s="252"/>
      <c r="OJW102" s="259"/>
      <c r="OJX102" s="231"/>
      <c r="OJY102" s="231"/>
      <c r="OJZ102" s="231"/>
      <c r="OKA102" s="99"/>
      <c r="OKB102" s="231"/>
      <c r="OKC102" s="231"/>
      <c r="OKD102" s="231"/>
      <c r="OKE102" s="222"/>
      <c r="OKF102" s="248"/>
      <c r="OKG102" s="254"/>
      <c r="OKH102" s="224"/>
      <c r="OKI102" s="225"/>
      <c r="OKJ102" s="99"/>
      <c r="OKK102" s="255"/>
      <c r="OKL102" s="231"/>
      <c r="OKM102" s="227"/>
      <c r="OKN102" s="227"/>
      <c r="OKO102" s="231"/>
      <c r="OKP102" s="6"/>
      <c r="OKQ102" s="6"/>
      <c r="OKR102" s="6"/>
      <c r="OKS102" s="246"/>
      <c r="OKT102" s="252"/>
      <c r="OKU102" s="259"/>
      <c r="OKV102" s="231"/>
      <c r="OKW102" s="231"/>
      <c r="OKX102" s="231"/>
      <c r="OKY102" s="99"/>
      <c r="OKZ102" s="231"/>
      <c r="OLA102" s="231"/>
      <c r="OLB102" s="231"/>
      <c r="OLC102" s="222"/>
      <c r="OLD102" s="248"/>
      <c r="OLE102" s="254"/>
      <c r="OLF102" s="224"/>
      <c r="OLG102" s="225"/>
      <c r="OLH102" s="99"/>
      <c r="OLI102" s="255"/>
      <c r="OLJ102" s="231"/>
      <c r="OLK102" s="227"/>
      <c r="OLL102" s="227"/>
      <c r="OLM102" s="231"/>
      <c r="OLN102" s="6"/>
      <c r="OLO102" s="6"/>
      <c r="OLP102" s="6"/>
      <c r="OLQ102" s="246"/>
      <c r="OLR102" s="252"/>
      <c r="OLS102" s="259"/>
      <c r="OLT102" s="231"/>
      <c r="OLU102" s="231"/>
      <c r="OLV102" s="231"/>
      <c r="OLW102" s="99"/>
      <c r="OLX102" s="231"/>
      <c r="OLY102" s="231"/>
      <c r="OLZ102" s="231"/>
      <c r="OMA102" s="222"/>
      <c r="OMB102" s="248"/>
      <c r="OMC102" s="254"/>
      <c r="OMD102" s="224"/>
      <c r="OME102" s="225"/>
      <c r="OMF102" s="99"/>
      <c r="OMG102" s="255"/>
      <c r="OMH102" s="231"/>
      <c r="OMI102" s="227"/>
      <c r="OMJ102" s="227"/>
      <c r="OMK102" s="231"/>
      <c r="OML102" s="6"/>
      <c r="OMM102" s="6"/>
      <c r="OMN102" s="6"/>
      <c r="OMO102" s="246"/>
      <c r="OMP102" s="252"/>
      <c r="OMQ102" s="259"/>
      <c r="OMR102" s="231"/>
      <c r="OMS102" s="231"/>
      <c r="OMT102" s="231"/>
      <c r="OMU102" s="99"/>
      <c r="OMV102" s="231"/>
      <c r="OMW102" s="231"/>
      <c r="OMX102" s="231"/>
      <c r="OMY102" s="222"/>
      <c r="OMZ102" s="248"/>
      <c r="ONA102" s="254"/>
      <c r="ONB102" s="224"/>
      <c r="ONC102" s="225"/>
      <c r="OND102" s="99"/>
      <c r="ONE102" s="255"/>
      <c r="ONF102" s="231"/>
      <c r="ONG102" s="227"/>
      <c r="ONH102" s="227"/>
      <c r="ONI102" s="231"/>
      <c r="ONJ102" s="6"/>
      <c r="ONK102" s="6"/>
      <c r="ONL102" s="6"/>
      <c r="ONM102" s="246"/>
      <c r="ONN102" s="252"/>
      <c r="ONO102" s="259"/>
      <c r="ONP102" s="231"/>
      <c r="ONQ102" s="231"/>
      <c r="ONR102" s="231"/>
      <c r="ONS102" s="99"/>
      <c r="ONT102" s="231"/>
      <c r="ONU102" s="231"/>
      <c r="ONV102" s="231"/>
      <c r="ONW102" s="222"/>
      <c r="ONX102" s="248"/>
      <c r="ONY102" s="254"/>
      <c r="ONZ102" s="224"/>
      <c r="OOA102" s="225"/>
      <c r="OOB102" s="99"/>
      <c r="OOC102" s="255"/>
      <c r="OOD102" s="231"/>
      <c r="OOE102" s="227"/>
      <c r="OOF102" s="227"/>
      <c r="OOG102" s="231"/>
      <c r="OOH102" s="6"/>
      <c r="OOI102" s="6"/>
      <c r="OOJ102" s="6"/>
      <c r="OOK102" s="246"/>
      <c r="OOL102" s="252"/>
      <c r="OOM102" s="259"/>
      <c r="OON102" s="231"/>
      <c r="OOO102" s="231"/>
      <c r="OOP102" s="231"/>
      <c r="OOQ102" s="99"/>
      <c r="OOR102" s="231"/>
      <c r="OOS102" s="231"/>
      <c r="OOT102" s="231"/>
      <c r="OOU102" s="222"/>
      <c r="OOV102" s="248"/>
      <c r="OOW102" s="254"/>
      <c r="OOX102" s="224"/>
      <c r="OOY102" s="225"/>
      <c r="OOZ102" s="99"/>
      <c r="OPA102" s="255"/>
      <c r="OPB102" s="231"/>
      <c r="OPC102" s="227"/>
      <c r="OPD102" s="227"/>
      <c r="OPE102" s="231"/>
      <c r="OPF102" s="6"/>
      <c r="OPG102" s="6"/>
      <c r="OPH102" s="6"/>
      <c r="OPI102" s="246"/>
      <c r="OPJ102" s="252"/>
      <c r="OPK102" s="259"/>
      <c r="OPL102" s="231"/>
      <c r="OPM102" s="231"/>
      <c r="OPN102" s="231"/>
      <c r="OPO102" s="99"/>
      <c r="OPP102" s="231"/>
      <c r="OPQ102" s="231"/>
      <c r="OPR102" s="231"/>
      <c r="OPS102" s="222"/>
      <c r="OPT102" s="248"/>
      <c r="OPU102" s="254"/>
      <c r="OPV102" s="224"/>
      <c r="OPW102" s="225"/>
      <c r="OPX102" s="99"/>
      <c r="OPY102" s="255"/>
      <c r="OPZ102" s="231"/>
      <c r="OQA102" s="227"/>
      <c r="OQB102" s="227"/>
      <c r="OQC102" s="231"/>
      <c r="OQD102" s="6"/>
      <c r="OQE102" s="6"/>
      <c r="OQF102" s="6"/>
      <c r="OQG102" s="246"/>
      <c r="OQH102" s="252"/>
      <c r="OQI102" s="259"/>
      <c r="OQJ102" s="231"/>
      <c r="OQK102" s="231"/>
      <c r="OQL102" s="231"/>
      <c r="OQM102" s="99"/>
      <c r="OQN102" s="231"/>
      <c r="OQO102" s="231"/>
      <c r="OQP102" s="231"/>
      <c r="OQQ102" s="222"/>
      <c r="OQR102" s="248"/>
      <c r="OQS102" s="254"/>
      <c r="OQT102" s="224"/>
      <c r="OQU102" s="225"/>
      <c r="OQV102" s="99"/>
      <c r="OQW102" s="255"/>
      <c r="OQX102" s="231"/>
      <c r="OQY102" s="227"/>
      <c r="OQZ102" s="227"/>
      <c r="ORA102" s="231"/>
      <c r="ORB102" s="6"/>
      <c r="ORC102" s="6"/>
      <c r="ORD102" s="6"/>
      <c r="ORE102" s="246"/>
      <c r="ORF102" s="252"/>
      <c r="ORG102" s="259"/>
      <c r="ORH102" s="231"/>
      <c r="ORI102" s="231"/>
      <c r="ORJ102" s="231"/>
      <c r="ORK102" s="99"/>
      <c r="ORL102" s="231"/>
      <c r="ORM102" s="231"/>
      <c r="ORN102" s="231"/>
      <c r="ORO102" s="222"/>
      <c r="ORP102" s="248"/>
      <c r="ORQ102" s="254"/>
      <c r="ORR102" s="224"/>
      <c r="ORS102" s="225"/>
      <c r="ORT102" s="99"/>
      <c r="ORU102" s="255"/>
      <c r="ORV102" s="231"/>
      <c r="ORW102" s="227"/>
      <c r="ORX102" s="227"/>
      <c r="ORY102" s="231"/>
      <c r="ORZ102" s="6"/>
      <c r="OSA102" s="6"/>
      <c r="OSB102" s="6"/>
      <c r="OSC102" s="246"/>
      <c r="OSD102" s="252"/>
      <c r="OSE102" s="259"/>
      <c r="OSF102" s="231"/>
      <c r="OSG102" s="231"/>
      <c r="OSH102" s="231"/>
      <c r="OSI102" s="99"/>
      <c r="OSJ102" s="231"/>
      <c r="OSK102" s="231"/>
      <c r="OSL102" s="231"/>
      <c r="OSM102" s="222"/>
      <c r="OSN102" s="248"/>
      <c r="OSO102" s="254"/>
      <c r="OSP102" s="224"/>
      <c r="OSQ102" s="225"/>
      <c r="OSR102" s="99"/>
      <c r="OSS102" s="255"/>
      <c r="OST102" s="231"/>
      <c r="OSU102" s="227"/>
      <c r="OSV102" s="227"/>
      <c r="OSW102" s="231"/>
      <c r="OSX102" s="6"/>
      <c r="OSY102" s="6"/>
      <c r="OSZ102" s="6"/>
      <c r="OTA102" s="246"/>
      <c r="OTB102" s="252"/>
      <c r="OTC102" s="259"/>
      <c r="OTD102" s="231"/>
      <c r="OTE102" s="231"/>
      <c r="OTF102" s="231"/>
      <c r="OTG102" s="99"/>
      <c r="OTH102" s="231"/>
      <c r="OTI102" s="231"/>
      <c r="OTJ102" s="231"/>
      <c r="OTK102" s="222"/>
      <c r="OTL102" s="248"/>
      <c r="OTM102" s="254"/>
      <c r="OTN102" s="224"/>
      <c r="OTO102" s="225"/>
      <c r="OTP102" s="99"/>
      <c r="OTQ102" s="255"/>
      <c r="OTR102" s="231"/>
      <c r="OTS102" s="227"/>
      <c r="OTT102" s="227"/>
      <c r="OTU102" s="231"/>
      <c r="OTV102" s="6"/>
      <c r="OTW102" s="6"/>
      <c r="OTX102" s="6"/>
      <c r="OTY102" s="246"/>
      <c r="OTZ102" s="252"/>
      <c r="OUA102" s="259"/>
      <c r="OUB102" s="231"/>
      <c r="OUC102" s="231"/>
      <c r="OUD102" s="231"/>
      <c r="OUE102" s="99"/>
      <c r="OUF102" s="231"/>
      <c r="OUG102" s="231"/>
      <c r="OUH102" s="231"/>
      <c r="OUI102" s="222"/>
      <c r="OUJ102" s="248"/>
      <c r="OUK102" s="254"/>
      <c r="OUL102" s="224"/>
      <c r="OUM102" s="225"/>
      <c r="OUN102" s="99"/>
      <c r="OUO102" s="255"/>
      <c r="OUP102" s="231"/>
      <c r="OUQ102" s="227"/>
      <c r="OUR102" s="227"/>
      <c r="OUS102" s="231"/>
      <c r="OUT102" s="6"/>
      <c r="OUU102" s="6"/>
      <c r="OUV102" s="6"/>
      <c r="OUW102" s="246"/>
      <c r="OUX102" s="252"/>
      <c r="OUY102" s="259"/>
      <c r="OUZ102" s="231"/>
      <c r="OVA102" s="231"/>
      <c r="OVB102" s="231"/>
      <c r="OVC102" s="99"/>
      <c r="OVD102" s="231"/>
      <c r="OVE102" s="231"/>
      <c r="OVF102" s="231"/>
      <c r="OVG102" s="222"/>
      <c r="OVH102" s="248"/>
      <c r="OVI102" s="254"/>
      <c r="OVJ102" s="224"/>
      <c r="OVK102" s="225"/>
      <c r="OVL102" s="99"/>
      <c r="OVM102" s="255"/>
      <c r="OVN102" s="231"/>
      <c r="OVO102" s="227"/>
      <c r="OVP102" s="227"/>
      <c r="OVQ102" s="231"/>
      <c r="OVR102" s="6"/>
      <c r="OVS102" s="6"/>
      <c r="OVT102" s="6"/>
      <c r="OVU102" s="246"/>
      <c r="OVV102" s="252"/>
      <c r="OVW102" s="259"/>
      <c r="OVX102" s="231"/>
      <c r="OVY102" s="231"/>
      <c r="OVZ102" s="231"/>
      <c r="OWA102" s="99"/>
      <c r="OWB102" s="231"/>
      <c r="OWC102" s="231"/>
      <c r="OWD102" s="231"/>
      <c r="OWE102" s="222"/>
      <c r="OWF102" s="248"/>
      <c r="OWG102" s="254"/>
      <c r="OWH102" s="224"/>
      <c r="OWI102" s="225"/>
      <c r="OWJ102" s="99"/>
      <c r="OWK102" s="255"/>
      <c r="OWL102" s="231"/>
      <c r="OWM102" s="227"/>
      <c r="OWN102" s="227"/>
      <c r="OWO102" s="231"/>
      <c r="OWP102" s="6"/>
      <c r="OWQ102" s="6"/>
      <c r="OWR102" s="6"/>
      <c r="OWS102" s="246"/>
      <c r="OWT102" s="252"/>
      <c r="OWU102" s="259"/>
      <c r="OWV102" s="231"/>
      <c r="OWW102" s="231"/>
      <c r="OWX102" s="231"/>
      <c r="OWY102" s="99"/>
      <c r="OWZ102" s="231"/>
      <c r="OXA102" s="231"/>
      <c r="OXB102" s="231"/>
      <c r="OXC102" s="222"/>
      <c r="OXD102" s="248"/>
      <c r="OXE102" s="254"/>
      <c r="OXF102" s="224"/>
      <c r="OXG102" s="225"/>
      <c r="OXH102" s="99"/>
      <c r="OXI102" s="255"/>
      <c r="OXJ102" s="231"/>
      <c r="OXK102" s="227"/>
      <c r="OXL102" s="227"/>
      <c r="OXM102" s="231"/>
      <c r="OXN102" s="6"/>
      <c r="OXO102" s="6"/>
      <c r="OXP102" s="6"/>
      <c r="OXQ102" s="246"/>
      <c r="OXR102" s="252"/>
      <c r="OXS102" s="259"/>
      <c r="OXT102" s="231"/>
      <c r="OXU102" s="231"/>
      <c r="OXV102" s="231"/>
      <c r="OXW102" s="99"/>
      <c r="OXX102" s="231"/>
      <c r="OXY102" s="231"/>
      <c r="OXZ102" s="231"/>
      <c r="OYA102" s="222"/>
      <c r="OYB102" s="248"/>
      <c r="OYC102" s="254"/>
      <c r="OYD102" s="224"/>
      <c r="OYE102" s="225"/>
      <c r="OYF102" s="99"/>
      <c r="OYG102" s="255"/>
      <c r="OYH102" s="231"/>
      <c r="OYI102" s="227"/>
      <c r="OYJ102" s="227"/>
      <c r="OYK102" s="231"/>
      <c r="OYL102" s="6"/>
      <c r="OYM102" s="6"/>
      <c r="OYN102" s="6"/>
      <c r="OYO102" s="246"/>
      <c r="OYP102" s="252"/>
      <c r="OYQ102" s="259"/>
      <c r="OYR102" s="231"/>
      <c r="OYS102" s="231"/>
      <c r="OYT102" s="231"/>
      <c r="OYU102" s="99"/>
      <c r="OYV102" s="231"/>
      <c r="OYW102" s="231"/>
      <c r="OYX102" s="231"/>
      <c r="OYY102" s="222"/>
      <c r="OYZ102" s="248"/>
      <c r="OZA102" s="254"/>
      <c r="OZB102" s="224"/>
      <c r="OZC102" s="225"/>
      <c r="OZD102" s="99"/>
      <c r="OZE102" s="255"/>
      <c r="OZF102" s="231"/>
      <c r="OZG102" s="227"/>
      <c r="OZH102" s="227"/>
      <c r="OZI102" s="231"/>
      <c r="OZJ102" s="6"/>
      <c r="OZK102" s="6"/>
      <c r="OZL102" s="6"/>
      <c r="OZM102" s="246"/>
      <c r="OZN102" s="252"/>
      <c r="OZO102" s="259"/>
      <c r="OZP102" s="231"/>
      <c r="OZQ102" s="231"/>
      <c r="OZR102" s="231"/>
      <c r="OZS102" s="99"/>
      <c r="OZT102" s="231"/>
      <c r="OZU102" s="231"/>
      <c r="OZV102" s="231"/>
      <c r="OZW102" s="222"/>
      <c r="OZX102" s="248"/>
      <c r="OZY102" s="254"/>
      <c r="OZZ102" s="224"/>
      <c r="PAA102" s="225"/>
      <c r="PAB102" s="99"/>
      <c r="PAC102" s="255"/>
      <c r="PAD102" s="231"/>
      <c r="PAE102" s="227"/>
      <c r="PAF102" s="227"/>
      <c r="PAG102" s="231"/>
      <c r="PAH102" s="6"/>
      <c r="PAI102" s="6"/>
      <c r="PAJ102" s="6"/>
      <c r="PAK102" s="246"/>
      <c r="PAL102" s="252"/>
      <c r="PAM102" s="259"/>
      <c r="PAN102" s="231"/>
      <c r="PAO102" s="231"/>
      <c r="PAP102" s="231"/>
      <c r="PAQ102" s="99"/>
      <c r="PAR102" s="231"/>
      <c r="PAS102" s="231"/>
      <c r="PAT102" s="231"/>
      <c r="PAU102" s="222"/>
      <c r="PAV102" s="248"/>
      <c r="PAW102" s="254"/>
      <c r="PAX102" s="224"/>
      <c r="PAY102" s="225"/>
      <c r="PAZ102" s="99"/>
      <c r="PBA102" s="255"/>
      <c r="PBB102" s="231"/>
      <c r="PBC102" s="227"/>
      <c r="PBD102" s="227"/>
      <c r="PBE102" s="231"/>
      <c r="PBF102" s="6"/>
      <c r="PBG102" s="6"/>
      <c r="PBH102" s="6"/>
      <c r="PBI102" s="246"/>
      <c r="PBJ102" s="252"/>
      <c r="PBK102" s="259"/>
      <c r="PBL102" s="231"/>
      <c r="PBM102" s="231"/>
      <c r="PBN102" s="231"/>
      <c r="PBO102" s="99"/>
      <c r="PBP102" s="231"/>
      <c r="PBQ102" s="231"/>
      <c r="PBR102" s="231"/>
      <c r="PBS102" s="222"/>
      <c r="PBT102" s="248"/>
      <c r="PBU102" s="254"/>
      <c r="PBV102" s="224"/>
      <c r="PBW102" s="225"/>
      <c r="PBX102" s="99"/>
      <c r="PBY102" s="255"/>
      <c r="PBZ102" s="231"/>
      <c r="PCA102" s="227"/>
      <c r="PCB102" s="227"/>
      <c r="PCC102" s="231"/>
      <c r="PCD102" s="6"/>
      <c r="PCE102" s="6"/>
      <c r="PCF102" s="6"/>
      <c r="PCG102" s="246"/>
      <c r="PCH102" s="252"/>
      <c r="PCI102" s="259"/>
      <c r="PCJ102" s="231"/>
      <c r="PCK102" s="231"/>
      <c r="PCL102" s="231"/>
      <c r="PCM102" s="99"/>
      <c r="PCN102" s="231"/>
      <c r="PCO102" s="231"/>
      <c r="PCP102" s="231"/>
      <c r="PCQ102" s="222"/>
      <c r="PCR102" s="248"/>
      <c r="PCS102" s="254"/>
      <c r="PCT102" s="224"/>
      <c r="PCU102" s="225"/>
      <c r="PCV102" s="99"/>
      <c r="PCW102" s="255"/>
      <c r="PCX102" s="231"/>
      <c r="PCY102" s="227"/>
      <c r="PCZ102" s="227"/>
      <c r="PDA102" s="231"/>
      <c r="PDB102" s="6"/>
      <c r="PDC102" s="6"/>
      <c r="PDD102" s="6"/>
      <c r="PDE102" s="246"/>
      <c r="PDF102" s="252"/>
      <c r="PDG102" s="259"/>
      <c r="PDH102" s="231"/>
      <c r="PDI102" s="231"/>
      <c r="PDJ102" s="231"/>
      <c r="PDK102" s="99"/>
      <c r="PDL102" s="231"/>
      <c r="PDM102" s="231"/>
      <c r="PDN102" s="231"/>
      <c r="PDO102" s="222"/>
      <c r="PDP102" s="248"/>
      <c r="PDQ102" s="254"/>
      <c r="PDR102" s="224"/>
      <c r="PDS102" s="225"/>
      <c r="PDT102" s="99"/>
      <c r="PDU102" s="255"/>
      <c r="PDV102" s="231"/>
      <c r="PDW102" s="227"/>
      <c r="PDX102" s="227"/>
      <c r="PDY102" s="231"/>
      <c r="PDZ102" s="6"/>
      <c r="PEA102" s="6"/>
      <c r="PEB102" s="6"/>
      <c r="PEC102" s="246"/>
      <c r="PED102" s="252"/>
      <c r="PEE102" s="259"/>
      <c r="PEF102" s="231"/>
      <c r="PEG102" s="231"/>
      <c r="PEH102" s="231"/>
      <c r="PEI102" s="99"/>
      <c r="PEJ102" s="231"/>
      <c r="PEK102" s="231"/>
      <c r="PEL102" s="231"/>
      <c r="PEM102" s="222"/>
      <c r="PEN102" s="248"/>
      <c r="PEO102" s="254"/>
      <c r="PEP102" s="224"/>
      <c r="PEQ102" s="225"/>
      <c r="PER102" s="99"/>
      <c r="PES102" s="255"/>
      <c r="PET102" s="231"/>
      <c r="PEU102" s="227"/>
      <c r="PEV102" s="227"/>
      <c r="PEW102" s="231"/>
      <c r="PEX102" s="6"/>
      <c r="PEY102" s="6"/>
      <c r="PEZ102" s="6"/>
      <c r="PFA102" s="246"/>
      <c r="PFB102" s="252"/>
      <c r="PFC102" s="259"/>
      <c r="PFD102" s="231"/>
      <c r="PFE102" s="231"/>
      <c r="PFF102" s="231"/>
      <c r="PFG102" s="99"/>
      <c r="PFH102" s="231"/>
      <c r="PFI102" s="231"/>
      <c r="PFJ102" s="231"/>
      <c r="PFK102" s="222"/>
      <c r="PFL102" s="248"/>
      <c r="PFM102" s="254"/>
      <c r="PFN102" s="224"/>
      <c r="PFO102" s="225"/>
      <c r="PFP102" s="99"/>
      <c r="PFQ102" s="255"/>
      <c r="PFR102" s="231"/>
      <c r="PFS102" s="227"/>
      <c r="PFT102" s="227"/>
      <c r="PFU102" s="231"/>
      <c r="PFV102" s="6"/>
      <c r="PFW102" s="6"/>
      <c r="PFX102" s="6"/>
      <c r="PFY102" s="246"/>
      <c r="PFZ102" s="252"/>
      <c r="PGA102" s="259"/>
      <c r="PGB102" s="231"/>
      <c r="PGC102" s="231"/>
      <c r="PGD102" s="231"/>
      <c r="PGE102" s="99"/>
      <c r="PGF102" s="231"/>
      <c r="PGG102" s="231"/>
      <c r="PGH102" s="231"/>
      <c r="PGI102" s="222"/>
      <c r="PGJ102" s="248"/>
      <c r="PGK102" s="254"/>
      <c r="PGL102" s="224"/>
      <c r="PGM102" s="225"/>
      <c r="PGN102" s="99"/>
      <c r="PGO102" s="255"/>
      <c r="PGP102" s="231"/>
      <c r="PGQ102" s="227"/>
      <c r="PGR102" s="227"/>
      <c r="PGS102" s="231"/>
      <c r="PGT102" s="6"/>
      <c r="PGU102" s="6"/>
      <c r="PGV102" s="6"/>
      <c r="PGW102" s="246"/>
      <c r="PGX102" s="252"/>
      <c r="PGY102" s="259"/>
      <c r="PGZ102" s="231"/>
      <c r="PHA102" s="231"/>
      <c r="PHB102" s="231"/>
      <c r="PHC102" s="99"/>
      <c r="PHD102" s="231"/>
      <c r="PHE102" s="231"/>
      <c r="PHF102" s="231"/>
      <c r="PHG102" s="222"/>
      <c r="PHH102" s="248"/>
      <c r="PHI102" s="254"/>
      <c r="PHJ102" s="224"/>
      <c r="PHK102" s="225"/>
      <c r="PHL102" s="99"/>
      <c r="PHM102" s="255"/>
      <c r="PHN102" s="231"/>
      <c r="PHO102" s="227"/>
      <c r="PHP102" s="227"/>
      <c r="PHQ102" s="231"/>
      <c r="PHR102" s="6"/>
      <c r="PHS102" s="6"/>
      <c r="PHT102" s="6"/>
      <c r="PHU102" s="246"/>
      <c r="PHV102" s="252"/>
      <c r="PHW102" s="259"/>
      <c r="PHX102" s="231"/>
      <c r="PHY102" s="231"/>
      <c r="PHZ102" s="231"/>
      <c r="PIA102" s="99"/>
      <c r="PIB102" s="231"/>
      <c r="PIC102" s="231"/>
      <c r="PID102" s="231"/>
      <c r="PIE102" s="222"/>
      <c r="PIF102" s="248"/>
      <c r="PIG102" s="254"/>
      <c r="PIH102" s="224"/>
      <c r="PII102" s="225"/>
      <c r="PIJ102" s="99"/>
      <c r="PIK102" s="255"/>
      <c r="PIL102" s="231"/>
      <c r="PIM102" s="227"/>
      <c r="PIN102" s="227"/>
      <c r="PIO102" s="231"/>
      <c r="PIP102" s="6"/>
      <c r="PIQ102" s="6"/>
      <c r="PIR102" s="6"/>
      <c r="PIS102" s="246"/>
      <c r="PIT102" s="252"/>
      <c r="PIU102" s="259"/>
      <c r="PIV102" s="231"/>
      <c r="PIW102" s="231"/>
      <c r="PIX102" s="231"/>
      <c r="PIY102" s="99"/>
      <c r="PIZ102" s="231"/>
      <c r="PJA102" s="231"/>
      <c r="PJB102" s="231"/>
      <c r="PJC102" s="222"/>
      <c r="PJD102" s="248"/>
      <c r="PJE102" s="254"/>
      <c r="PJF102" s="224"/>
      <c r="PJG102" s="225"/>
      <c r="PJH102" s="99"/>
      <c r="PJI102" s="255"/>
      <c r="PJJ102" s="231"/>
      <c r="PJK102" s="227"/>
      <c r="PJL102" s="227"/>
      <c r="PJM102" s="231"/>
      <c r="PJN102" s="6"/>
      <c r="PJO102" s="6"/>
      <c r="PJP102" s="6"/>
      <c r="PJQ102" s="246"/>
      <c r="PJR102" s="252"/>
      <c r="PJS102" s="259"/>
      <c r="PJT102" s="231"/>
      <c r="PJU102" s="231"/>
      <c r="PJV102" s="231"/>
      <c r="PJW102" s="99"/>
      <c r="PJX102" s="231"/>
      <c r="PJY102" s="231"/>
      <c r="PJZ102" s="231"/>
      <c r="PKA102" s="222"/>
      <c r="PKB102" s="248"/>
      <c r="PKC102" s="254"/>
      <c r="PKD102" s="224"/>
      <c r="PKE102" s="225"/>
      <c r="PKF102" s="99"/>
      <c r="PKG102" s="255"/>
      <c r="PKH102" s="231"/>
      <c r="PKI102" s="227"/>
      <c r="PKJ102" s="227"/>
      <c r="PKK102" s="231"/>
      <c r="PKL102" s="6"/>
      <c r="PKM102" s="6"/>
      <c r="PKN102" s="6"/>
      <c r="PKO102" s="246"/>
      <c r="PKP102" s="252"/>
      <c r="PKQ102" s="259"/>
      <c r="PKR102" s="231"/>
      <c r="PKS102" s="231"/>
      <c r="PKT102" s="231"/>
      <c r="PKU102" s="99"/>
      <c r="PKV102" s="231"/>
      <c r="PKW102" s="231"/>
      <c r="PKX102" s="231"/>
      <c r="PKY102" s="222"/>
      <c r="PKZ102" s="248"/>
      <c r="PLA102" s="254"/>
      <c r="PLB102" s="224"/>
      <c r="PLC102" s="225"/>
      <c r="PLD102" s="99"/>
      <c r="PLE102" s="255"/>
      <c r="PLF102" s="231"/>
      <c r="PLG102" s="227"/>
      <c r="PLH102" s="227"/>
      <c r="PLI102" s="231"/>
      <c r="PLJ102" s="6"/>
      <c r="PLK102" s="6"/>
      <c r="PLL102" s="6"/>
      <c r="PLM102" s="246"/>
      <c r="PLN102" s="252"/>
      <c r="PLO102" s="259"/>
      <c r="PLP102" s="231"/>
      <c r="PLQ102" s="231"/>
      <c r="PLR102" s="231"/>
      <c r="PLS102" s="99"/>
      <c r="PLT102" s="231"/>
      <c r="PLU102" s="231"/>
      <c r="PLV102" s="231"/>
      <c r="PLW102" s="222"/>
      <c r="PLX102" s="248"/>
      <c r="PLY102" s="254"/>
      <c r="PLZ102" s="224"/>
      <c r="PMA102" s="225"/>
      <c r="PMB102" s="99"/>
      <c r="PMC102" s="255"/>
      <c r="PMD102" s="231"/>
      <c r="PME102" s="227"/>
      <c r="PMF102" s="227"/>
      <c r="PMG102" s="231"/>
      <c r="PMH102" s="6"/>
      <c r="PMI102" s="6"/>
      <c r="PMJ102" s="6"/>
      <c r="PMK102" s="246"/>
      <c r="PML102" s="252"/>
      <c r="PMM102" s="259"/>
      <c r="PMN102" s="231"/>
      <c r="PMO102" s="231"/>
      <c r="PMP102" s="231"/>
      <c r="PMQ102" s="99"/>
      <c r="PMR102" s="231"/>
      <c r="PMS102" s="231"/>
      <c r="PMT102" s="231"/>
      <c r="PMU102" s="222"/>
      <c r="PMV102" s="248"/>
      <c r="PMW102" s="254"/>
      <c r="PMX102" s="224"/>
      <c r="PMY102" s="225"/>
      <c r="PMZ102" s="99"/>
      <c r="PNA102" s="255"/>
      <c r="PNB102" s="231"/>
      <c r="PNC102" s="227"/>
      <c r="PND102" s="227"/>
      <c r="PNE102" s="231"/>
      <c r="PNF102" s="6"/>
      <c r="PNG102" s="6"/>
      <c r="PNH102" s="6"/>
      <c r="PNI102" s="246"/>
      <c r="PNJ102" s="252"/>
      <c r="PNK102" s="259"/>
      <c r="PNL102" s="231"/>
      <c r="PNM102" s="231"/>
      <c r="PNN102" s="231"/>
      <c r="PNO102" s="99"/>
      <c r="PNP102" s="231"/>
      <c r="PNQ102" s="231"/>
      <c r="PNR102" s="231"/>
      <c r="PNS102" s="222"/>
      <c r="PNT102" s="248"/>
      <c r="PNU102" s="254"/>
      <c r="PNV102" s="224"/>
      <c r="PNW102" s="225"/>
      <c r="PNX102" s="99"/>
      <c r="PNY102" s="255"/>
      <c r="PNZ102" s="231"/>
      <c r="POA102" s="227"/>
      <c r="POB102" s="227"/>
      <c r="POC102" s="231"/>
      <c r="POD102" s="6"/>
      <c r="POE102" s="6"/>
      <c r="POF102" s="6"/>
      <c r="POG102" s="246"/>
      <c r="POH102" s="252"/>
      <c r="POI102" s="259"/>
      <c r="POJ102" s="231"/>
      <c r="POK102" s="231"/>
      <c r="POL102" s="231"/>
      <c r="POM102" s="99"/>
      <c r="PON102" s="231"/>
      <c r="POO102" s="231"/>
      <c r="POP102" s="231"/>
      <c r="POQ102" s="222"/>
      <c r="POR102" s="248"/>
      <c r="POS102" s="254"/>
      <c r="POT102" s="224"/>
      <c r="POU102" s="225"/>
      <c r="POV102" s="99"/>
      <c r="POW102" s="255"/>
      <c r="POX102" s="231"/>
      <c r="POY102" s="227"/>
      <c r="POZ102" s="227"/>
      <c r="PPA102" s="231"/>
      <c r="PPB102" s="6"/>
      <c r="PPC102" s="6"/>
      <c r="PPD102" s="6"/>
      <c r="PPE102" s="246"/>
      <c r="PPF102" s="252"/>
      <c r="PPG102" s="259"/>
      <c r="PPH102" s="231"/>
      <c r="PPI102" s="231"/>
      <c r="PPJ102" s="231"/>
      <c r="PPK102" s="99"/>
      <c r="PPL102" s="231"/>
      <c r="PPM102" s="231"/>
      <c r="PPN102" s="231"/>
      <c r="PPO102" s="222"/>
      <c r="PPP102" s="248"/>
      <c r="PPQ102" s="254"/>
      <c r="PPR102" s="224"/>
      <c r="PPS102" s="225"/>
      <c r="PPT102" s="99"/>
      <c r="PPU102" s="255"/>
      <c r="PPV102" s="231"/>
      <c r="PPW102" s="227"/>
      <c r="PPX102" s="227"/>
      <c r="PPY102" s="231"/>
      <c r="PPZ102" s="6"/>
      <c r="PQA102" s="6"/>
      <c r="PQB102" s="6"/>
      <c r="PQC102" s="246"/>
      <c r="PQD102" s="252"/>
      <c r="PQE102" s="259"/>
      <c r="PQF102" s="231"/>
      <c r="PQG102" s="231"/>
      <c r="PQH102" s="231"/>
      <c r="PQI102" s="99"/>
      <c r="PQJ102" s="231"/>
      <c r="PQK102" s="231"/>
      <c r="PQL102" s="231"/>
      <c r="PQM102" s="222"/>
      <c r="PQN102" s="248"/>
      <c r="PQO102" s="254"/>
      <c r="PQP102" s="224"/>
      <c r="PQQ102" s="225"/>
      <c r="PQR102" s="99"/>
      <c r="PQS102" s="255"/>
      <c r="PQT102" s="231"/>
      <c r="PQU102" s="227"/>
      <c r="PQV102" s="227"/>
      <c r="PQW102" s="231"/>
      <c r="PQX102" s="6"/>
      <c r="PQY102" s="6"/>
      <c r="PQZ102" s="6"/>
      <c r="PRA102" s="246"/>
      <c r="PRB102" s="252"/>
      <c r="PRC102" s="259"/>
      <c r="PRD102" s="231"/>
      <c r="PRE102" s="231"/>
      <c r="PRF102" s="231"/>
      <c r="PRG102" s="99"/>
      <c r="PRH102" s="231"/>
      <c r="PRI102" s="231"/>
      <c r="PRJ102" s="231"/>
      <c r="PRK102" s="222"/>
      <c r="PRL102" s="248"/>
      <c r="PRM102" s="254"/>
      <c r="PRN102" s="224"/>
      <c r="PRO102" s="225"/>
      <c r="PRP102" s="99"/>
      <c r="PRQ102" s="255"/>
      <c r="PRR102" s="231"/>
      <c r="PRS102" s="227"/>
      <c r="PRT102" s="227"/>
      <c r="PRU102" s="231"/>
      <c r="PRV102" s="6"/>
      <c r="PRW102" s="6"/>
      <c r="PRX102" s="6"/>
      <c r="PRY102" s="246"/>
      <c r="PRZ102" s="252"/>
      <c r="PSA102" s="259"/>
      <c r="PSB102" s="231"/>
      <c r="PSC102" s="231"/>
      <c r="PSD102" s="231"/>
      <c r="PSE102" s="99"/>
      <c r="PSF102" s="231"/>
      <c r="PSG102" s="231"/>
      <c r="PSH102" s="231"/>
      <c r="PSI102" s="222"/>
      <c r="PSJ102" s="248"/>
      <c r="PSK102" s="254"/>
      <c r="PSL102" s="224"/>
      <c r="PSM102" s="225"/>
      <c r="PSN102" s="99"/>
      <c r="PSO102" s="255"/>
      <c r="PSP102" s="231"/>
      <c r="PSQ102" s="227"/>
      <c r="PSR102" s="227"/>
      <c r="PSS102" s="231"/>
      <c r="PST102" s="6"/>
      <c r="PSU102" s="6"/>
      <c r="PSV102" s="6"/>
      <c r="PSW102" s="246"/>
      <c r="PSX102" s="252"/>
      <c r="PSY102" s="259"/>
      <c r="PSZ102" s="231"/>
      <c r="PTA102" s="231"/>
      <c r="PTB102" s="231"/>
      <c r="PTC102" s="99"/>
      <c r="PTD102" s="231"/>
      <c r="PTE102" s="231"/>
      <c r="PTF102" s="231"/>
      <c r="PTG102" s="222"/>
      <c r="PTH102" s="248"/>
      <c r="PTI102" s="254"/>
      <c r="PTJ102" s="224"/>
      <c r="PTK102" s="225"/>
      <c r="PTL102" s="99"/>
      <c r="PTM102" s="255"/>
      <c r="PTN102" s="231"/>
      <c r="PTO102" s="227"/>
      <c r="PTP102" s="227"/>
      <c r="PTQ102" s="231"/>
      <c r="PTR102" s="6"/>
      <c r="PTS102" s="6"/>
      <c r="PTT102" s="6"/>
      <c r="PTU102" s="246"/>
      <c r="PTV102" s="252"/>
      <c r="PTW102" s="259"/>
      <c r="PTX102" s="231"/>
      <c r="PTY102" s="231"/>
      <c r="PTZ102" s="231"/>
      <c r="PUA102" s="99"/>
      <c r="PUB102" s="231"/>
      <c r="PUC102" s="231"/>
      <c r="PUD102" s="231"/>
      <c r="PUE102" s="222"/>
      <c r="PUF102" s="248"/>
      <c r="PUG102" s="254"/>
      <c r="PUH102" s="224"/>
      <c r="PUI102" s="225"/>
      <c r="PUJ102" s="99"/>
      <c r="PUK102" s="255"/>
      <c r="PUL102" s="231"/>
      <c r="PUM102" s="227"/>
      <c r="PUN102" s="227"/>
      <c r="PUO102" s="231"/>
      <c r="PUP102" s="6"/>
      <c r="PUQ102" s="6"/>
      <c r="PUR102" s="6"/>
      <c r="PUS102" s="246"/>
      <c r="PUT102" s="252"/>
      <c r="PUU102" s="259"/>
      <c r="PUV102" s="231"/>
      <c r="PUW102" s="231"/>
      <c r="PUX102" s="231"/>
      <c r="PUY102" s="99"/>
      <c r="PUZ102" s="231"/>
      <c r="PVA102" s="231"/>
      <c r="PVB102" s="231"/>
      <c r="PVC102" s="222"/>
      <c r="PVD102" s="248"/>
      <c r="PVE102" s="254"/>
      <c r="PVF102" s="224"/>
      <c r="PVG102" s="225"/>
      <c r="PVH102" s="99"/>
      <c r="PVI102" s="255"/>
      <c r="PVJ102" s="231"/>
      <c r="PVK102" s="227"/>
      <c r="PVL102" s="227"/>
      <c r="PVM102" s="231"/>
      <c r="PVN102" s="6"/>
      <c r="PVO102" s="6"/>
      <c r="PVP102" s="6"/>
      <c r="PVQ102" s="246"/>
      <c r="PVR102" s="252"/>
      <c r="PVS102" s="259"/>
      <c r="PVT102" s="231"/>
      <c r="PVU102" s="231"/>
      <c r="PVV102" s="231"/>
      <c r="PVW102" s="99"/>
      <c r="PVX102" s="231"/>
      <c r="PVY102" s="231"/>
      <c r="PVZ102" s="231"/>
      <c r="PWA102" s="222"/>
      <c r="PWB102" s="248"/>
      <c r="PWC102" s="254"/>
      <c r="PWD102" s="224"/>
      <c r="PWE102" s="225"/>
      <c r="PWF102" s="99"/>
      <c r="PWG102" s="255"/>
      <c r="PWH102" s="231"/>
      <c r="PWI102" s="227"/>
      <c r="PWJ102" s="227"/>
      <c r="PWK102" s="231"/>
      <c r="PWL102" s="6"/>
      <c r="PWM102" s="6"/>
      <c r="PWN102" s="6"/>
      <c r="PWO102" s="246"/>
      <c r="PWP102" s="252"/>
      <c r="PWQ102" s="259"/>
      <c r="PWR102" s="231"/>
      <c r="PWS102" s="231"/>
      <c r="PWT102" s="231"/>
      <c r="PWU102" s="99"/>
      <c r="PWV102" s="231"/>
      <c r="PWW102" s="231"/>
      <c r="PWX102" s="231"/>
      <c r="PWY102" s="222"/>
      <c r="PWZ102" s="248"/>
      <c r="PXA102" s="254"/>
      <c r="PXB102" s="224"/>
      <c r="PXC102" s="225"/>
      <c r="PXD102" s="99"/>
      <c r="PXE102" s="255"/>
      <c r="PXF102" s="231"/>
      <c r="PXG102" s="227"/>
      <c r="PXH102" s="227"/>
      <c r="PXI102" s="231"/>
      <c r="PXJ102" s="6"/>
      <c r="PXK102" s="6"/>
      <c r="PXL102" s="6"/>
      <c r="PXM102" s="246"/>
      <c r="PXN102" s="252"/>
      <c r="PXO102" s="259"/>
      <c r="PXP102" s="231"/>
      <c r="PXQ102" s="231"/>
      <c r="PXR102" s="231"/>
      <c r="PXS102" s="99"/>
      <c r="PXT102" s="231"/>
      <c r="PXU102" s="231"/>
      <c r="PXV102" s="231"/>
      <c r="PXW102" s="222"/>
      <c r="PXX102" s="248"/>
      <c r="PXY102" s="254"/>
      <c r="PXZ102" s="224"/>
      <c r="PYA102" s="225"/>
      <c r="PYB102" s="99"/>
      <c r="PYC102" s="255"/>
      <c r="PYD102" s="231"/>
      <c r="PYE102" s="227"/>
      <c r="PYF102" s="227"/>
      <c r="PYG102" s="231"/>
      <c r="PYH102" s="6"/>
      <c r="PYI102" s="6"/>
      <c r="PYJ102" s="6"/>
      <c r="PYK102" s="246"/>
      <c r="PYL102" s="252"/>
      <c r="PYM102" s="259"/>
      <c r="PYN102" s="231"/>
      <c r="PYO102" s="231"/>
      <c r="PYP102" s="231"/>
      <c r="PYQ102" s="99"/>
      <c r="PYR102" s="231"/>
      <c r="PYS102" s="231"/>
      <c r="PYT102" s="231"/>
      <c r="PYU102" s="222"/>
      <c r="PYV102" s="248"/>
      <c r="PYW102" s="254"/>
      <c r="PYX102" s="224"/>
      <c r="PYY102" s="225"/>
      <c r="PYZ102" s="99"/>
      <c r="PZA102" s="255"/>
      <c r="PZB102" s="231"/>
      <c r="PZC102" s="227"/>
      <c r="PZD102" s="227"/>
      <c r="PZE102" s="231"/>
      <c r="PZF102" s="6"/>
      <c r="PZG102" s="6"/>
      <c r="PZH102" s="6"/>
      <c r="PZI102" s="246"/>
      <c r="PZJ102" s="252"/>
      <c r="PZK102" s="259"/>
      <c r="PZL102" s="231"/>
      <c r="PZM102" s="231"/>
      <c r="PZN102" s="231"/>
      <c r="PZO102" s="99"/>
      <c r="PZP102" s="231"/>
      <c r="PZQ102" s="231"/>
      <c r="PZR102" s="231"/>
      <c r="PZS102" s="222"/>
      <c r="PZT102" s="248"/>
      <c r="PZU102" s="254"/>
      <c r="PZV102" s="224"/>
      <c r="PZW102" s="225"/>
      <c r="PZX102" s="99"/>
      <c r="PZY102" s="255"/>
      <c r="PZZ102" s="231"/>
      <c r="QAA102" s="227"/>
      <c r="QAB102" s="227"/>
      <c r="QAC102" s="231"/>
      <c r="QAD102" s="6"/>
      <c r="QAE102" s="6"/>
      <c r="QAF102" s="6"/>
      <c r="QAG102" s="246"/>
      <c r="QAH102" s="252"/>
      <c r="QAI102" s="259"/>
      <c r="QAJ102" s="231"/>
      <c r="QAK102" s="231"/>
      <c r="QAL102" s="231"/>
      <c r="QAM102" s="99"/>
      <c r="QAN102" s="231"/>
      <c r="QAO102" s="231"/>
      <c r="QAP102" s="231"/>
      <c r="QAQ102" s="222"/>
      <c r="QAR102" s="248"/>
      <c r="QAS102" s="254"/>
      <c r="QAT102" s="224"/>
      <c r="QAU102" s="225"/>
      <c r="QAV102" s="99"/>
      <c r="QAW102" s="255"/>
      <c r="QAX102" s="231"/>
      <c r="QAY102" s="227"/>
      <c r="QAZ102" s="227"/>
      <c r="QBA102" s="231"/>
      <c r="QBB102" s="6"/>
      <c r="QBC102" s="6"/>
      <c r="QBD102" s="6"/>
      <c r="QBE102" s="246"/>
      <c r="QBF102" s="252"/>
      <c r="QBG102" s="259"/>
      <c r="QBH102" s="231"/>
      <c r="QBI102" s="231"/>
      <c r="QBJ102" s="231"/>
      <c r="QBK102" s="99"/>
      <c r="QBL102" s="231"/>
      <c r="QBM102" s="231"/>
      <c r="QBN102" s="231"/>
      <c r="QBO102" s="222"/>
      <c r="QBP102" s="248"/>
      <c r="QBQ102" s="254"/>
      <c r="QBR102" s="224"/>
      <c r="QBS102" s="225"/>
      <c r="QBT102" s="99"/>
      <c r="QBU102" s="255"/>
      <c r="QBV102" s="231"/>
      <c r="QBW102" s="227"/>
      <c r="QBX102" s="227"/>
      <c r="QBY102" s="231"/>
      <c r="QBZ102" s="6"/>
      <c r="QCA102" s="6"/>
      <c r="QCB102" s="6"/>
      <c r="QCC102" s="246"/>
      <c r="QCD102" s="252"/>
      <c r="QCE102" s="259"/>
      <c r="QCF102" s="231"/>
      <c r="QCG102" s="231"/>
      <c r="QCH102" s="231"/>
      <c r="QCI102" s="99"/>
      <c r="QCJ102" s="231"/>
      <c r="QCK102" s="231"/>
      <c r="QCL102" s="231"/>
      <c r="QCM102" s="222"/>
      <c r="QCN102" s="248"/>
      <c r="QCO102" s="254"/>
      <c r="QCP102" s="224"/>
      <c r="QCQ102" s="225"/>
      <c r="QCR102" s="99"/>
      <c r="QCS102" s="255"/>
      <c r="QCT102" s="231"/>
      <c r="QCU102" s="227"/>
      <c r="QCV102" s="227"/>
      <c r="QCW102" s="231"/>
      <c r="QCX102" s="6"/>
      <c r="QCY102" s="6"/>
      <c r="QCZ102" s="6"/>
      <c r="QDA102" s="246"/>
      <c r="QDB102" s="252"/>
      <c r="QDC102" s="259"/>
      <c r="QDD102" s="231"/>
      <c r="QDE102" s="231"/>
      <c r="QDF102" s="231"/>
      <c r="QDG102" s="99"/>
      <c r="QDH102" s="231"/>
      <c r="QDI102" s="231"/>
      <c r="QDJ102" s="231"/>
      <c r="QDK102" s="222"/>
      <c r="QDL102" s="248"/>
      <c r="QDM102" s="254"/>
      <c r="QDN102" s="224"/>
      <c r="QDO102" s="225"/>
      <c r="QDP102" s="99"/>
      <c r="QDQ102" s="255"/>
      <c r="QDR102" s="231"/>
      <c r="QDS102" s="227"/>
      <c r="QDT102" s="227"/>
      <c r="QDU102" s="231"/>
      <c r="QDV102" s="6"/>
      <c r="QDW102" s="6"/>
      <c r="QDX102" s="6"/>
      <c r="QDY102" s="246"/>
      <c r="QDZ102" s="252"/>
      <c r="QEA102" s="259"/>
      <c r="QEB102" s="231"/>
      <c r="QEC102" s="231"/>
      <c r="QED102" s="231"/>
      <c r="QEE102" s="99"/>
      <c r="QEF102" s="231"/>
      <c r="QEG102" s="231"/>
      <c r="QEH102" s="231"/>
      <c r="QEI102" s="222"/>
      <c r="QEJ102" s="248"/>
      <c r="QEK102" s="254"/>
      <c r="QEL102" s="224"/>
      <c r="QEM102" s="225"/>
      <c r="QEN102" s="99"/>
      <c r="QEO102" s="255"/>
      <c r="QEP102" s="231"/>
      <c r="QEQ102" s="227"/>
      <c r="QER102" s="227"/>
      <c r="QES102" s="231"/>
      <c r="QET102" s="6"/>
      <c r="QEU102" s="6"/>
      <c r="QEV102" s="6"/>
      <c r="QEW102" s="246"/>
      <c r="QEX102" s="252"/>
      <c r="QEY102" s="259"/>
      <c r="QEZ102" s="231"/>
      <c r="QFA102" s="231"/>
      <c r="QFB102" s="231"/>
      <c r="QFC102" s="99"/>
      <c r="QFD102" s="231"/>
      <c r="QFE102" s="231"/>
      <c r="QFF102" s="231"/>
      <c r="QFG102" s="222"/>
      <c r="QFH102" s="248"/>
      <c r="QFI102" s="254"/>
      <c r="QFJ102" s="224"/>
      <c r="QFK102" s="225"/>
      <c r="QFL102" s="99"/>
      <c r="QFM102" s="255"/>
      <c r="QFN102" s="231"/>
      <c r="QFO102" s="227"/>
      <c r="QFP102" s="227"/>
      <c r="QFQ102" s="231"/>
      <c r="QFR102" s="6"/>
      <c r="QFS102" s="6"/>
      <c r="QFT102" s="6"/>
      <c r="QFU102" s="246"/>
      <c r="QFV102" s="252"/>
      <c r="QFW102" s="259"/>
      <c r="QFX102" s="231"/>
      <c r="QFY102" s="231"/>
      <c r="QFZ102" s="231"/>
      <c r="QGA102" s="99"/>
      <c r="QGB102" s="231"/>
      <c r="QGC102" s="231"/>
      <c r="QGD102" s="231"/>
      <c r="QGE102" s="222"/>
      <c r="QGF102" s="248"/>
      <c r="QGG102" s="254"/>
      <c r="QGH102" s="224"/>
      <c r="QGI102" s="225"/>
      <c r="QGJ102" s="99"/>
      <c r="QGK102" s="255"/>
      <c r="QGL102" s="231"/>
      <c r="QGM102" s="227"/>
      <c r="QGN102" s="227"/>
      <c r="QGO102" s="231"/>
      <c r="QGP102" s="6"/>
      <c r="QGQ102" s="6"/>
      <c r="QGR102" s="6"/>
      <c r="QGS102" s="246"/>
      <c r="QGT102" s="252"/>
      <c r="QGU102" s="259"/>
      <c r="QGV102" s="231"/>
      <c r="QGW102" s="231"/>
      <c r="QGX102" s="231"/>
      <c r="QGY102" s="99"/>
      <c r="QGZ102" s="231"/>
      <c r="QHA102" s="231"/>
      <c r="QHB102" s="231"/>
      <c r="QHC102" s="222"/>
      <c r="QHD102" s="248"/>
      <c r="QHE102" s="254"/>
      <c r="QHF102" s="224"/>
      <c r="QHG102" s="225"/>
      <c r="QHH102" s="99"/>
      <c r="QHI102" s="255"/>
      <c r="QHJ102" s="231"/>
      <c r="QHK102" s="227"/>
      <c r="QHL102" s="227"/>
      <c r="QHM102" s="231"/>
      <c r="QHN102" s="6"/>
      <c r="QHO102" s="6"/>
      <c r="QHP102" s="6"/>
      <c r="QHQ102" s="246"/>
      <c r="QHR102" s="252"/>
      <c r="QHS102" s="259"/>
      <c r="QHT102" s="231"/>
      <c r="QHU102" s="231"/>
      <c r="QHV102" s="231"/>
      <c r="QHW102" s="99"/>
      <c r="QHX102" s="231"/>
      <c r="QHY102" s="231"/>
      <c r="QHZ102" s="231"/>
      <c r="QIA102" s="222"/>
      <c r="QIB102" s="248"/>
      <c r="QIC102" s="254"/>
      <c r="QID102" s="224"/>
      <c r="QIE102" s="225"/>
      <c r="QIF102" s="99"/>
      <c r="QIG102" s="255"/>
      <c r="QIH102" s="231"/>
      <c r="QII102" s="227"/>
      <c r="QIJ102" s="227"/>
      <c r="QIK102" s="231"/>
      <c r="QIL102" s="6"/>
      <c r="QIM102" s="6"/>
      <c r="QIN102" s="6"/>
      <c r="QIO102" s="246"/>
      <c r="QIP102" s="252"/>
      <c r="QIQ102" s="259"/>
      <c r="QIR102" s="231"/>
      <c r="QIS102" s="231"/>
      <c r="QIT102" s="231"/>
      <c r="QIU102" s="99"/>
      <c r="QIV102" s="231"/>
      <c r="QIW102" s="231"/>
      <c r="QIX102" s="231"/>
      <c r="QIY102" s="222"/>
      <c r="QIZ102" s="248"/>
      <c r="QJA102" s="254"/>
      <c r="QJB102" s="224"/>
      <c r="QJC102" s="225"/>
      <c r="QJD102" s="99"/>
      <c r="QJE102" s="255"/>
      <c r="QJF102" s="231"/>
      <c r="QJG102" s="227"/>
      <c r="QJH102" s="227"/>
      <c r="QJI102" s="231"/>
      <c r="QJJ102" s="6"/>
      <c r="QJK102" s="6"/>
      <c r="QJL102" s="6"/>
      <c r="QJM102" s="246"/>
      <c r="QJN102" s="252"/>
      <c r="QJO102" s="259"/>
      <c r="QJP102" s="231"/>
      <c r="QJQ102" s="231"/>
      <c r="QJR102" s="231"/>
      <c r="QJS102" s="99"/>
      <c r="QJT102" s="231"/>
      <c r="QJU102" s="231"/>
      <c r="QJV102" s="231"/>
      <c r="QJW102" s="222"/>
      <c r="QJX102" s="248"/>
      <c r="QJY102" s="254"/>
      <c r="QJZ102" s="224"/>
      <c r="QKA102" s="225"/>
      <c r="QKB102" s="99"/>
      <c r="QKC102" s="255"/>
      <c r="QKD102" s="231"/>
      <c r="QKE102" s="227"/>
      <c r="QKF102" s="227"/>
      <c r="QKG102" s="231"/>
      <c r="QKH102" s="6"/>
      <c r="QKI102" s="6"/>
      <c r="QKJ102" s="6"/>
      <c r="QKK102" s="246"/>
      <c r="QKL102" s="252"/>
      <c r="QKM102" s="259"/>
      <c r="QKN102" s="231"/>
      <c r="QKO102" s="231"/>
      <c r="QKP102" s="231"/>
      <c r="QKQ102" s="99"/>
      <c r="QKR102" s="231"/>
      <c r="QKS102" s="231"/>
      <c r="QKT102" s="231"/>
      <c r="QKU102" s="222"/>
      <c r="QKV102" s="248"/>
      <c r="QKW102" s="254"/>
      <c r="QKX102" s="224"/>
      <c r="QKY102" s="225"/>
      <c r="QKZ102" s="99"/>
      <c r="QLA102" s="255"/>
      <c r="QLB102" s="231"/>
      <c r="QLC102" s="227"/>
      <c r="QLD102" s="227"/>
      <c r="QLE102" s="231"/>
      <c r="QLF102" s="6"/>
      <c r="QLG102" s="6"/>
      <c r="QLH102" s="6"/>
      <c r="QLI102" s="246"/>
      <c r="QLJ102" s="252"/>
      <c r="QLK102" s="259"/>
      <c r="QLL102" s="231"/>
      <c r="QLM102" s="231"/>
      <c r="QLN102" s="231"/>
      <c r="QLO102" s="99"/>
      <c r="QLP102" s="231"/>
      <c r="QLQ102" s="231"/>
      <c r="QLR102" s="231"/>
      <c r="QLS102" s="222"/>
      <c r="QLT102" s="248"/>
      <c r="QLU102" s="254"/>
      <c r="QLV102" s="224"/>
      <c r="QLW102" s="225"/>
      <c r="QLX102" s="99"/>
      <c r="QLY102" s="255"/>
      <c r="QLZ102" s="231"/>
      <c r="QMA102" s="227"/>
      <c r="QMB102" s="227"/>
      <c r="QMC102" s="231"/>
      <c r="QMD102" s="6"/>
      <c r="QME102" s="6"/>
      <c r="QMF102" s="6"/>
      <c r="QMG102" s="246"/>
      <c r="QMH102" s="252"/>
      <c r="QMI102" s="259"/>
      <c r="QMJ102" s="231"/>
      <c r="QMK102" s="231"/>
      <c r="QML102" s="231"/>
      <c r="QMM102" s="99"/>
      <c r="QMN102" s="231"/>
      <c r="QMO102" s="231"/>
      <c r="QMP102" s="231"/>
      <c r="QMQ102" s="222"/>
      <c r="QMR102" s="248"/>
      <c r="QMS102" s="254"/>
      <c r="QMT102" s="224"/>
      <c r="QMU102" s="225"/>
      <c r="QMV102" s="99"/>
      <c r="QMW102" s="255"/>
      <c r="QMX102" s="231"/>
      <c r="QMY102" s="227"/>
      <c r="QMZ102" s="227"/>
      <c r="QNA102" s="231"/>
      <c r="QNB102" s="6"/>
      <c r="QNC102" s="6"/>
      <c r="QND102" s="6"/>
      <c r="QNE102" s="246"/>
      <c r="QNF102" s="252"/>
      <c r="QNG102" s="259"/>
      <c r="QNH102" s="231"/>
      <c r="QNI102" s="231"/>
      <c r="QNJ102" s="231"/>
      <c r="QNK102" s="99"/>
      <c r="QNL102" s="231"/>
      <c r="QNM102" s="231"/>
      <c r="QNN102" s="231"/>
      <c r="QNO102" s="222"/>
      <c r="QNP102" s="248"/>
      <c r="QNQ102" s="254"/>
      <c r="QNR102" s="224"/>
      <c r="QNS102" s="225"/>
      <c r="QNT102" s="99"/>
      <c r="QNU102" s="255"/>
      <c r="QNV102" s="231"/>
      <c r="QNW102" s="227"/>
      <c r="QNX102" s="227"/>
      <c r="QNY102" s="231"/>
      <c r="QNZ102" s="6"/>
      <c r="QOA102" s="6"/>
      <c r="QOB102" s="6"/>
      <c r="QOC102" s="246"/>
      <c r="QOD102" s="252"/>
      <c r="QOE102" s="259"/>
      <c r="QOF102" s="231"/>
      <c r="QOG102" s="231"/>
      <c r="QOH102" s="231"/>
      <c r="QOI102" s="99"/>
      <c r="QOJ102" s="231"/>
      <c r="QOK102" s="231"/>
      <c r="QOL102" s="231"/>
      <c r="QOM102" s="222"/>
      <c r="QON102" s="248"/>
      <c r="QOO102" s="254"/>
      <c r="QOP102" s="224"/>
      <c r="QOQ102" s="225"/>
      <c r="QOR102" s="99"/>
      <c r="QOS102" s="255"/>
      <c r="QOT102" s="231"/>
      <c r="QOU102" s="227"/>
      <c r="QOV102" s="227"/>
      <c r="QOW102" s="231"/>
      <c r="QOX102" s="6"/>
      <c r="QOY102" s="6"/>
      <c r="QOZ102" s="6"/>
      <c r="QPA102" s="246"/>
      <c r="QPB102" s="252"/>
      <c r="QPC102" s="259"/>
      <c r="QPD102" s="231"/>
      <c r="QPE102" s="231"/>
      <c r="QPF102" s="231"/>
      <c r="QPG102" s="99"/>
      <c r="QPH102" s="231"/>
      <c r="QPI102" s="231"/>
      <c r="QPJ102" s="231"/>
      <c r="QPK102" s="222"/>
      <c r="QPL102" s="248"/>
      <c r="QPM102" s="254"/>
      <c r="QPN102" s="224"/>
      <c r="QPO102" s="225"/>
      <c r="QPP102" s="99"/>
      <c r="QPQ102" s="255"/>
      <c r="QPR102" s="231"/>
      <c r="QPS102" s="227"/>
      <c r="QPT102" s="227"/>
      <c r="QPU102" s="231"/>
      <c r="QPV102" s="6"/>
      <c r="QPW102" s="6"/>
      <c r="QPX102" s="6"/>
      <c r="QPY102" s="246"/>
      <c r="QPZ102" s="252"/>
      <c r="QQA102" s="259"/>
      <c r="QQB102" s="231"/>
      <c r="QQC102" s="231"/>
      <c r="QQD102" s="231"/>
      <c r="QQE102" s="99"/>
      <c r="QQF102" s="231"/>
      <c r="QQG102" s="231"/>
      <c r="QQH102" s="231"/>
      <c r="QQI102" s="222"/>
      <c r="QQJ102" s="248"/>
      <c r="QQK102" s="254"/>
      <c r="QQL102" s="224"/>
      <c r="QQM102" s="225"/>
      <c r="QQN102" s="99"/>
      <c r="QQO102" s="255"/>
      <c r="QQP102" s="231"/>
      <c r="QQQ102" s="227"/>
      <c r="QQR102" s="227"/>
      <c r="QQS102" s="231"/>
      <c r="QQT102" s="6"/>
      <c r="QQU102" s="6"/>
      <c r="QQV102" s="6"/>
      <c r="QQW102" s="246"/>
      <c r="QQX102" s="252"/>
      <c r="QQY102" s="259"/>
      <c r="QQZ102" s="231"/>
      <c r="QRA102" s="231"/>
      <c r="QRB102" s="231"/>
      <c r="QRC102" s="99"/>
      <c r="QRD102" s="231"/>
      <c r="QRE102" s="231"/>
      <c r="QRF102" s="231"/>
      <c r="QRG102" s="222"/>
      <c r="QRH102" s="248"/>
      <c r="QRI102" s="254"/>
      <c r="QRJ102" s="224"/>
      <c r="QRK102" s="225"/>
      <c r="QRL102" s="99"/>
      <c r="QRM102" s="255"/>
      <c r="QRN102" s="231"/>
      <c r="QRO102" s="227"/>
      <c r="QRP102" s="227"/>
      <c r="QRQ102" s="231"/>
      <c r="QRR102" s="6"/>
      <c r="QRS102" s="6"/>
      <c r="QRT102" s="6"/>
      <c r="QRU102" s="246"/>
      <c r="QRV102" s="252"/>
      <c r="QRW102" s="259"/>
      <c r="QRX102" s="231"/>
      <c r="QRY102" s="231"/>
      <c r="QRZ102" s="231"/>
      <c r="QSA102" s="99"/>
      <c r="QSB102" s="231"/>
      <c r="QSC102" s="231"/>
      <c r="QSD102" s="231"/>
      <c r="QSE102" s="222"/>
      <c r="QSF102" s="248"/>
      <c r="QSG102" s="254"/>
      <c r="QSH102" s="224"/>
      <c r="QSI102" s="225"/>
      <c r="QSJ102" s="99"/>
      <c r="QSK102" s="255"/>
      <c r="QSL102" s="231"/>
      <c r="QSM102" s="227"/>
      <c r="QSN102" s="227"/>
      <c r="QSO102" s="231"/>
      <c r="QSP102" s="6"/>
      <c r="QSQ102" s="6"/>
      <c r="QSR102" s="6"/>
      <c r="QSS102" s="246"/>
      <c r="QST102" s="252"/>
      <c r="QSU102" s="259"/>
      <c r="QSV102" s="231"/>
      <c r="QSW102" s="231"/>
      <c r="QSX102" s="231"/>
      <c r="QSY102" s="99"/>
      <c r="QSZ102" s="231"/>
      <c r="QTA102" s="231"/>
      <c r="QTB102" s="231"/>
      <c r="QTC102" s="222"/>
      <c r="QTD102" s="248"/>
      <c r="QTE102" s="254"/>
      <c r="QTF102" s="224"/>
      <c r="QTG102" s="225"/>
      <c r="QTH102" s="99"/>
      <c r="QTI102" s="255"/>
      <c r="QTJ102" s="231"/>
      <c r="QTK102" s="227"/>
      <c r="QTL102" s="227"/>
      <c r="QTM102" s="231"/>
      <c r="QTN102" s="6"/>
      <c r="QTO102" s="6"/>
      <c r="QTP102" s="6"/>
      <c r="QTQ102" s="246"/>
      <c r="QTR102" s="252"/>
      <c r="QTS102" s="259"/>
      <c r="QTT102" s="231"/>
      <c r="QTU102" s="231"/>
      <c r="QTV102" s="231"/>
      <c r="QTW102" s="99"/>
      <c r="QTX102" s="231"/>
      <c r="QTY102" s="231"/>
      <c r="QTZ102" s="231"/>
      <c r="QUA102" s="222"/>
      <c r="QUB102" s="248"/>
      <c r="QUC102" s="254"/>
      <c r="QUD102" s="224"/>
      <c r="QUE102" s="225"/>
      <c r="QUF102" s="99"/>
      <c r="QUG102" s="255"/>
      <c r="QUH102" s="231"/>
      <c r="QUI102" s="227"/>
      <c r="QUJ102" s="227"/>
      <c r="QUK102" s="231"/>
      <c r="QUL102" s="6"/>
      <c r="QUM102" s="6"/>
      <c r="QUN102" s="6"/>
      <c r="QUO102" s="246"/>
      <c r="QUP102" s="252"/>
      <c r="QUQ102" s="259"/>
      <c r="QUR102" s="231"/>
      <c r="QUS102" s="231"/>
      <c r="QUT102" s="231"/>
      <c r="QUU102" s="99"/>
      <c r="QUV102" s="231"/>
      <c r="QUW102" s="231"/>
      <c r="QUX102" s="231"/>
      <c r="QUY102" s="222"/>
      <c r="QUZ102" s="248"/>
      <c r="QVA102" s="254"/>
      <c r="QVB102" s="224"/>
      <c r="QVC102" s="225"/>
      <c r="QVD102" s="99"/>
      <c r="QVE102" s="255"/>
      <c r="QVF102" s="231"/>
      <c r="QVG102" s="227"/>
      <c r="QVH102" s="227"/>
      <c r="QVI102" s="231"/>
      <c r="QVJ102" s="6"/>
      <c r="QVK102" s="6"/>
      <c r="QVL102" s="6"/>
      <c r="QVM102" s="246"/>
      <c r="QVN102" s="252"/>
      <c r="QVO102" s="259"/>
      <c r="QVP102" s="231"/>
      <c r="QVQ102" s="231"/>
      <c r="QVR102" s="231"/>
      <c r="QVS102" s="99"/>
      <c r="QVT102" s="231"/>
      <c r="QVU102" s="231"/>
      <c r="QVV102" s="231"/>
      <c r="QVW102" s="222"/>
      <c r="QVX102" s="248"/>
      <c r="QVY102" s="254"/>
      <c r="QVZ102" s="224"/>
      <c r="QWA102" s="225"/>
      <c r="QWB102" s="99"/>
      <c r="QWC102" s="255"/>
      <c r="QWD102" s="231"/>
      <c r="QWE102" s="227"/>
      <c r="QWF102" s="227"/>
      <c r="QWG102" s="231"/>
      <c r="QWH102" s="6"/>
      <c r="QWI102" s="6"/>
      <c r="QWJ102" s="6"/>
      <c r="QWK102" s="246"/>
      <c r="QWL102" s="252"/>
      <c r="QWM102" s="259"/>
      <c r="QWN102" s="231"/>
      <c r="QWO102" s="231"/>
      <c r="QWP102" s="231"/>
      <c r="QWQ102" s="99"/>
      <c r="QWR102" s="231"/>
      <c r="QWS102" s="231"/>
      <c r="QWT102" s="231"/>
      <c r="QWU102" s="222"/>
      <c r="QWV102" s="248"/>
      <c r="QWW102" s="254"/>
      <c r="QWX102" s="224"/>
      <c r="QWY102" s="225"/>
      <c r="QWZ102" s="99"/>
      <c r="QXA102" s="255"/>
      <c r="QXB102" s="231"/>
      <c r="QXC102" s="227"/>
      <c r="QXD102" s="227"/>
      <c r="QXE102" s="231"/>
      <c r="QXF102" s="6"/>
      <c r="QXG102" s="6"/>
      <c r="QXH102" s="6"/>
      <c r="QXI102" s="246"/>
      <c r="QXJ102" s="252"/>
      <c r="QXK102" s="259"/>
      <c r="QXL102" s="231"/>
      <c r="QXM102" s="231"/>
      <c r="QXN102" s="231"/>
      <c r="QXO102" s="99"/>
      <c r="QXP102" s="231"/>
      <c r="QXQ102" s="231"/>
      <c r="QXR102" s="231"/>
      <c r="QXS102" s="222"/>
      <c r="QXT102" s="248"/>
      <c r="QXU102" s="254"/>
      <c r="QXV102" s="224"/>
      <c r="QXW102" s="225"/>
      <c r="QXX102" s="99"/>
      <c r="QXY102" s="255"/>
      <c r="QXZ102" s="231"/>
      <c r="QYA102" s="227"/>
      <c r="QYB102" s="227"/>
      <c r="QYC102" s="231"/>
      <c r="QYD102" s="6"/>
      <c r="QYE102" s="6"/>
      <c r="QYF102" s="6"/>
      <c r="QYG102" s="246"/>
      <c r="QYH102" s="252"/>
      <c r="QYI102" s="259"/>
      <c r="QYJ102" s="231"/>
      <c r="QYK102" s="231"/>
      <c r="QYL102" s="231"/>
      <c r="QYM102" s="99"/>
      <c r="QYN102" s="231"/>
      <c r="QYO102" s="231"/>
      <c r="QYP102" s="231"/>
      <c r="QYQ102" s="222"/>
      <c r="QYR102" s="248"/>
      <c r="QYS102" s="254"/>
      <c r="QYT102" s="224"/>
      <c r="QYU102" s="225"/>
      <c r="QYV102" s="99"/>
      <c r="QYW102" s="255"/>
      <c r="QYX102" s="231"/>
      <c r="QYY102" s="227"/>
      <c r="QYZ102" s="227"/>
      <c r="QZA102" s="231"/>
      <c r="QZB102" s="6"/>
      <c r="QZC102" s="6"/>
      <c r="QZD102" s="6"/>
      <c r="QZE102" s="246"/>
      <c r="QZF102" s="252"/>
      <c r="QZG102" s="259"/>
      <c r="QZH102" s="231"/>
      <c r="QZI102" s="231"/>
      <c r="QZJ102" s="231"/>
      <c r="QZK102" s="99"/>
      <c r="QZL102" s="231"/>
      <c r="QZM102" s="231"/>
      <c r="QZN102" s="231"/>
      <c r="QZO102" s="222"/>
      <c r="QZP102" s="248"/>
      <c r="QZQ102" s="254"/>
      <c r="QZR102" s="224"/>
      <c r="QZS102" s="225"/>
      <c r="QZT102" s="99"/>
      <c r="QZU102" s="255"/>
      <c r="QZV102" s="231"/>
      <c r="QZW102" s="227"/>
      <c r="QZX102" s="227"/>
      <c r="QZY102" s="231"/>
      <c r="QZZ102" s="6"/>
      <c r="RAA102" s="6"/>
      <c r="RAB102" s="6"/>
      <c r="RAC102" s="246"/>
      <c r="RAD102" s="252"/>
      <c r="RAE102" s="259"/>
      <c r="RAF102" s="231"/>
      <c r="RAG102" s="231"/>
      <c r="RAH102" s="231"/>
      <c r="RAI102" s="99"/>
      <c r="RAJ102" s="231"/>
      <c r="RAK102" s="231"/>
      <c r="RAL102" s="231"/>
      <c r="RAM102" s="222"/>
      <c r="RAN102" s="248"/>
      <c r="RAO102" s="254"/>
      <c r="RAP102" s="224"/>
      <c r="RAQ102" s="225"/>
      <c r="RAR102" s="99"/>
      <c r="RAS102" s="255"/>
      <c r="RAT102" s="231"/>
      <c r="RAU102" s="227"/>
      <c r="RAV102" s="227"/>
      <c r="RAW102" s="231"/>
      <c r="RAX102" s="6"/>
      <c r="RAY102" s="6"/>
      <c r="RAZ102" s="6"/>
      <c r="RBA102" s="246"/>
      <c r="RBB102" s="252"/>
      <c r="RBC102" s="259"/>
      <c r="RBD102" s="231"/>
      <c r="RBE102" s="231"/>
      <c r="RBF102" s="231"/>
      <c r="RBG102" s="99"/>
      <c r="RBH102" s="231"/>
      <c r="RBI102" s="231"/>
      <c r="RBJ102" s="231"/>
      <c r="RBK102" s="222"/>
      <c r="RBL102" s="248"/>
      <c r="RBM102" s="254"/>
      <c r="RBN102" s="224"/>
      <c r="RBO102" s="225"/>
      <c r="RBP102" s="99"/>
      <c r="RBQ102" s="255"/>
      <c r="RBR102" s="231"/>
      <c r="RBS102" s="227"/>
      <c r="RBT102" s="227"/>
      <c r="RBU102" s="231"/>
      <c r="RBV102" s="6"/>
      <c r="RBW102" s="6"/>
      <c r="RBX102" s="6"/>
      <c r="RBY102" s="246"/>
      <c r="RBZ102" s="252"/>
      <c r="RCA102" s="259"/>
      <c r="RCB102" s="231"/>
      <c r="RCC102" s="231"/>
      <c r="RCD102" s="231"/>
      <c r="RCE102" s="99"/>
      <c r="RCF102" s="231"/>
      <c r="RCG102" s="231"/>
      <c r="RCH102" s="231"/>
      <c r="RCI102" s="222"/>
      <c r="RCJ102" s="248"/>
      <c r="RCK102" s="254"/>
      <c r="RCL102" s="224"/>
      <c r="RCM102" s="225"/>
      <c r="RCN102" s="99"/>
      <c r="RCO102" s="255"/>
      <c r="RCP102" s="231"/>
      <c r="RCQ102" s="227"/>
      <c r="RCR102" s="227"/>
      <c r="RCS102" s="231"/>
      <c r="RCT102" s="6"/>
      <c r="RCU102" s="6"/>
      <c r="RCV102" s="6"/>
      <c r="RCW102" s="246"/>
      <c r="RCX102" s="252"/>
      <c r="RCY102" s="259"/>
      <c r="RCZ102" s="231"/>
      <c r="RDA102" s="231"/>
      <c r="RDB102" s="231"/>
      <c r="RDC102" s="99"/>
      <c r="RDD102" s="231"/>
      <c r="RDE102" s="231"/>
      <c r="RDF102" s="231"/>
      <c r="RDG102" s="222"/>
      <c r="RDH102" s="248"/>
      <c r="RDI102" s="254"/>
      <c r="RDJ102" s="224"/>
      <c r="RDK102" s="225"/>
      <c r="RDL102" s="99"/>
      <c r="RDM102" s="255"/>
      <c r="RDN102" s="231"/>
      <c r="RDO102" s="227"/>
      <c r="RDP102" s="227"/>
      <c r="RDQ102" s="231"/>
      <c r="RDR102" s="6"/>
      <c r="RDS102" s="6"/>
      <c r="RDT102" s="6"/>
      <c r="RDU102" s="246"/>
      <c r="RDV102" s="252"/>
      <c r="RDW102" s="259"/>
      <c r="RDX102" s="231"/>
      <c r="RDY102" s="231"/>
      <c r="RDZ102" s="231"/>
      <c r="REA102" s="99"/>
      <c r="REB102" s="231"/>
      <c r="REC102" s="231"/>
      <c r="RED102" s="231"/>
      <c r="REE102" s="222"/>
      <c r="REF102" s="248"/>
      <c r="REG102" s="254"/>
      <c r="REH102" s="224"/>
      <c r="REI102" s="225"/>
      <c r="REJ102" s="99"/>
      <c r="REK102" s="255"/>
      <c r="REL102" s="231"/>
      <c r="REM102" s="227"/>
      <c r="REN102" s="227"/>
      <c r="REO102" s="231"/>
      <c r="REP102" s="6"/>
      <c r="REQ102" s="6"/>
      <c r="RER102" s="6"/>
      <c r="RES102" s="246"/>
      <c r="RET102" s="252"/>
      <c r="REU102" s="259"/>
      <c r="REV102" s="231"/>
      <c r="REW102" s="231"/>
      <c r="REX102" s="231"/>
      <c r="REY102" s="99"/>
      <c r="REZ102" s="231"/>
      <c r="RFA102" s="231"/>
      <c r="RFB102" s="231"/>
      <c r="RFC102" s="222"/>
      <c r="RFD102" s="248"/>
      <c r="RFE102" s="254"/>
      <c r="RFF102" s="224"/>
      <c r="RFG102" s="225"/>
      <c r="RFH102" s="99"/>
      <c r="RFI102" s="255"/>
      <c r="RFJ102" s="231"/>
      <c r="RFK102" s="227"/>
      <c r="RFL102" s="227"/>
      <c r="RFM102" s="231"/>
      <c r="RFN102" s="6"/>
      <c r="RFO102" s="6"/>
      <c r="RFP102" s="6"/>
      <c r="RFQ102" s="246"/>
      <c r="RFR102" s="252"/>
      <c r="RFS102" s="259"/>
      <c r="RFT102" s="231"/>
      <c r="RFU102" s="231"/>
      <c r="RFV102" s="231"/>
      <c r="RFW102" s="99"/>
      <c r="RFX102" s="231"/>
      <c r="RFY102" s="231"/>
      <c r="RFZ102" s="231"/>
      <c r="RGA102" s="222"/>
      <c r="RGB102" s="248"/>
      <c r="RGC102" s="254"/>
      <c r="RGD102" s="224"/>
      <c r="RGE102" s="225"/>
      <c r="RGF102" s="99"/>
      <c r="RGG102" s="255"/>
      <c r="RGH102" s="231"/>
      <c r="RGI102" s="227"/>
      <c r="RGJ102" s="227"/>
      <c r="RGK102" s="231"/>
      <c r="RGL102" s="6"/>
      <c r="RGM102" s="6"/>
      <c r="RGN102" s="6"/>
      <c r="RGO102" s="246"/>
      <c r="RGP102" s="252"/>
      <c r="RGQ102" s="259"/>
      <c r="RGR102" s="231"/>
      <c r="RGS102" s="231"/>
      <c r="RGT102" s="231"/>
      <c r="RGU102" s="99"/>
      <c r="RGV102" s="231"/>
      <c r="RGW102" s="231"/>
      <c r="RGX102" s="231"/>
      <c r="RGY102" s="222"/>
      <c r="RGZ102" s="248"/>
      <c r="RHA102" s="254"/>
      <c r="RHB102" s="224"/>
      <c r="RHC102" s="225"/>
      <c r="RHD102" s="99"/>
      <c r="RHE102" s="255"/>
      <c r="RHF102" s="231"/>
      <c r="RHG102" s="227"/>
      <c r="RHH102" s="227"/>
      <c r="RHI102" s="231"/>
      <c r="RHJ102" s="6"/>
      <c r="RHK102" s="6"/>
      <c r="RHL102" s="6"/>
      <c r="RHM102" s="246"/>
      <c r="RHN102" s="252"/>
      <c r="RHO102" s="259"/>
      <c r="RHP102" s="231"/>
      <c r="RHQ102" s="231"/>
      <c r="RHR102" s="231"/>
      <c r="RHS102" s="99"/>
      <c r="RHT102" s="231"/>
      <c r="RHU102" s="231"/>
      <c r="RHV102" s="231"/>
      <c r="RHW102" s="222"/>
      <c r="RHX102" s="248"/>
      <c r="RHY102" s="254"/>
      <c r="RHZ102" s="224"/>
      <c r="RIA102" s="225"/>
      <c r="RIB102" s="99"/>
      <c r="RIC102" s="255"/>
      <c r="RID102" s="231"/>
      <c r="RIE102" s="227"/>
      <c r="RIF102" s="227"/>
      <c r="RIG102" s="231"/>
      <c r="RIH102" s="6"/>
      <c r="RII102" s="6"/>
      <c r="RIJ102" s="6"/>
      <c r="RIK102" s="246"/>
      <c r="RIL102" s="252"/>
      <c r="RIM102" s="259"/>
      <c r="RIN102" s="231"/>
      <c r="RIO102" s="231"/>
      <c r="RIP102" s="231"/>
      <c r="RIQ102" s="99"/>
      <c r="RIR102" s="231"/>
      <c r="RIS102" s="231"/>
      <c r="RIT102" s="231"/>
      <c r="RIU102" s="222"/>
      <c r="RIV102" s="248"/>
      <c r="RIW102" s="254"/>
      <c r="RIX102" s="224"/>
      <c r="RIY102" s="225"/>
      <c r="RIZ102" s="99"/>
      <c r="RJA102" s="255"/>
      <c r="RJB102" s="231"/>
      <c r="RJC102" s="227"/>
      <c r="RJD102" s="227"/>
      <c r="RJE102" s="231"/>
      <c r="RJF102" s="6"/>
      <c r="RJG102" s="6"/>
      <c r="RJH102" s="6"/>
      <c r="RJI102" s="246"/>
      <c r="RJJ102" s="252"/>
      <c r="RJK102" s="259"/>
      <c r="RJL102" s="231"/>
      <c r="RJM102" s="231"/>
      <c r="RJN102" s="231"/>
      <c r="RJO102" s="99"/>
      <c r="RJP102" s="231"/>
      <c r="RJQ102" s="231"/>
      <c r="RJR102" s="231"/>
      <c r="RJS102" s="222"/>
      <c r="RJT102" s="248"/>
      <c r="RJU102" s="254"/>
      <c r="RJV102" s="224"/>
      <c r="RJW102" s="225"/>
      <c r="RJX102" s="99"/>
      <c r="RJY102" s="255"/>
      <c r="RJZ102" s="231"/>
      <c r="RKA102" s="227"/>
      <c r="RKB102" s="227"/>
      <c r="RKC102" s="231"/>
      <c r="RKD102" s="6"/>
      <c r="RKE102" s="6"/>
      <c r="RKF102" s="6"/>
      <c r="RKG102" s="246"/>
      <c r="RKH102" s="252"/>
      <c r="RKI102" s="259"/>
      <c r="RKJ102" s="231"/>
      <c r="RKK102" s="231"/>
      <c r="RKL102" s="231"/>
      <c r="RKM102" s="99"/>
      <c r="RKN102" s="231"/>
      <c r="RKO102" s="231"/>
      <c r="RKP102" s="231"/>
      <c r="RKQ102" s="222"/>
      <c r="RKR102" s="248"/>
      <c r="RKS102" s="254"/>
      <c r="RKT102" s="224"/>
      <c r="RKU102" s="225"/>
      <c r="RKV102" s="99"/>
      <c r="RKW102" s="255"/>
      <c r="RKX102" s="231"/>
      <c r="RKY102" s="227"/>
      <c r="RKZ102" s="227"/>
      <c r="RLA102" s="231"/>
      <c r="RLB102" s="6"/>
      <c r="RLC102" s="6"/>
      <c r="RLD102" s="6"/>
      <c r="RLE102" s="246"/>
      <c r="RLF102" s="252"/>
      <c r="RLG102" s="259"/>
      <c r="RLH102" s="231"/>
      <c r="RLI102" s="231"/>
      <c r="RLJ102" s="231"/>
      <c r="RLK102" s="99"/>
      <c r="RLL102" s="231"/>
      <c r="RLM102" s="231"/>
      <c r="RLN102" s="231"/>
      <c r="RLO102" s="222"/>
      <c r="RLP102" s="248"/>
      <c r="RLQ102" s="254"/>
      <c r="RLR102" s="224"/>
      <c r="RLS102" s="225"/>
      <c r="RLT102" s="99"/>
      <c r="RLU102" s="255"/>
      <c r="RLV102" s="231"/>
      <c r="RLW102" s="227"/>
      <c r="RLX102" s="227"/>
      <c r="RLY102" s="231"/>
      <c r="RLZ102" s="6"/>
      <c r="RMA102" s="6"/>
      <c r="RMB102" s="6"/>
      <c r="RMC102" s="246"/>
      <c r="RMD102" s="252"/>
      <c r="RME102" s="259"/>
      <c r="RMF102" s="231"/>
      <c r="RMG102" s="231"/>
      <c r="RMH102" s="231"/>
      <c r="RMI102" s="99"/>
      <c r="RMJ102" s="231"/>
      <c r="RMK102" s="231"/>
      <c r="RML102" s="231"/>
      <c r="RMM102" s="222"/>
      <c r="RMN102" s="248"/>
      <c r="RMO102" s="254"/>
      <c r="RMP102" s="224"/>
      <c r="RMQ102" s="225"/>
      <c r="RMR102" s="99"/>
      <c r="RMS102" s="255"/>
      <c r="RMT102" s="231"/>
      <c r="RMU102" s="227"/>
      <c r="RMV102" s="227"/>
      <c r="RMW102" s="231"/>
      <c r="RMX102" s="6"/>
      <c r="RMY102" s="6"/>
      <c r="RMZ102" s="6"/>
      <c r="RNA102" s="246"/>
      <c r="RNB102" s="252"/>
      <c r="RNC102" s="259"/>
      <c r="RND102" s="231"/>
      <c r="RNE102" s="231"/>
      <c r="RNF102" s="231"/>
      <c r="RNG102" s="99"/>
      <c r="RNH102" s="231"/>
      <c r="RNI102" s="231"/>
      <c r="RNJ102" s="231"/>
      <c r="RNK102" s="222"/>
      <c r="RNL102" s="248"/>
      <c r="RNM102" s="254"/>
      <c r="RNN102" s="224"/>
      <c r="RNO102" s="225"/>
      <c r="RNP102" s="99"/>
      <c r="RNQ102" s="255"/>
      <c r="RNR102" s="231"/>
      <c r="RNS102" s="227"/>
      <c r="RNT102" s="227"/>
      <c r="RNU102" s="231"/>
      <c r="RNV102" s="6"/>
      <c r="RNW102" s="6"/>
      <c r="RNX102" s="6"/>
      <c r="RNY102" s="246"/>
      <c r="RNZ102" s="252"/>
      <c r="ROA102" s="259"/>
      <c r="ROB102" s="231"/>
      <c r="ROC102" s="231"/>
      <c r="ROD102" s="231"/>
      <c r="ROE102" s="99"/>
      <c r="ROF102" s="231"/>
      <c r="ROG102" s="231"/>
      <c r="ROH102" s="231"/>
      <c r="ROI102" s="222"/>
      <c r="ROJ102" s="248"/>
      <c r="ROK102" s="254"/>
      <c r="ROL102" s="224"/>
      <c r="ROM102" s="225"/>
      <c r="RON102" s="99"/>
      <c r="ROO102" s="255"/>
      <c r="ROP102" s="231"/>
      <c r="ROQ102" s="227"/>
      <c r="ROR102" s="227"/>
      <c r="ROS102" s="231"/>
      <c r="ROT102" s="6"/>
      <c r="ROU102" s="6"/>
      <c r="ROV102" s="6"/>
      <c r="ROW102" s="246"/>
      <c r="ROX102" s="252"/>
      <c r="ROY102" s="259"/>
      <c r="ROZ102" s="231"/>
      <c r="RPA102" s="231"/>
      <c r="RPB102" s="231"/>
      <c r="RPC102" s="99"/>
      <c r="RPD102" s="231"/>
      <c r="RPE102" s="231"/>
      <c r="RPF102" s="231"/>
      <c r="RPG102" s="222"/>
      <c r="RPH102" s="248"/>
      <c r="RPI102" s="254"/>
      <c r="RPJ102" s="224"/>
      <c r="RPK102" s="225"/>
      <c r="RPL102" s="99"/>
      <c r="RPM102" s="255"/>
      <c r="RPN102" s="231"/>
      <c r="RPO102" s="227"/>
      <c r="RPP102" s="227"/>
      <c r="RPQ102" s="231"/>
      <c r="RPR102" s="6"/>
      <c r="RPS102" s="6"/>
      <c r="RPT102" s="6"/>
      <c r="RPU102" s="246"/>
      <c r="RPV102" s="252"/>
      <c r="RPW102" s="259"/>
      <c r="RPX102" s="231"/>
      <c r="RPY102" s="231"/>
      <c r="RPZ102" s="231"/>
      <c r="RQA102" s="99"/>
      <c r="RQB102" s="231"/>
      <c r="RQC102" s="231"/>
      <c r="RQD102" s="231"/>
      <c r="RQE102" s="222"/>
      <c r="RQF102" s="248"/>
      <c r="RQG102" s="254"/>
      <c r="RQH102" s="224"/>
      <c r="RQI102" s="225"/>
      <c r="RQJ102" s="99"/>
      <c r="RQK102" s="255"/>
      <c r="RQL102" s="231"/>
      <c r="RQM102" s="227"/>
      <c r="RQN102" s="227"/>
      <c r="RQO102" s="231"/>
      <c r="RQP102" s="6"/>
      <c r="RQQ102" s="6"/>
      <c r="RQR102" s="6"/>
      <c r="RQS102" s="246"/>
      <c r="RQT102" s="252"/>
      <c r="RQU102" s="259"/>
      <c r="RQV102" s="231"/>
      <c r="RQW102" s="231"/>
      <c r="RQX102" s="231"/>
      <c r="RQY102" s="99"/>
      <c r="RQZ102" s="231"/>
      <c r="RRA102" s="231"/>
      <c r="RRB102" s="231"/>
      <c r="RRC102" s="222"/>
      <c r="RRD102" s="248"/>
      <c r="RRE102" s="254"/>
      <c r="RRF102" s="224"/>
      <c r="RRG102" s="225"/>
      <c r="RRH102" s="99"/>
      <c r="RRI102" s="255"/>
      <c r="RRJ102" s="231"/>
      <c r="RRK102" s="227"/>
      <c r="RRL102" s="227"/>
      <c r="RRM102" s="231"/>
      <c r="RRN102" s="6"/>
      <c r="RRO102" s="6"/>
      <c r="RRP102" s="6"/>
      <c r="RRQ102" s="246"/>
      <c r="RRR102" s="252"/>
      <c r="RRS102" s="259"/>
      <c r="RRT102" s="231"/>
      <c r="RRU102" s="231"/>
      <c r="RRV102" s="231"/>
      <c r="RRW102" s="99"/>
      <c r="RRX102" s="231"/>
      <c r="RRY102" s="231"/>
      <c r="RRZ102" s="231"/>
      <c r="RSA102" s="222"/>
      <c r="RSB102" s="248"/>
      <c r="RSC102" s="254"/>
      <c r="RSD102" s="224"/>
      <c r="RSE102" s="225"/>
      <c r="RSF102" s="99"/>
      <c r="RSG102" s="255"/>
      <c r="RSH102" s="231"/>
      <c r="RSI102" s="227"/>
      <c r="RSJ102" s="227"/>
      <c r="RSK102" s="231"/>
      <c r="RSL102" s="6"/>
      <c r="RSM102" s="6"/>
      <c r="RSN102" s="6"/>
      <c r="RSO102" s="246"/>
      <c r="RSP102" s="252"/>
      <c r="RSQ102" s="259"/>
      <c r="RSR102" s="231"/>
      <c r="RSS102" s="231"/>
      <c r="RST102" s="231"/>
      <c r="RSU102" s="99"/>
      <c r="RSV102" s="231"/>
      <c r="RSW102" s="231"/>
      <c r="RSX102" s="231"/>
      <c r="RSY102" s="222"/>
      <c r="RSZ102" s="248"/>
      <c r="RTA102" s="254"/>
      <c r="RTB102" s="224"/>
      <c r="RTC102" s="225"/>
      <c r="RTD102" s="99"/>
      <c r="RTE102" s="255"/>
      <c r="RTF102" s="231"/>
      <c r="RTG102" s="227"/>
      <c r="RTH102" s="227"/>
      <c r="RTI102" s="231"/>
      <c r="RTJ102" s="6"/>
      <c r="RTK102" s="6"/>
      <c r="RTL102" s="6"/>
      <c r="RTM102" s="246"/>
      <c r="RTN102" s="252"/>
      <c r="RTO102" s="259"/>
      <c r="RTP102" s="231"/>
      <c r="RTQ102" s="231"/>
      <c r="RTR102" s="231"/>
      <c r="RTS102" s="99"/>
      <c r="RTT102" s="231"/>
      <c r="RTU102" s="231"/>
      <c r="RTV102" s="231"/>
      <c r="RTW102" s="222"/>
      <c r="RTX102" s="248"/>
      <c r="RTY102" s="254"/>
      <c r="RTZ102" s="224"/>
      <c r="RUA102" s="225"/>
      <c r="RUB102" s="99"/>
      <c r="RUC102" s="255"/>
      <c r="RUD102" s="231"/>
      <c r="RUE102" s="227"/>
      <c r="RUF102" s="227"/>
      <c r="RUG102" s="231"/>
      <c r="RUH102" s="6"/>
      <c r="RUI102" s="6"/>
      <c r="RUJ102" s="6"/>
      <c r="RUK102" s="246"/>
      <c r="RUL102" s="252"/>
      <c r="RUM102" s="259"/>
      <c r="RUN102" s="231"/>
      <c r="RUO102" s="231"/>
      <c r="RUP102" s="231"/>
      <c r="RUQ102" s="99"/>
      <c r="RUR102" s="231"/>
      <c r="RUS102" s="231"/>
      <c r="RUT102" s="231"/>
      <c r="RUU102" s="222"/>
      <c r="RUV102" s="248"/>
      <c r="RUW102" s="254"/>
      <c r="RUX102" s="224"/>
      <c r="RUY102" s="225"/>
      <c r="RUZ102" s="99"/>
      <c r="RVA102" s="255"/>
      <c r="RVB102" s="231"/>
      <c r="RVC102" s="227"/>
      <c r="RVD102" s="227"/>
      <c r="RVE102" s="231"/>
      <c r="RVF102" s="6"/>
      <c r="RVG102" s="6"/>
      <c r="RVH102" s="6"/>
      <c r="RVI102" s="246"/>
      <c r="RVJ102" s="252"/>
      <c r="RVK102" s="259"/>
      <c r="RVL102" s="231"/>
      <c r="RVM102" s="231"/>
      <c r="RVN102" s="231"/>
      <c r="RVO102" s="99"/>
      <c r="RVP102" s="231"/>
      <c r="RVQ102" s="231"/>
      <c r="RVR102" s="231"/>
      <c r="RVS102" s="222"/>
      <c r="RVT102" s="248"/>
      <c r="RVU102" s="254"/>
      <c r="RVV102" s="224"/>
      <c r="RVW102" s="225"/>
      <c r="RVX102" s="99"/>
      <c r="RVY102" s="255"/>
      <c r="RVZ102" s="231"/>
      <c r="RWA102" s="227"/>
      <c r="RWB102" s="227"/>
      <c r="RWC102" s="231"/>
      <c r="RWD102" s="6"/>
      <c r="RWE102" s="6"/>
      <c r="RWF102" s="6"/>
      <c r="RWG102" s="246"/>
      <c r="RWH102" s="252"/>
      <c r="RWI102" s="259"/>
      <c r="RWJ102" s="231"/>
      <c r="RWK102" s="231"/>
      <c r="RWL102" s="231"/>
      <c r="RWM102" s="99"/>
      <c r="RWN102" s="231"/>
      <c r="RWO102" s="231"/>
      <c r="RWP102" s="231"/>
      <c r="RWQ102" s="222"/>
      <c r="RWR102" s="248"/>
      <c r="RWS102" s="254"/>
      <c r="RWT102" s="224"/>
      <c r="RWU102" s="225"/>
      <c r="RWV102" s="99"/>
      <c r="RWW102" s="255"/>
      <c r="RWX102" s="231"/>
      <c r="RWY102" s="227"/>
      <c r="RWZ102" s="227"/>
      <c r="RXA102" s="231"/>
      <c r="RXB102" s="6"/>
      <c r="RXC102" s="6"/>
      <c r="RXD102" s="6"/>
      <c r="RXE102" s="246"/>
      <c r="RXF102" s="252"/>
      <c r="RXG102" s="259"/>
      <c r="RXH102" s="231"/>
      <c r="RXI102" s="231"/>
      <c r="RXJ102" s="231"/>
      <c r="RXK102" s="99"/>
      <c r="RXL102" s="231"/>
      <c r="RXM102" s="231"/>
      <c r="RXN102" s="231"/>
      <c r="RXO102" s="222"/>
      <c r="RXP102" s="248"/>
      <c r="RXQ102" s="254"/>
      <c r="RXR102" s="224"/>
      <c r="RXS102" s="225"/>
      <c r="RXT102" s="99"/>
      <c r="RXU102" s="255"/>
      <c r="RXV102" s="231"/>
      <c r="RXW102" s="227"/>
      <c r="RXX102" s="227"/>
      <c r="RXY102" s="231"/>
      <c r="RXZ102" s="6"/>
      <c r="RYA102" s="6"/>
      <c r="RYB102" s="6"/>
      <c r="RYC102" s="246"/>
      <c r="RYD102" s="252"/>
      <c r="RYE102" s="259"/>
      <c r="RYF102" s="231"/>
      <c r="RYG102" s="231"/>
      <c r="RYH102" s="231"/>
      <c r="RYI102" s="99"/>
      <c r="RYJ102" s="231"/>
      <c r="RYK102" s="231"/>
      <c r="RYL102" s="231"/>
      <c r="RYM102" s="222"/>
      <c r="RYN102" s="248"/>
      <c r="RYO102" s="254"/>
      <c r="RYP102" s="224"/>
      <c r="RYQ102" s="225"/>
      <c r="RYR102" s="99"/>
      <c r="RYS102" s="255"/>
      <c r="RYT102" s="231"/>
      <c r="RYU102" s="227"/>
      <c r="RYV102" s="227"/>
      <c r="RYW102" s="231"/>
      <c r="RYX102" s="6"/>
      <c r="RYY102" s="6"/>
      <c r="RYZ102" s="6"/>
      <c r="RZA102" s="246"/>
      <c r="RZB102" s="252"/>
      <c r="RZC102" s="259"/>
      <c r="RZD102" s="231"/>
      <c r="RZE102" s="231"/>
      <c r="RZF102" s="231"/>
      <c r="RZG102" s="99"/>
      <c r="RZH102" s="231"/>
      <c r="RZI102" s="231"/>
      <c r="RZJ102" s="231"/>
      <c r="RZK102" s="222"/>
      <c r="RZL102" s="248"/>
      <c r="RZM102" s="254"/>
      <c r="RZN102" s="224"/>
      <c r="RZO102" s="225"/>
      <c r="RZP102" s="99"/>
      <c r="RZQ102" s="255"/>
      <c r="RZR102" s="231"/>
      <c r="RZS102" s="227"/>
      <c r="RZT102" s="227"/>
      <c r="RZU102" s="231"/>
      <c r="RZV102" s="6"/>
      <c r="RZW102" s="6"/>
      <c r="RZX102" s="6"/>
      <c r="RZY102" s="246"/>
      <c r="RZZ102" s="252"/>
      <c r="SAA102" s="259"/>
      <c r="SAB102" s="231"/>
      <c r="SAC102" s="231"/>
      <c r="SAD102" s="231"/>
      <c r="SAE102" s="99"/>
      <c r="SAF102" s="231"/>
      <c r="SAG102" s="231"/>
      <c r="SAH102" s="231"/>
      <c r="SAI102" s="222"/>
      <c r="SAJ102" s="248"/>
      <c r="SAK102" s="254"/>
      <c r="SAL102" s="224"/>
      <c r="SAM102" s="225"/>
      <c r="SAN102" s="99"/>
      <c r="SAO102" s="255"/>
      <c r="SAP102" s="231"/>
      <c r="SAQ102" s="227"/>
      <c r="SAR102" s="227"/>
      <c r="SAS102" s="231"/>
      <c r="SAT102" s="6"/>
      <c r="SAU102" s="6"/>
      <c r="SAV102" s="6"/>
      <c r="SAW102" s="246"/>
      <c r="SAX102" s="252"/>
      <c r="SAY102" s="259"/>
      <c r="SAZ102" s="231"/>
      <c r="SBA102" s="231"/>
      <c r="SBB102" s="231"/>
      <c r="SBC102" s="99"/>
      <c r="SBD102" s="231"/>
      <c r="SBE102" s="231"/>
      <c r="SBF102" s="231"/>
      <c r="SBG102" s="222"/>
      <c r="SBH102" s="248"/>
      <c r="SBI102" s="254"/>
      <c r="SBJ102" s="224"/>
      <c r="SBK102" s="225"/>
      <c r="SBL102" s="99"/>
      <c r="SBM102" s="255"/>
      <c r="SBN102" s="231"/>
      <c r="SBO102" s="227"/>
      <c r="SBP102" s="227"/>
      <c r="SBQ102" s="231"/>
      <c r="SBR102" s="6"/>
      <c r="SBS102" s="6"/>
      <c r="SBT102" s="6"/>
      <c r="SBU102" s="246"/>
      <c r="SBV102" s="252"/>
      <c r="SBW102" s="259"/>
      <c r="SBX102" s="231"/>
      <c r="SBY102" s="231"/>
      <c r="SBZ102" s="231"/>
      <c r="SCA102" s="99"/>
      <c r="SCB102" s="231"/>
      <c r="SCC102" s="231"/>
      <c r="SCD102" s="231"/>
      <c r="SCE102" s="222"/>
      <c r="SCF102" s="248"/>
      <c r="SCG102" s="254"/>
      <c r="SCH102" s="224"/>
      <c r="SCI102" s="225"/>
      <c r="SCJ102" s="99"/>
      <c r="SCK102" s="255"/>
      <c r="SCL102" s="231"/>
      <c r="SCM102" s="227"/>
      <c r="SCN102" s="227"/>
      <c r="SCO102" s="231"/>
      <c r="SCP102" s="6"/>
      <c r="SCQ102" s="6"/>
      <c r="SCR102" s="6"/>
      <c r="SCS102" s="246"/>
      <c r="SCT102" s="252"/>
      <c r="SCU102" s="259"/>
      <c r="SCV102" s="231"/>
      <c r="SCW102" s="231"/>
      <c r="SCX102" s="231"/>
      <c r="SCY102" s="99"/>
      <c r="SCZ102" s="231"/>
      <c r="SDA102" s="231"/>
      <c r="SDB102" s="231"/>
      <c r="SDC102" s="222"/>
      <c r="SDD102" s="248"/>
      <c r="SDE102" s="254"/>
      <c r="SDF102" s="224"/>
      <c r="SDG102" s="225"/>
      <c r="SDH102" s="99"/>
      <c r="SDI102" s="255"/>
      <c r="SDJ102" s="231"/>
      <c r="SDK102" s="227"/>
      <c r="SDL102" s="227"/>
      <c r="SDM102" s="231"/>
      <c r="SDN102" s="6"/>
      <c r="SDO102" s="6"/>
      <c r="SDP102" s="6"/>
      <c r="SDQ102" s="246"/>
      <c r="SDR102" s="252"/>
      <c r="SDS102" s="259"/>
      <c r="SDT102" s="231"/>
      <c r="SDU102" s="231"/>
      <c r="SDV102" s="231"/>
      <c r="SDW102" s="99"/>
      <c r="SDX102" s="231"/>
      <c r="SDY102" s="231"/>
      <c r="SDZ102" s="231"/>
      <c r="SEA102" s="222"/>
      <c r="SEB102" s="248"/>
      <c r="SEC102" s="254"/>
      <c r="SED102" s="224"/>
      <c r="SEE102" s="225"/>
      <c r="SEF102" s="99"/>
      <c r="SEG102" s="255"/>
      <c r="SEH102" s="231"/>
      <c r="SEI102" s="227"/>
      <c r="SEJ102" s="227"/>
      <c r="SEK102" s="231"/>
      <c r="SEL102" s="6"/>
      <c r="SEM102" s="6"/>
      <c r="SEN102" s="6"/>
      <c r="SEO102" s="246"/>
      <c r="SEP102" s="252"/>
      <c r="SEQ102" s="259"/>
      <c r="SER102" s="231"/>
      <c r="SES102" s="231"/>
      <c r="SET102" s="231"/>
      <c r="SEU102" s="99"/>
      <c r="SEV102" s="231"/>
      <c r="SEW102" s="231"/>
      <c r="SEX102" s="231"/>
      <c r="SEY102" s="222"/>
      <c r="SEZ102" s="248"/>
      <c r="SFA102" s="254"/>
      <c r="SFB102" s="224"/>
      <c r="SFC102" s="225"/>
      <c r="SFD102" s="99"/>
      <c r="SFE102" s="255"/>
      <c r="SFF102" s="231"/>
      <c r="SFG102" s="227"/>
      <c r="SFH102" s="227"/>
      <c r="SFI102" s="231"/>
      <c r="SFJ102" s="6"/>
      <c r="SFK102" s="6"/>
      <c r="SFL102" s="6"/>
      <c r="SFM102" s="246"/>
      <c r="SFN102" s="252"/>
      <c r="SFO102" s="259"/>
      <c r="SFP102" s="231"/>
      <c r="SFQ102" s="231"/>
      <c r="SFR102" s="231"/>
      <c r="SFS102" s="99"/>
      <c r="SFT102" s="231"/>
      <c r="SFU102" s="231"/>
      <c r="SFV102" s="231"/>
      <c r="SFW102" s="222"/>
      <c r="SFX102" s="248"/>
      <c r="SFY102" s="254"/>
      <c r="SFZ102" s="224"/>
      <c r="SGA102" s="225"/>
      <c r="SGB102" s="99"/>
      <c r="SGC102" s="255"/>
      <c r="SGD102" s="231"/>
      <c r="SGE102" s="227"/>
      <c r="SGF102" s="227"/>
      <c r="SGG102" s="231"/>
      <c r="SGH102" s="6"/>
      <c r="SGI102" s="6"/>
      <c r="SGJ102" s="6"/>
      <c r="SGK102" s="246"/>
      <c r="SGL102" s="252"/>
      <c r="SGM102" s="259"/>
      <c r="SGN102" s="231"/>
      <c r="SGO102" s="231"/>
      <c r="SGP102" s="231"/>
      <c r="SGQ102" s="99"/>
      <c r="SGR102" s="231"/>
      <c r="SGS102" s="231"/>
      <c r="SGT102" s="231"/>
      <c r="SGU102" s="222"/>
      <c r="SGV102" s="248"/>
      <c r="SGW102" s="254"/>
      <c r="SGX102" s="224"/>
      <c r="SGY102" s="225"/>
      <c r="SGZ102" s="99"/>
      <c r="SHA102" s="255"/>
      <c r="SHB102" s="231"/>
      <c r="SHC102" s="227"/>
      <c r="SHD102" s="227"/>
      <c r="SHE102" s="231"/>
      <c r="SHF102" s="6"/>
      <c r="SHG102" s="6"/>
      <c r="SHH102" s="6"/>
      <c r="SHI102" s="246"/>
      <c r="SHJ102" s="252"/>
      <c r="SHK102" s="259"/>
      <c r="SHL102" s="231"/>
      <c r="SHM102" s="231"/>
      <c r="SHN102" s="231"/>
      <c r="SHO102" s="99"/>
      <c r="SHP102" s="231"/>
      <c r="SHQ102" s="231"/>
      <c r="SHR102" s="231"/>
      <c r="SHS102" s="222"/>
      <c r="SHT102" s="248"/>
      <c r="SHU102" s="254"/>
      <c r="SHV102" s="224"/>
      <c r="SHW102" s="225"/>
      <c r="SHX102" s="99"/>
      <c r="SHY102" s="255"/>
      <c r="SHZ102" s="231"/>
      <c r="SIA102" s="227"/>
      <c r="SIB102" s="227"/>
      <c r="SIC102" s="231"/>
      <c r="SID102" s="6"/>
      <c r="SIE102" s="6"/>
      <c r="SIF102" s="6"/>
      <c r="SIG102" s="246"/>
      <c r="SIH102" s="252"/>
      <c r="SII102" s="259"/>
      <c r="SIJ102" s="231"/>
      <c r="SIK102" s="231"/>
      <c r="SIL102" s="231"/>
      <c r="SIM102" s="99"/>
      <c r="SIN102" s="231"/>
      <c r="SIO102" s="231"/>
      <c r="SIP102" s="231"/>
      <c r="SIQ102" s="222"/>
      <c r="SIR102" s="248"/>
      <c r="SIS102" s="254"/>
      <c r="SIT102" s="224"/>
      <c r="SIU102" s="225"/>
      <c r="SIV102" s="99"/>
      <c r="SIW102" s="255"/>
      <c r="SIX102" s="231"/>
      <c r="SIY102" s="227"/>
      <c r="SIZ102" s="227"/>
      <c r="SJA102" s="231"/>
      <c r="SJB102" s="6"/>
      <c r="SJC102" s="6"/>
      <c r="SJD102" s="6"/>
      <c r="SJE102" s="246"/>
      <c r="SJF102" s="252"/>
      <c r="SJG102" s="259"/>
      <c r="SJH102" s="231"/>
      <c r="SJI102" s="231"/>
      <c r="SJJ102" s="231"/>
      <c r="SJK102" s="99"/>
      <c r="SJL102" s="231"/>
      <c r="SJM102" s="231"/>
      <c r="SJN102" s="231"/>
      <c r="SJO102" s="222"/>
      <c r="SJP102" s="248"/>
      <c r="SJQ102" s="254"/>
      <c r="SJR102" s="224"/>
      <c r="SJS102" s="225"/>
      <c r="SJT102" s="99"/>
      <c r="SJU102" s="255"/>
      <c r="SJV102" s="231"/>
      <c r="SJW102" s="227"/>
      <c r="SJX102" s="227"/>
      <c r="SJY102" s="231"/>
      <c r="SJZ102" s="6"/>
      <c r="SKA102" s="6"/>
      <c r="SKB102" s="6"/>
      <c r="SKC102" s="246"/>
      <c r="SKD102" s="252"/>
      <c r="SKE102" s="259"/>
      <c r="SKF102" s="231"/>
      <c r="SKG102" s="231"/>
      <c r="SKH102" s="231"/>
      <c r="SKI102" s="99"/>
      <c r="SKJ102" s="231"/>
      <c r="SKK102" s="231"/>
      <c r="SKL102" s="231"/>
      <c r="SKM102" s="222"/>
      <c r="SKN102" s="248"/>
      <c r="SKO102" s="254"/>
      <c r="SKP102" s="224"/>
      <c r="SKQ102" s="225"/>
      <c r="SKR102" s="99"/>
      <c r="SKS102" s="255"/>
      <c r="SKT102" s="231"/>
      <c r="SKU102" s="227"/>
      <c r="SKV102" s="227"/>
      <c r="SKW102" s="231"/>
      <c r="SKX102" s="6"/>
      <c r="SKY102" s="6"/>
      <c r="SKZ102" s="6"/>
      <c r="SLA102" s="246"/>
      <c r="SLB102" s="252"/>
      <c r="SLC102" s="259"/>
      <c r="SLD102" s="231"/>
      <c r="SLE102" s="231"/>
      <c r="SLF102" s="231"/>
      <c r="SLG102" s="99"/>
      <c r="SLH102" s="231"/>
      <c r="SLI102" s="231"/>
      <c r="SLJ102" s="231"/>
      <c r="SLK102" s="222"/>
      <c r="SLL102" s="248"/>
      <c r="SLM102" s="254"/>
      <c r="SLN102" s="224"/>
      <c r="SLO102" s="225"/>
      <c r="SLP102" s="99"/>
      <c r="SLQ102" s="255"/>
      <c r="SLR102" s="231"/>
      <c r="SLS102" s="227"/>
      <c r="SLT102" s="227"/>
      <c r="SLU102" s="231"/>
      <c r="SLV102" s="6"/>
      <c r="SLW102" s="6"/>
      <c r="SLX102" s="6"/>
      <c r="SLY102" s="246"/>
      <c r="SLZ102" s="252"/>
      <c r="SMA102" s="259"/>
      <c r="SMB102" s="231"/>
      <c r="SMC102" s="231"/>
      <c r="SMD102" s="231"/>
      <c r="SME102" s="99"/>
      <c r="SMF102" s="231"/>
      <c r="SMG102" s="231"/>
      <c r="SMH102" s="231"/>
      <c r="SMI102" s="222"/>
      <c r="SMJ102" s="248"/>
      <c r="SMK102" s="254"/>
      <c r="SML102" s="224"/>
      <c r="SMM102" s="225"/>
      <c r="SMN102" s="99"/>
      <c r="SMO102" s="255"/>
      <c r="SMP102" s="231"/>
      <c r="SMQ102" s="227"/>
      <c r="SMR102" s="227"/>
      <c r="SMS102" s="231"/>
      <c r="SMT102" s="6"/>
      <c r="SMU102" s="6"/>
      <c r="SMV102" s="6"/>
      <c r="SMW102" s="246"/>
      <c r="SMX102" s="252"/>
      <c r="SMY102" s="259"/>
      <c r="SMZ102" s="231"/>
      <c r="SNA102" s="231"/>
      <c r="SNB102" s="231"/>
      <c r="SNC102" s="99"/>
      <c r="SND102" s="231"/>
      <c r="SNE102" s="231"/>
      <c r="SNF102" s="231"/>
      <c r="SNG102" s="222"/>
      <c r="SNH102" s="248"/>
      <c r="SNI102" s="254"/>
      <c r="SNJ102" s="224"/>
      <c r="SNK102" s="225"/>
      <c r="SNL102" s="99"/>
      <c r="SNM102" s="255"/>
      <c r="SNN102" s="231"/>
      <c r="SNO102" s="227"/>
      <c r="SNP102" s="227"/>
      <c r="SNQ102" s="231"/>
      <c r="SNR102" s="6"/>
      <c r="SNS102" s="6"/>
      <c r="SNT102" s="6"/>
      <c r="SNU102" s="246"/>
      <c r="SNV102" s="252"/>
      <c r="SNW102" s="259"/>
      <c r="SNX102" s="231"/>
      <c r="SNY102" s="231"/>
      <c r="SNZ102" s="231"/>
      <c r="SOA102" s="99"/>
      <c r="SOB102" s="231"/>
      <c r="SOC102" s="231"/>
      <c r="SOD102" s="231"/>
      <c r="SOE102" s="222"/>
      <c r="SOF102" s="248"/>
      <c r="SOG102" s="254"/>
      <c r="SOH102" s="224"/>
      <c r="SOI102" s="225"/>
      <c r="SOJ102" s="99"/>
      <c r="SOK102" s="255"/>
      <c r="SOL102" s="231"/>
      <c r="SOM102" s="227"/>
      <c r="SON102" s="227"/>
      <c r="SOO102" s="231"/>
      <c r="SOP102" s="6"/>
      <c r="SOQ102" s="6"/>
      <c r="SOR102" s="6"/>
      <c r="SOS102" s="246"/>
      <c r="SOT102" s="252"/>
      <c r="SOU102" s="259"/>
      <c r="SOV102" s="231"/>
      <c r="SOW102" s="231"/>
      <c r="SOX102" s="231"/>
      <c r="SOY102" s="99"/>
      <c r="SOZ102" s="231"/>
      <c r="SPA102" s="231"/>
      <c r="SPB102" s="231"/>
      <c r="SPC102" s="222"/>
      <c r="SPD102" s="248"/>
      <c r="SPE102" s="254"/>
      <c r="SPF102" s="224"/>
      <c r="SPG102" s="225"/>
      <c r="SPH102" s="99"/>
      <c r="SPI102" s="255"/>
      <c r="SPJ102" s="231"/>
      <c r="SPK102" s="227"/>
      <c r="SPL102" s="227"/>
      <c r="SPM102" s="231"/>
      <c r="SPN102" s="6"/>
      <c r="SPO102" s="6"/>
      <c r="SPP102" s="6"/>
      <c r="SPQ102" s="246"/>
      <c r="SPR102" s="252"/>
      <c r="SPS102" s="259"/>
      <c r="SPT102" s="231"/>
      <c r="SPU102" s="231"/>
      <c r="SPV102" s="231"/>
      <c r="SPW102" s="99"/>
      <c r="SPX102" s="231"/>
      <c r="SPY102" s="231"/>
      <c r="SPZ102" s="231"/>
      <c r="SQA102" s="222"/>
      <c r="SQB102" s="248"/>
      <c r="SQC102" s="254"/>
      <c r="SQD102" s="224"/>
      <c r="SQE102" s="225"/>
      <c r="SQF102" s="99"/>
      <c r="SQG102" s="255"/>
      <c r="SQH102" s="231"/>
      <c r="SQI102" s="227"/>
      <c r="SQJ102" s="227"/>
      <c r="SQK102" s="231"/>
      <c r="SQL102" s="6"/>
      <c r="SQM102" s="6"/>
      <c r="SQN102" s="6"/>
      <c r="SQO102" s="246"/>
      <c r="SQP102" s="252"/>
      <c r="SQQ102" s="259"/>
      <c r="SQR102" s="231"/>
      <c r="SQS102" s="231"/>
      <c r="SQT102" s="231"/>
      <c r="SQU102" s="99"/>
      <c r="SQV102" s="231"/>
      <c r="SQW102" s="231"/>
      <c r="SQX102" s="231"/>
      <c r="SQY102" s="222"/>
      <c r="SQZ102" s="248"/>
      <c r="SRA102" s="254"/>
      <c r="SRB102" s="224"/>
      <c r="SRC102" s="225"/>
      <c r="SRD102" s="99"/>
      <c r="SRE102" s="255"/>
      <c r="SRF102" s="231"/>
      <c r="SRG102" s="227"/>
      <c r="SRH102" s="227"/>
      <c r="SRI102" s="231"/>
      <c r="SRJ102" s="6"/>
      <c r="SRK102" s="6"/>
      <c r="SRL102" s="6"/>
      <c r="SRM102" s="246"/>
      <c r="SRN102" s="252"/>
      <c r="SRO102" s="259"/>
      <c r="SRP102" s="231"/>
      <c r="SRQ102" s="231"/>
      <c r="SRR102" s="231"/>
      <c r="SRS102" s="99"/>
      <c r="SRT102" s="231"/>
      <c r="SRU102" s="231"/>
      <c r="SRV102" s="231"/>
      <c r="SRW102" s="222"/>
      <c r="SRX102" s="248"/>
      <c r="SRY102" s="254"/>
      <c r="SRZ102" s="224"/>
      <c r="SSA102" s="225"/>
      <c r="SSB102" s="99"/>
      <c r="SSC102" s="255"/>
      <c r="SSD102" s="231"/>
      <c r="SSE102" s="227"/>
      <c r="SSF102" s="227"/>
      <c r="SSG102" s="231"/>
      <c r="SSH102" s="6"/>
      <c r="SSI102" s="6"/>
      <c r="SSJ102" s="6"/>
      <c r="SSK102" s="246"/>
      <c r="SSL102" s="252"/>
      <c r="SSM102" s="259"/>
      <c r="SSN102" s="231"/>
      <c r="SSO102" s="231"/>
      <c r="SSP102" s="231"/>
      <c r="SSQ102" s="99"/>
      <c r="SSR102" s="231"/>
      <c r="SSS102" s="231"/>
      <c r="SST102" s="231"/>
      <c r="SSU102" s="222"/>
      <c r="SSV102" s="248"/>
      <c r="SSW102" s="254"/>
      <c r="SSX102" s="224"/>
      <c r="SSY102" s="225"/>
      <c r="SSZ102" s="99"/>
      <c r="STA102" s="255"/>
      <c r="STB102" s="231"/>
      <c r="STC102" s="227"/>
      <c r="STD102" s="227"/>
      <c r="STE102" s="231"/>
      <c r="STF102" s="6"/>
      <c r="STG102" s="6"/>
      <c r="STH102" s="6"/>
      <c r="STI102" s="246"/>
      <c r="STJ102" s="252"/>
      <c r="STK102" s="259"/>
      <c r="STL102" s="231"/>
      <c r="STM102" s="231"/>
      <c r="STN102" s="231"/>
      <c r="STO102" s="99"/>
      <c r="STP102" s="231"/>
      <c r="STQ102" s="231"/>
      <c r="STR102" s="231"/>
      <c r="STS102" s="222"/>
      <c r="STT102" s="248"/>
      <c r="STU102" s="254"/>
      <c r="STV102" s="224"/>
      <c r="STW102" s="225"/>
      <c r="STX102" s="99"/>
      <c r="STY102" s="255"/>
      <c r="STZ102" s="231"/>
      <c r="SUA102" s="227"/>
      <c r="SUB102" s="227"/>
      <c r="SUC102" s="231"/>
      <c r="SUD102" s="6"/>
      <c r="SUE102" s="6"/>
      <c r="SUF102" s="6"/>
      <c r="SUG102" s="246"/>
      <c r="SUH102" s="252"/>
      <c r="SUI102" s="259"/>
      <c r="SUJ102" s="231"/>
      <c r="SUK102" s="231"/>
      <c r="SUL102" s="231"/>
      <c r="SUM102" s="99"/>
      <c r="SUN102" s="231"/>
      <c r="SUO102" s="231"/>
      <c r="SUP102" s="231"/>
      <c r="SUQ102" s="222"/>
      <c r="SUR102" s="248"/>
      <c r="SUS102" s="254"/>
      <c r="SUT102" s="224"/>
      <c r="SUU102" s="225"/>
      <c r="SUV102" s="99"/>
      <c r="SUW102" s="255"/>
      <c r="SUX102" s="231"/>
      <c r="SUY102" s="227"/>
      <c r="SUZ102" s="227"/>
      <c r="SVA102" s="231"/>
      <c r="SVB102" s="6"/>
      <c r="SVC102" s="6"/>
      <c r="SVD102" s="6"/>
      <c r="SVE102" s="246"/>
      <c r="SVF102" s="252"/>
      <c r="SVG102" s="259"/>
      <c r="SVH102" s="231"/>
      <c r="SVI102" s="231"/>
      <c r="SVJ102" s="231"/>
      <c r="SVK102" s="99"/>
      <c r="SVL102" s="231"/>
      <c r="SVM102" s="231"/>
      <c r="SVN102" s="231"/>
      <c r="SVO102" s="222"/>
      <c r="SVP102" s="248"/>
      <c r="SVQ102" s="254"/>
      <c r="SVR102" s="224"/>
      <c r="SVS102" s="225"/>
      <c r="SVT102" s="99"/>
      <c r="SVU102" s="255"/>
      <c r="SVV102" s="231"/>
      <c r="SVW102" s="227"/>
      <c r="SVX102" s="227"/>
      <c r="SVY102" s="231"/>
      <c r="SVZ102" s="6"/>
      <c r="SWA102" s="6"/>
      <c r="SWB102" s="6"/>
      <c r="SWC102" s="246"/>
      <c r="SWD102" s="252"/>
      <c r="SWE102" s="259"/>
      <c r="SWF102" s="231"/>
      <c r="SWG102" s="231"/>
      <c r="SWH102" s="231"/>
      <c r="SWI102" s="99"/>
      <c r="SWJ102" s="231"/>
      <c r="SWK102" s="231"/>
      <c r="SWL102" s="231"/>
      <c r="SWM102" s="222"/>
      <c r="SWN102" s="248"/>
      <c r="SWO102" s="254"/>
      <c r="SWP102" s="224"/>
      <c r="SWQ102" s="225"/>
      <c r="SWR102" s="99"/>
      <c r="SWS102" s="255"/>
      <c r="SWT102" s="231"/>
      <c r="SWU102" s="227"/>
      <c r="SWV102" s="227"/>
      <c r="SWW102" s="231"/>
      <c r="SWX102" s="6"/>
      <c r="SWY102" s="6"/>
      <c r="SWZ102" s="6"/>
      <c r="SXA102" s="246"/>
      <c r="SXB102" s="252"/>
      <c r="SXC102" s="259"/>
      <c r="SXD102" s="231"/>
      <c r="SXE102" s="231"/>
      <c r="SXF102" s="231"/>
      <c r="SXG102" s="99"/>
      <c r="SXH102" s="231"/>
      <c r="SXI102" s="231"/>
      <c r="SXJ102" s="231"/>
      <c r="SXK102" s="222"/>
      <c r="SXL102" s="248"/>
      <c r="SXM102" s="254"/>
      <c r="SXN102" s="224"/>
      <c r="SXO102" s="225"/>
      <c r="SXP102" s="99"/>
      <c r="SXQ102" s="255"/>
      <c r="SXR102" s="231"/>
      <c r="SXS102" s="227"/>
      <c r="SXT102" s="227"/>
      <c r="SXU102" s="231"/>
      <c r="SXV102" s="6"/>
      <c r="SXW102" s="6"/>
      <c r="SXX102" s="6"/>
      <c r="SXY102" s="246"/>
      <c r="SXZ102" s="252"/>
      <c r="SYA102" s="259"/>
      <c r="SYB102" s="231"/>
      <c r="SYC102" s="231"/>
      <c r="SYD102" s="231"/>
      <c r="SYE102" s="99"/>
      <c r="SYF102" s="231"/>
      <c r="SYG102" s="231"/>
      <c r="SYH102" s="231"/>
      <c r="SYI102" s="222"/>
      <c r="SYJ102" s="248"/>
      <c r="SYK102" s="254"/>
      <c r="SYL102" s="224"/>
      <c r="SYM102" s="225"/>
      <c r="SYN102" s="99"/>
      <c r="SYO102" s="255"/>
      <c r="SYP102" s="231"/>
      <c r="SYQ102" s="227"/>
      <c r="SYR102" s="227"/>
      <c r="SYS102" s="231"/>
      <c r="SYT102" s="6"/>
      <c r="SYU102" s="6"/>
      <c r="SYV102" s="6"/>
      <c r="SYW102" s="246"/>
      <c r="SYX102" s="252"/>
      <c r="SYY102" s="259"/>
      <c r="SYZ102" s="231"/>
      <c r="SZA102" s="231"/>
      <c r="SZB102" s="231"/>
      <c r="SZC102" s="99"/>
      <c r="SZD102" s="231"/>
      <c r="SZE102" s="231"/>
      <c r="SZF102" s="231"/>
      <c r="SZG102" s="222"/>
      <c r="SZH102" s="248"/>
      <c r="SZI102" s="254"/>
      <c r="SZJ102" s="224"/>
      <c r="SZK102" s="225"/>
      <c r="SZL102" s="99"/>
      <c r="SZM102" s="255"/>
      <c r="SZN102" s="231"/>
      <c r="SZO102" s="227"/>
      <c r="SZP102" s="227"/>
      <c r="SZQ102" s="231"/>
      <c r="SZR102" s="6"/>
      <c r="SZS102" s="6"/>
      <c r="SZT102" s="6"/>
      <c r="SZU102" s="246"/>
      <c r="SZV102" s="252"/>
      <c r="SZW102" s="259"/>
      <c r="SZX102" s="231"/>
      <c r="SZY102" s="231"/>
      <c r="SZZ102" s="231"/>
      <c r="TAA102" s="99"/>
      <c r="TAB102" s="231"/>
      <c r="TAC102" s="231"/>
      <c r="TAD102" s="231"/>
      <c r="TAE102" s="222"/>
      <c r="TAF102" s="248"/>
      <c r="TAG102" s="254"/>
      <c r="TAH102" s="224"/>
      <c r="TAI102" s="225"/>
      <c r="TAJ102" s="99"/>
      <c r="TAK102" s="255"/>
      <c r="TAL102" s="231"/>
      <c r="TAM102" s="227"/>
      <c r="TAN102" s="227"/>
      <c r="TAO102" s="231"/>
      <c r="TAP102" s="6"/>
      <c r="TAQ102" s="6"/>
      <c r="TAR102" s="6"/>
      <c r="TAS102" s="246"/>
      <c r="TAT102" s="252"/>
      <c r="TAU102" s="259"/>
      <c r="TAV102" s="231"/>
      <c r="TAW102" s="231"/>
      <c r="TAX102" s="231"/>
      <c r="TAY102" s="99"/>
      <c r="TAZ102" s="231"/>
      <c r="TBA102" s="231"/>
      <c r="TBB102" s="231"/>
      <c r="TBC102" s="222"/>
      <c r="TBD102" s="248"/>
      <c r="TBE102" s="254"/>
      <c r="TBF102" s="224"/>
      <c r="TBG102" s="225"/>
      <c r="TBH102" s="99"/>
      <c r="TBI102" s="255"/>
      <c r="TBJ102" s="231"/>
      <c r="TBK102" s="227"/>
      <c r="TBL102" s="227"/>
      <c r="TBM102" s="231"/>
      <c r="TBN102" s="6"/>
      <c r="TBO102" s="6"/>
      <c r="TBP102" s="6"/>
      <c r="TBQ102" s="246"/>
      <c r="TBR102" s="252"/>
      <c r="TBS102" s="259"/>
      <c r="TBT102" s="231"/>
      <c r="TBU102" s="231"/>
      <c r="TBV102" s="231"/>
      <c r="TBW102" s="99"/>
      <c r="TBX102" s="231"/>
      <c r="TBY102" s="231"/>
      <c r="TBZ102" s="231"/>
      <c r="TCA102" s="222"/>
      <c r="TCB102" s="248"/>
      <c r="TCC102" s="254"/>
      <c r="TCD102" s="224"/>
      <c r="TCE102" s="225"/>
      <c r="TCF102" s="99"/>
      <c r="TCG102" s="255"/>
      <c r="TCH102" s="231"/>
      <c r="TCI102" s="227"/>
      <c r="TCJ102" s="227"/>
      <c r="TCK102" s="231"/>
      <c r="TCL102" s="6"/>
      <c r="TCM102" s="6"/>
      <c r="TCN102" s="6"/>
      <c r="TCO102" s="246"/>
      <c r="TCP102" s="252"/>
      <c r="TCQ102" s="259"/>
      <c r="TCR102" s="231"/>
      <c r="TCS102" s="231"/>
      <c r="TCT102" s="231"/>
      <c r="TCU102" s="99"/>
      <c r="TCV102" s="231"/>
      <c r="TCW102" s="231"/>
      <c r="TCX102" s="231"/>
      <c r="TCY102" s="222"/>
      <c r="TCZ102" s="248"/>
      <c r="TDA102" s="254"/>
      <c r="TDB102" s="224"/>
      <c r="TDC102" s="225"/>
      <c r="TDD102" s="99"/>
      <c r="TDE102" s="255"/>
      <c r="TDF102" s="231"/>
      <c r="TDG102" s="227"/>
      <c r="TDH102" s="227"/>
      <c r="TDI102" s="231"/>
      <c r="TDJ102" s="6"/>
      <c r="TDK102" s="6"/>
      <c r="TDL102" s="6"/>
      <c r="TDM102" s="246"/>
      <c r="TDN102" s="252"/>
      <c r="TDO102" s="259"/>
      <c r="TDP102" s="231"/>
      <c r="TDQ102" s="231"/>
      <c r="TDR102" s="231"/>
      <c r="TDS102" s="99"/>
      <c r="TDT102" s="231"/>
      <c r="TDU102" s="231"/>
      <c r="TDV102" s="231"/>
      <c r="TDW102" s="222"/>
      <c r="TDX102" s="248"/>
      <c r="TDY102" s="254"/>
      <c r="TDZ102" s="224"/>
      <c r="TEA102" s="225"/>
      <c r="TEB102" s="99"/>
      <c r="TEC102" s="255"/>
      <c r="TED102" s="231"/>
      <c r="TEE102" s="227"/>
      <c r="TEF102" s="227"/>
      <c r="TEG102" s="231"/>
      <c r="TEH102" s="6"/>
      <c r="TEI102" s="6"/>
      <c r="TEJ102" s="6"/>
      <c r="TEK102" s="246"/>
      <c r="TEL102" s="252"/>
      <c r="TEM102" s="259"/>
      <c r="TEN102" s="231"/>
      <c r="TEO102" s="231"/>
      <c r="TEP102" s="231"/>
      <c r="TEQ102" s="99"/>
      <c r="TER102" s="231"/>
      <c r="TES102" s="231"/>
      <c r="TET102" s="231"/>
      <c r="TEU102" s="222"/>
      <c r="TEV102" s="248"/>
      <c r="TEW102" s="254"/>
      <c r="TEX102" s="224"/>
      <c r="TEY102" s="225"/>
      <c r="TEZ102" s="99"/>
      <c r="TFA102" s="255"/>
      <c r="TFB102" s="231"/>
      <c r="TFC102" s="227"/>
      <c r="TFD102" s="227"/>
      <c r="TFE102" s="231"/>
      <c r="TFF102" s="6"/>
      <c r="TFG102" s="6"/>
      <c r="TFH102" s="6"/>
      <c r="TFI102" s="246"/>
      <c r="TFJ102" s="252"/>
      <c r="TFK102" s="259"/>
      <c r="TFL102" s="231"/>
      <c r="TFM102" s="231"/>
      <c r="TFN102" s="231"/>
      <c r="TFO102" s="99"/>
      <c r="TFP102" s="231"/>
      <c r="TFQ102" s="231"/>
      <c r="TFR102" s="231"/>
      <c r="TFS102" s="222"/>
      <c r="TFT102" s="248"/>
      <c r="TFU102" s="254"/>
      <c r="TFV102" s="224"/>
      <c r="TFW102" s="225"/>
      <c r="TFX102" s="99"/>
      <c r="TFY102" s="255"/>
      <c r="TFZ102" s="231"/>
      <c r="TGA102" s="227"/>
      <c r="TGB102" s="227"/>
      <c r="TGC102" s="231"/>
      <c r="TGD102" s="6"/>
      <c r="TGE102" s="6"/>
      <c r="TGF102" s="6"/>
      <c r="TGG102" s="246"/>
      <c r="TGH102" s="252"/>
      <c r="TGI102" s="259"/>
      <c r="TGJ102" s="231"/>
      <c r="TGK102" s="231"/>
      <c r="TGL102" s="231"/>
      <c r="TGM102" s="99"/>
      <c r="TGN102" s="231"/>
      <c r="TGO102" s="231"/>
      <c r="TGP102" s="231"/>
      <c r="TGQ102" s="222"/>
      <c r="TGR102" s="248"/>
      <c r="TGS102" s="254"/>
      <c r="TGT102" s="224"/>
      <c r="TGU102" s="225"/>
      <c r="TGV102" s="99"/>
      <c r="TGW102" s="255"/>
      <c r="TGX102" s="231"/>
      <c r="TGY102" s="227"/>
      <c r="TGZ102" s="227"/>
      <c r="THA102" s="231"/>
      <c r="THB102" s="6"/>
      <c r="THC102" s="6"/>
      <c r="THD102" s="6"/>
      <c r="THE102" s="246"/>
      <c r="THF102" s="252"/>
      <c r="THG102" s="259"/>
      <c r="THH102" s="231"/>
      <c r="THI102" s="231"/>
      <c r="THJ102" s="231"/>
      <c r="THK102" s="99"/>
      <c r="THL102" s="231"/>
      <c r="THM102" s="231"/>
      <c r="THN102" s="231"/>
      <c r="THO102" s="222"/>
      <c r="THP102" s="248"/>
      <c r="THQ102" s="254"/>
      <c r="THR102" s="224"/>
      <c r="THS102" s="225"/>
      <c r="THT102" s="99"/>
      <c r="THU102" s="255"/>
      <c r="THV102" s="231"/>
      <c r="THW102" s="227"/>
      <c r="THX102" s="227"/>
      <c r="THY102" s="231"/>
      <c r="THZ102" s="6"/>
      <c r="TIA102" s="6"/>
      <c r="TIB102" s="6"/>
      <c r="TIC102" s="246"/>
      <c r="TID102" s="252"/>
      <c r="TIE102" s="259"/>
      <c r="TIF102" s="231"/>
      <c r="TIG102" s="231"/>
      <c r="TIH102" s="231"/>
      <c r="TII102" s="99"/>
      <c r="TIJ102" s="231"/>
      <c r="TIK102" s="231"/>
      <c r="TIL102" s="231"/>
      <c r="TIM102" s="222"/>
      <c r="TIN102" s="248"/>
      <c r="TIO102" s="254"/>
      <c r="TIP102" s="224"/>
      <c r="TIQ102" s="225"/>
      <c r="TIR102" s="99"/>
      <c r="TIS102" s="255"/>
      <c r="TIT102" s="231"/>
      <c r="TIU102" s="227"/>
      <c r="TIV102" s="227"/>
      <c r="TIW102" s="231"/>
      <c r="TIX102" s="6"/>
      <c r="TIY102" s="6"/>
      <c r="TIZ102" s="6"/>
      <c r="TJA102" s="246"/>
      <c r="TJB102" s="252"/>
      <c r="TJC102" s="259"/>
      <c r="TJD102" s="231"/>
      <c r="TJE102" s="231"/>
      <c r="TJF102" s="231"/>
      <c r="TJG102" s="99"/>
      <c r="TJH102" s="231"/>
      <c r="TJI102" s="231"/>
      <c r="TJJ102" s="231"/>
      <c r="TJK102" s="222"/>
      <c r="TJL102" s="248"/>
      <c r="TJM102" s="254"/>
      <c r="TJN102" s="224"/>
      <c r="TJO102" s="225"/>
      <c r="TJP102" s="99"/>
      <c r="TJQ102" s="255"/>
      <c r="TJR102" s="231"/>
      <c r="TJS102" s="227"/>
      <c r="TJT102" s="227"/>
      <c r="TJU102" s="231"/>
      <c r="TJV102" s="6"/>
      <c r="TJW102" s="6"/>
      <c r="TJX102" s="6"/>
      <c r="TJY102" s="246"/>
      <c r="TJZ102" s="252"/>
      <c r="TKA102" s="259"/>
      <c r="TKB102" s="231"/>
      <c r="TKC102" s="231"/>
      <c r="TKD102" s="231"/>
      <c r="TKE102" s="99"/>
      <c r="TKF102" s="231"/>
      <c r="TKG102" s="231"/>
      <c r="TKH102" s="231"/>
      <c r="TKI102" s="222"/>
      <c r="TKJ102" s="248"/>
      <c r="TKK102" s="254"/>
      <c r="TKL102" s="224"/>
      <c r="TKM102" s="225"/>
      <c r="TKN102" s="99"/>
      <c r="TKO102" s="255"/>
      <c r="TKP102" s="231"/>
      <c r="TKQ102" s="227"/>
      <c r="TKR102" s="227"/>
      <c r="TKS102" s="231"/>
      <c r="TKT102" s="6"/>
      <c r="TKU102" s="6"/>
      <c r="TKV102" s="6"/>
      <c r="TKW102" s="246"/>
      <c r="TKX102" s="252"/>
      <c r="TKY102" s="259"/>
      <c r="TKZ102" s="231"/>
      <c r="TLA102" s="231"/>
      <c r="TLB102" s="231"/>
      <c r="TLC102" s="99"/>
      <c r="TLD102" s="231"/>
      <c r="TLE102" s="231"/>
      <c r="TLF102" s="231"/>
      <c r="TLG102" s="222"/>
      <c r="TLH102" s="248"/>
      <c r="TLI102" s="254"/>
      <c r="TLJ102" s="224"/>
      <c r="TLK102" s="225"/>
      <c r="TLL102" s="99"/>
      <c r="TLM102" s="255"/>
      <c r="TLN102" s="231"/>
      <c r="TLO102" s="227"/>
      <c r="TLP102" s="227"/>
      <c r="TLQ102" s="231"/>
      <c r="TLR102" s="6"/>
      <c r="TLS102" s="6"/>
      <c r="TLT102" s="6"/>
      <c r="TLU102" s="246"/>
      <c r="TLV102" s="252"/>
      <c r="TLW102" s="259"/>
      <c r="TLX102" s="231"/>
      <c r="TLY102" s="231"/>
      <c r="TLZ102" s="231"/>
      <c r="TMA102" s="99"/>
      <c r="TMB102" s="231"/>
      <c r="TMC102" s="231"/>
      <c r="TMD102" s="231"/>
      <c r="TME102" s="222"/>
      <c r="TMF102" s="248"/>
      <c r="TMG102" s="254"/>
      <c r="TMH102" s="224"/>
      <c r="TMI102" s="225"/>
      <c r="TMJ102" s="99"/>
      <c r="TMK102" s="255"/>
      <c r="TML102" s="231"/>
      <c r="TMM102" s="227"/>
      <c r="TMN102" s="227"/>
      <c r="TMO102" s="231"/>
      <c r="TMP102" s="6"/>
      <c r="TMQ102" s="6"/>
      <c r="TMR102" s="6"/>
      <c r="TMS102" s="246"/>
      <c r="TMT102" s="252"/>
      <c r="TMU102" s="259"/>
      <c r="TMV102" s="231"/>
      <c r="TMW102" s="231"/>
      <c r="TMX102" s="231"/>
      <c r="TMY102" s="99"/>
      <c r="TMZ102" s="231"/>
      <c r="TNA102" s="231"/>
      <c r="TNB102" s="231"/>
      <c r="TNC102" s="222"/>
      <c r="TND102" s="248"/>
      <c r="TNE102" s="254"/>
      <c r="TNF102" s="224"/>
      <c r="TNG102" s="225"/>
      <c r="TNH102" s="99"/>
      <c r="TNI102" s="255"/>
      <c r="TNJ102" s="231"/>
      <c r="TNK102" s="227"/>
      <c r="TNL102" s="227"/>
      <c r="TNM102" s="231"/>
      <c r="TNN102" s="6"/>
      <c r="TNO102" s="6"/>
      <c r="TNP102" s="6"/>
      <c r="TNQ102" s="246"/>
      <c r="TNR102" s="252"/>
      <c r="TNS102" s="259"/>
      <c r="TNT102" s="231"/>
      <c r="TNU102" s="231"/>
      <c r="TNV102" s="231"/>
      <c r="TNW102" s="99"/>
      <c r="TNX102" s="231"/>
      <c r="TNY102" s="231"/>
      <c r="TNZ102" s="231"/>
      <c r="TOA102" s="222"/>
      <c r="TOB102" s="248"/>
      <c r="TOC102" s="254"/>
      <c r="TOD102" s="224"/>
      <c r="TOE102" s="225"/>
      <c r="TOF102" s="99"/>
      <c r="TOG102" s="255"/>
      <c r="TOH102" s="231"/>
      <c r="TOI102" s="227"/>
      <c r="TOJ102" s="227"/>
      <c r="TOK102" s="231"/>
      <c r="TOL102" s="6"/>
      <c r="TOM102" s="6"/>
      <c r="TON102" s="6"/>
      <c r="TOO102" s="246"/>
      <c r="TOP102" s="252"/>
      <c r="TOQ102" s="259"/>
      <c r="TOR102" s="231"/>
      <c r="TOS102" s="231"/>
      <c r="TOT102" s="231"/>
      <c r="TOU102" s="99"/>
      <c r="TOV102" s="231"/>
      <c r="TOW102" s="231"/>
      <c r="TOX102" s="231"/>
      <c r="TOY102" s="222"/>
      <c r="TOZ102" s="248"/>
      <c r="TPA102" s="254"/>
      <c r="TPB102" s="224"/>
      <c r="TPC102" s="225"/>
      <c r="TPD102" s="99"/>
      <c r="TPE102" s="255"/>
      <c r="TPF102" s="231"/>
      <c r="TPG102" s="227"/>
      <c r="TPH102" s="227"/>
      <c r="TPI102" s="231"/>
      <c r="TPJ102" s="6"/>
      <c r="TPK102" s="6"/>
      <c r="TPL102" s="6"/>
      <c r="TPM102" s="246"/>
      <c r="TPN102" s="252"/>
      <c r="TPO102" s="259"/>
      <c r="TPP102" s="231"/>
      <c r="TPQ102" s="231"/>
      <c r="TPR102" s="231"/>
      <c r="TPS102" s="99"/>
      <c r="TPT102" s="231"/>
      <c r="TPU102" s="231"/>
      <c r="TPV102" s="231"/>
      <c r="TPW102" s="222"/>
      <c r="TPX102" s="248"/>
      <c r="TPY102" s="254"/>
      <c r="TPZ102" s="224"/>
      <c r="TQA102" s="225"/>
      <c r="TQB102" s="99"/>
      <c r="TQC102" s="255"/>
      <c r="TQD102" s="231"/>
      <c r="TQE102" s="227"/>
      <c r="TQF102" s="227"/>
      <c r="TQG102" s="231"/>
      <c r="TQH102" s="6"/>
      <c r="TQI102" s="6"/>
      <c r="TQJ102" s="6"/>
      <c r="TQK102" s="246"/>
      <c r="TQL102" s="252"/>
      <c r="TQM102" s="259"/>
      <c r="TQN102" s="231"/>
      <c r="TQO102" s="231"/>
      <c r="TQP102" s="231"/>
      <c r="TQQ102" s="99"/>
      <c r="TQR102" s="231"/>
      <c r="TQS102" s="231"/>
      <c r="TQT102" s="231"/>
      <c r="TQU102" s="222"/>
      <c r="TQV102" s="248"/>
      <c r="TQW102" s="254"/>
      <c r="TQX102" s="224"/>
      <c r="TQY102" s="225"/>
      <c r="TQZ102" s="99"/>
      <c r="TRA102" s="255"/>
      <c r="TRB102" s="231"/>
      <c r="TRC102" s="227"/>
      <c r="TRD102" s="227"/>
      <c r="TRE102" s="231"/>
      <c r="TRF102" s="6"/>
      <c r="TRG102" s="6"/>
      <c r="TRH102" s="6"/>
      <c r="TRI102" s="246"/>
      <c r="TRJ102" s="252"/>
      <c r="TRK102" s="259"/>
      <c r="TRL102" s="231"/>
      <c r="TRM102" s="231"/>
      <c r="TRN102" s="231"/>
      <c r="TRO102" s="99"/>
      <c r="TRP102" s="231"/>
      <c r="TRQ102" s="231"/>
      <c r="TRR102" s="231"/>
      <c r="TRS102" s="222"/>
      <c r="TRT102" s="248"/>
      <c r="TRU102" s="254"/>
      <c r="TRV102" s="224"/>
      <c r="TRW102" s="225"/>
      <c r="TRX102" s="99"/>
      <c r="TRY102" s="255"/>
      <c r="TRZ102" s="231"/>
      <c r="TSA102" s="227"/>
      <c r="TSB102" s="227"/>
      <c r="TSC102" s="231"/>
      <c r="TSD102" s="6"/>
      <c r="TSE102" s="6"/>
      <c r="TSF102" s="6"/>
      <c r="TSG102" s="246"/>
      <c r="TSH102" s="252"/>
      <c r="TSI102" s="259"/>
      <c r="TSJ102" s="231"/>
      <c r="TSK102" s="231"/>
      <c r="TSL102" s="231"/>
      <c r="TSM102" s="99"/>
      <c r="TSN102" s="231"/>
      <c r="TSO102" s="231"/>
      <c r="TSP102" s="231"/>
      <c r="TSQ102" s="222"/>
      <c r="TSR102" s="248"/>
      <c r="TSS102" s="254"/>
      <c r="TST102" s="224"/>
      <c r="TSU102" s="225"/>
      <c r="TSV102" s="99"/>
      <c r="TSW102" s="255"/>
      <c r="TSX102" s="231"/>
      <c r="TSY102" s="227"/>
      <c r="TSZ102" s="227"/>
      <c r="TTA102" s="231"/>
      <c r="TTB102" s="6"/>
      <c r="TTC102" s="6"/>
      <c r="TTD102" s="6"/>
      <c r="TTE102" s="246"/>
      <c r="TTF102" s="252"/>
      <c r="TTG102" s="259"/>
      <c r="TTH102" s="231"/>
      <c r="TTI102" s="231"/>
      <c r="TTJ102" s="231"/>
      <c r="TTK102" s="99"/>
      <c r="TTL102" s="231"/>
      <c r="TTM102" s="231"/>
      <c r="TTN102" s="231"/>
      <c r="TTO102" s="222"/>
      <c r="TTP102" s="248"/>
      <c r="TTQ102" s="254"/>
      <c r="TTR102" s="224"/>
      <c r="TTS102" s="225"/>
      <c r="TTT102" s="99"/>
      <c r="TTU102" s="255"/>
      <c r="TTV102" s="231"/>
      <c r="TTW102" s="227"/>
      <c r="TTX102" s="227"/>
      <c r="TTY102" s="231"/>
      <c r="TTZ102" s="6"/>
      <c r="TUA102" s="6"/>
      <c r="TUB102" s="6"/>
      <c r="TUC102" s="246"/>
      <c r="TUD102" s="252"/>
      <c r="TUE102" s="259"/>
      <c r="TUF102" s="231"/>
      <c r="TUG102" s="231"/>
      <c r="TUH102" s="231"/>
      <c r="TUI102" s="99"/>
      <c r="TUJ102" s="231"/>
      <c r="TUK102" s="231"/>
      <c r="TUL102" s="231"/>
      <c r="TUM102" s="222"/>
      <c r="TUN102" s="248"/>
      <c r="TUO102" s="254"/>
      <c r="TUP102" s="224"/>
      <c r="TUQ102" s="225"/>
      <c r="TUR102" s="99"/>
      <c r="TUS102" s="255"/>
      <c r="TUT102" s="231"/>
      <c r="TUU102" s="227"/>
      <c r="TUV102" s="227"/>
      <c r="TUW102" s="231"/>
      <c r="TUX102" s="6"/>
      <c r="TUY102" s="6"/>
      <c r="TUZ102" s="6"/>
      <c r="TVA102" s="246"/>
      <c r="TVB102" s="252"/>
      <c r="TVC102" s="259"/>
      <c r="TVD102" s="231"/>
      <c r="TVE102" s="231"/>
      <c r="TVF102" s="231"/>
      <c r="TVG102" s="99"/>
      <c r="TVH102" s="231"/>
      <c r="TVI102" s="231"/>
      <c r="TVJ102" s="231"/>
      <c r="TVK102" s="222"/>
      <c r="TVL102" s="248"/>
      <c r="TVM102" s="254"/>
      <c r="TVN102" s="224"/>
      <c r="TVO102" s="225"/>
      <c r="TVP102" s="99"/>
      <c r="TVQ102" s="255"/>
      <c r="TVR102" s="231"/>
      <c r="TVS102" s="227"/>
      <c r="TVT102" s="227"/>
      <c r="TVU102" s="231"/>
      <c r="TVV102" s="6"/>
      <c r="TVW102" s="6"/>
      <c r="TVX102" s="6"/>
      <c r="TVY102" s="246"/>
      <c r="TVZ102" s="252"/>
      <c r="TWA102" s="259"/>
      <c r="TWB102" s="231"/>
      <c r="TWC102" s="231"/>
      <c r="TWD102" s="231"/>
      <c r="TWE102" s="99"/>
      <c r="TWF102" s="231"/>
      <c r="TWG102" s="231"/>
      <c r="TWH102" s="231"/>
      <c r="TWI102" s="222"/>
      <c r="TWJ102" s="248"/>
      <c r="TWK102" s="254"/>
      <c r="TWL102" s="224"/>
      <c r="TWM102" s="225"/>
      <c r="TWN102" s="99"/>
      <c r="TWO102" s="255"/>
      <c r="TWP102" s="231"/>
      <c r="TWQ102" s="227"/>
      <c r="TWR102" s="227"/>
      <c r="TWS102" s="231"/>
      <c r="TWT102" s="6"/>
      <c r="TWU102" s="6"/>
      <c r="TWV102" s="6"/>
      <c r="TWW102" s="246"/>
      <c r="TWX102" s="252"/>
      <c r="TWY102" s="259"/>
      <c r="TWZ102" s="231"/>
      <c r="TXA102" s="231"/>
      <c r="TXB102" s="231"/>
      <c r="TXC102" s="99"/>
      <c r="TXD102" s="231"/>
      <c r="TXE102" s="231"/>
      <c r="TXF102" s="231"/>
      <c r="TXG102" s="222"/>
      <c r="TXH102" s="248"/>
      <c r="TXI102" s="254"/>
      <c r="TXJ102" s="224"/>
      <c r="TXK102" s="225"/>
      <c r="TXL102" s="99"/>
      <c r="TXM102" s="255"/>
      <c r="TXN102" s="231"/>
      <c r="TXO102" s="227"/>
      <c r="TXP102" s="227"/>
      <c r="TXQ102" s="231"/>
      <c r="TXR102" s="6"/>
      <c r="TXS102" s="6"/>
      <c r="TXT102" s="6"/>
      <c r="TXU102" s="246"/>
      <c r="TXV102" s="252"/>
      <c r="TXW102" s="259"/>
      <c r="TXX102" s="231"/>
      <c r="TXY102" s="231"/>
      <c r="TXZ102" s="231"/>
      <c r="TYA102" s="99"/>
      <c r="TYB102" s="231"/>
      <c r="TYC102" s="231"/>
      <c r="TYD102" s="231"/>
      <c r="TYE102" s="222"/>
      <c r="TYF102" s="248"/>
      <c r="TYG102" s="254"/>
      <c r="TYH102" s="224"/>
      <c r="TYI102" s="225"/>
      <c r="TYJ102" s="99"/>
      <c r="TYK102" s="255"/>
      <c r="TYL102" s="231"/>
      <c r="TYM102" s="227"/>
      <c r="TYN102" s="227"/>
      <c r="TYO102" s="231"/>
      <c r="TYP102" s="6"/>
      <c r="TYQ102" s="6"/>
      <c r="TYR102" s="6"/>
      <c r="TYS102" s="246"/>
      <c r="TYT102" s="252"/>
      <c r="TYU102" s="259"/>
      <c r="TYV102" s="231"/>
      <c r="TYW102" s="231"/>
      <c r="TYX102" s="231"/>
      <c r="TYY102" s="99"/>
      <c r="TYZ102" s="231"/>
      <c r="TZA102" s="231"/>
      <c r="TZB102" s="231"/>
      <c r="TZC102" s="222"/>
      <c r="TZD102" s="248"/>
      <c r="TZE102" s="254"/>
      <c r="TZF102" s="224"/>
      <c r="TZG102" s="225"/>
      <c r="TZH102" s="99"/>
      <c r="TZI102" s="255"/>
      <c r="TZJ102" s="231"/>
      <c r="TZK102" s="227"/>
      <c r="TZL102" s="227"/>
      <c r="TZM102" s="231"/>
      <c r="TZN102" s="6"/>
      <c r="TZO102" s="6"/>
      <c r="TZP102" s="6"/>
      <c r="TZQ102" s="246"/>
      <c r="TZR102" s="252"/>
      <c r="TZS102" s="259"/>
      <c r="TZT102" s="231"/>
      <c r="TZU102" s="231"/>
      <c r="TZV102" s="231"/>
      <c r="TZW102" s="99"/>
      <c r="TZX102" s="231"/>
      <c r="TZY102" s="231"/>
      <c r="TZZ102" s="231"/>
      <c r="UAA102" s="222"/>
      <c r="UAB102" s="248"/>
      <c r="UAC102" s="254"/>
      <c r="UAD102" s="224"/>
      <c r="UAE102" s="225"/>
      <c r="UAF102" s="99"/>
      <c r="UAG102" s="255"/>
      <c r="UAH102" s="231"/>
      <c r="UAI102" s="227"/>
      <c r="UAJ102" s="227"/>
      <c r="UAK102" s="231"/>
      <c r="UAL102" s="6"/>
      <c r="UAM102" s="6"/>
      <c r="UAN102" s="6"/>
      <c r="UAO102" s="246"/>
      <c r="UAP102" s="252"/>
      <c r="UAQ102" s="259"/>
      <c r="UAR102" s="231"/>
      <c r="UAS102" s="231"/>
      <c r="UAT102" s="231"/>
      <c r="UAU102" s="99"/>
      <c r="UAV102" s="231"/>
      <c r="UAW102" s="231"/>
      <c r="UAX102" s="231"/>
      <c r="UAY102" s="222"/>
      <c r="UAZ102" s="248"/>
      <c r="UBA102" s="254"/>
      <c r="UBB102" s="224"/>
      <c r="UBC102" s="225"/>
      <c r="UBD102" s="99"/>
      <c r="UBE102" s="255"/>
      <c r="UBF102" s="231"/>
      <c r="UBG102" s="227"/>
      <c r="UBH102" s="227"/>
      <c r="UBI102" s="231"/>
      <c r="UBJ102" s="6"/>
      <c r="UBK102" s="6"/>
      <c r="UBL102" s="6"/>
      <c r="UBM102" s="246"/>
      <c r="UBN102" s="252"/>
      <c r="UBO102" s="259"/>
      <c r="UBP102" s="231"/>
      <c r="UBQ102" s="231"/>
      <c r="UBR102" s="231"/>
      <c r="UBS102" s="99"/>
      <c r="UBT102" s="231"/>
      <c r="UBU102" s="231"/>
      <c r="UBV102" s="231"/>
      <c r="UBW102" s="222"/>
      <c r="UBX102" s="248"/>
      <c r="UBY102" s="254"/>
      <c r="UBZ102" s="224"/>
      <c r="UCA102" s="225"/>
      <c r="UCB102" s="99"/>
      <c r="UCC102" s="255"/>
      <c r="UCD102" s="231"/>
      <c r="UCE102" s="227"/>
      <c r="UCF102" s="227"/>
      <c r="UCG102" s="231"/>
      <c r="UCH102" s="6"/>
      <c r="UCI102" s="6"/>
      <c r="UCJ102" s="6"/>
      <c r="UCK102" s="246"/>
      <c r="UCL102" s="252"/>
      <c r="UCM102" s="259"/>
      <c r="UCN102" s="231"/>
      <c r="UCO102" s="231"/>
      <c r="UCP102" s="231"/>
      <c r="UCQ102" s="99"/>
      <c r="UCR102" s="231"/>
      <c r="UCS102" s="231"/>
      <c r="UCT102" s="231"/>
      <c r="UCU102" s="222"/>
      <c r="UCV102" s="248"/>
      <c r="UCW102" s="254"/>
      <c r="UCX102" s="224"/>
      <c r="UCY102" s="225"/>
      <c r="UCZ102" s="99"/>
      <c r="UDA102" s="255"/>
      <c r="UDB102" s="231"/>
      <c r="UDC102" s="227"/>
      <c r="UDD102" s="227"/>
      <c r="UDE102" s="231"/>
      <c r="UDF102" s="6"/>
      <c r="UDG102" s="6"/>
      <c r="UDH102" s="6"/>
      <c r="UDI102" s="246"/>
      <c r="UDJ102" s="252"/>
      <c r="UDK102" s="259"/>
      <c r="UDL102" s="231"/>
      <c r="UDM102" s="231"/>
      <c r="UDN102" s="231"/>
      <c r="UDO102" s="99"/>
      <c r="UDP102" s="231"/>
      <c r="UDQ102" s="231"/>
      <c r="UDR102" s="231"/>
      <c r="UDS102" s="222"/>
      <c r="UDT102" s="248"/>
      <c r="UDU102" s="254"/>
      <c r="UDV102" s="224"/>
      <c r="UDW102" s="225"/>
      <c r="UDX102" s="99"/>
      <c r="UDY102" s="255"/>
      <c r="UDZ102" s="231"/>
      <c r="UEA102" s="227"/>
      <c r="UEB102" s="227"/>
      <c r="UEC102" s="231"/>
      <c r="UED102" s="6"/>
      <c r="UEE102" s="6"/>
      <c r="UEF102" s="6"/>
      <c r="UEG102" s="246"/>
      <c r="UEH102" s="252"/>
      <c r="UEI102" s="259"/>
      <c r="UEJ102" s="231"/>
      <c r="UEK102" s="231"/>
      <c r="UEL102" s="231"/>
      <c r="UEM102" s="99"/>
      <c r="UEN102" s="231"/>
      <c r="UEO102" s="231"/>
      <c r="UEP102" s="231"/>
      <c r="UEQ102" s="222"/>
      <c r="UER102" s="248"/>
      <c r="UES102" s="254"/>
      <c r="UET102" s="224"/>
      <c r="UEU102" s="225"/>
      <c r="UEV102" s="99"/>
      <c r="UEW102" s="255"/>
      <c r="UEX102" s="231"/>
      <c r="UEY102" s="227"/>
      <c r="UEZ102" s="227"/>
      <c r="UFA102" s="231"/>
      <c r="UFB102" s="6"/>
      <c r="UFC102" s="6"/>
      <c r="UFD102" s="6"/>
      <c r="UFE102" s="246"/>
      <c r="UFF102" s="252"/>
      <c r="UFG102" s="259"/>
      <c r="UFH102" s="231"/>
      <c r="UFI102" s="231"/>
      <c r="UFJ102" s="231"/>
      <c r="UFK102" s="99"/>
      <c r="UFL102" s="231"/>
      <c r="UFM102" s="231"/>
      <c r="UFN102" s="231"/>
      <c r="UFO102" s="222"/>
      <c r="UFP102" s="248"/>
      <c r="UFQ102" s="254"/>
      <c r="UFR102" s="224"/>
      <c r="UFS102" s="225"/>
      <c r="UFT102" s="99"/>
      <c r="UFU102" s="255"/>
      <c r="UFV102" s="231"/>
      <c r="UFW102" s="227"/>
      <c r="UFX102" s="227"/>
      <c r="UFY102" s="231"/>
      <c r="UFZ102" s="6"/>
      <c r="UGA102" s="6"/>
      <c r="UGB102" s="6"/>
      <c r="UGC102" s="246"/>
      <c r="UGD102" s="252"/>
      <c r="UGE102" s="259"/>
      <c r="UGF102" s="231"/>
      <c r="UGG102" s="231"/>
      <c r="UGH102" s="231"/>
      <c r="UGI102" s="99"/>
      <c r="UGJ102" s="231"/>
      <c r="UGK102" s="231"/>
      <c r="UGL102" s="231"/>
      <c r="UGM102" s="222"/>
      <c r="UGN102" s="248"/>
      <c r="UGO102" s="254"/>
      <c r="UGP102" s="224"/>
      <c r="UGQ102" s="225"/>
      <c r="UGR102" s="99"/>
      <c r="UGS102" s="255"/>
      <c r="UGT102" s="231"/>
      <c r="UGU102" s="227"/>
      <c r="UGV102" s="227"/>
      <c r="UGW102" s="231"/>
      <c r="UGX102" s="6"/>
      <c r="UGY102" s="6"/>
      <c r="UGZ102" s="6"/>
      <c r="UHA102" s="246"/>
      <c r="UHB102" s="252"/>
      <c r="UHC102" s="259"/>
      <c r="UHD102" s="231"/>
      <c r="UHE102" s="231"/>
      <c r="UHF102" s="231"/>
      <c r="UHG102" s="99"/>
      <c r="UHH102" s="231"/>
      <c r="UHI102" s="231"/>
      <c r="UHJ102" s="231"/>
      <c r="UHK102" s="222"/>
      <c r="UHL102" s="248"/>
      <c r="UHM102" s="254"/>
      <c r="UHN102" s="224"/>
      <c r="UHO102" s="225"/>
      <c r="UHP102" s="99"/>
      <c r="UHQ102" s="255"/>
      <c r="UHR102" s="231"/>
      <c r="UHS102" s="227"/>
      <c r="UHT102" s="227"/>
      <c r="UHU102" s="231"/>
      <c r="UHV102" s="6"/>
      <c r="UHW102" s="6"/>
      <c r="UHX102" s="6"/>
      <c r="UHY102" s="246"/>
      <c r="UHZ102" s="252"/>
      <c r="UIA102" s="259"/>
      <c r="UIB102" s="231"/>
      <c r="UIC102" s="231"/>
      <c r="UID102" s="231"/>
      <c r="UIE102" s="99"/>
      <c r="UIF102" s="231"/>
      <c r="UIG102" s="231"/>
      <c r="UIH102" s="231"/>
      <c r="UII102" s="222"/>
      <c r="UIJ102" s="248"/>
      <c r="UIK102" s="254"/>
      <c r="UIL102" s="224"/>
      <c r="UIM102" s="225"/>
      <c r="UIN102" s="99"/>
      <c r="UIO102" s="255"/>
      <c r="UIP102" s="231"/>
      <c r="UIQ102" s="227"/>
      <c r="UIR102" s="227"/>
      <c r="UIS102" s="231"/>
      <c r="UIT102" s="6"/>
      <c r="UIU102" s="6"/>
      <c r="UIV102" s="6"/>
      <c r="UIW102" s="246"/>
      <c r="UIX102" s="252"/>
      <c r="UIY102" s="259"/>
      <c r="UIZ102" s="231"/>
      <c r="UJA102" s="231"/>
      <c r="UJB102" s="231"/>
      <c r="UJC102" s="99"/>
      <c r="UJD102" s="231"/>
      <c r="UJE102" s="231"/>
      <c r="UJF102" s="231"/>
      <c r="UJG102" s="222"/>
      <c r="UJH102" s="248"/>
      <c r="UJI102" s="254"/>
      <c r="UJJ102" s="224"/>
      <c r="UJK102" s="225"/>
      <c r="UJL102" s="99"/>
      <c r="UJM102" s="255"/>
      <c r="UJN102" s="231"/>
      <c r="UJO102" s="227"/>
      <c r="UJP102" s="227"/>
      <c r="UJQ102" s="231"/>
      <c r="UJR102" s="6"/>
      <c r="UJS102" s="6"/>
      <c r="UJT102" s="6"/>
      <c r="UJU102" s="246"/>
      <c r="UJV102" s="252"/>
      <c r="UJW102" s="259"/>
      <c r="UJX102" s="231"/>
      <c r="UJY102" s="231"/>
      <c r="UJZ102" s="231"/>
      <c r="UKA102" s="99"/>
      <c r="UKB102" s="231"/>
      <c r="UKC102" s="231"/>
      <c r="UKD102" s="231"/>
      <c r="UKE102" s="222"/>
      <c r="UKF102" s="248"/>
      <c r="UKG102" s="254"/>
      <c r="UKH102" s="224"/>
      <c r="UKI102" s="225"/>
      <c r="UKJ102" s="99"/>
      <c r="UKK102" s="255"/>
      <c r="UKL102" s="231"/>
      <c r="UKM102" s="227"/>
      <c r="UKN102" s="227"/>
      <c r="UKO102" s="231"/>
      <c r="UKP102" s="6"/>
      <c r="UKQ102" s="6"/>
      <c r="UKR102" s="6"/>
      <c r="UKS102" s="246"/>
      <c r="UKT102" s="252"/>
      <c r="UKU102" s="259"/>
      <c r="UKV102" s="231"/>
      <c r="UKW102" s="231"/>
      <c r="UKX102" s="231"/>
      <c r="UKY102" s="99"/>
      <c r="UKZ102" s="231"/>
      <c r="ULA102" s="231"/>
      <c r="ULB102" s="231"/>
      <c r="ULC102" s="222"/>
      <c r="ULD102" s="248"/>
      <c r="ULE102" s="254"/>
      <c r="ULF102" s="224"/>
      <c r="ULG102" s="225"/>
      <c r="ULH102" s="99"/>
      <c r="ULI102" s="255"/>
      <c r="ULJ102" s="231"/>
      <c r="ULK102" s="227"/>
      <c r="ULL102" s="227"/>
      <c r="ULM102" s="231"/>
      <c r="ULN102" s="6"/>
      <c r="ULO102" s="6"/>
      <c r="ULP102" s="6"/>
      <c r="ULQ102" s="246"/>
      <c r="ULR102" s="252"/>
      <c r="ULS102" s="259"/>
      <c r="ULT102" s="231"/>
      <c r="ULU102" s="231"/>
      <c r="ULV102" s="231"/>
      <c r="ULW102" s="99"/>
      <c r="ULX102" s="231"/>
      <c r="ULY102" s="231"/>
      <c r="ULZ102" s="231"/>
      <c r="UMA102" s="222"/>
      <c r="UMB102" s="248"/>
      <c r="UMC102" s="254"/>
      <c r="UMD102" s="224"/>
      <c r="UME102" s="225"/>
      <c r="UMF102" s="99"/>
      <c r="UMG102" s="255"/>
      <c r="UMH102" s="231"/>
      <c r="UMI102" s="227"/>
      <c r="UMJ102" s="227"/>
      <c r="UMK102" s="231"/>
      <c r="UML102" s="6"/>
      <c r="UMM102" s="6"/>
      <c r="UMN102" s="6"/>
      <c r="UMO102" s="246"/>
      <c r="UMP102" s="252"/>
      <c r="UMQ102" s="259"/>
      <c r="UMR102" s="231"/>
      <c r="UMS102" s="231"/>
      <c r="UMT102" s="231"/>
      <c r="UMU102" s="99"/>
      <c r="UMV102" s="231"/>
      <c r="UMW102" s="231"/>
      <c r="UMX102" s="231"/>
      <c r="UMY102" s="222"/>
      <c r="UMZ102" s="248"/>
      <c r="UNA102" s="254"/>
      <c r="UNB102" s="224"/>
      <c r="UNC102" s="225"/>
      <c r="UND102" s="99"/>
      <c r="UNE102" s="255"/>
      <c r="UNF102" s="231"/>
      <c r="UNG102" s="227"/>
      <c r="UNH102" s="227"/>
      <c r="UNI102" s="231"/>
      <c r="UNJ102" s="6"/>
      <c r="UNK102" s="6"/>
      <c r="UNL102" s="6"/>
      <c r="UNM102" s="246"/>
      <c r="UNN102" s="252"/>
      <c r="UNO102" s="259"/>
      <c r="UNP102" s="231"/>
      <c r="UNQ102" s="231"/>
      <c r="UNR102" s="231"/>
      <c r="UNS102" s="99"/>
      <c r="UNT102" s="231"/>
      <c r="UNU102" s="231"/>
      <c r="UNV102" s="231"/>
      <c r="UNW102" s="222"/>
      <c r="UNX102" s="248"/>
      <c r="UNY102" s="254"/>
      <c r="UNZ102" s="224"/>
      <c r="UOA102" s="225"/>
      <c r="UOB102" s="99"/>
      <c r="UOC102" s="255"/>
      <c r="UOD102" s="231"/>
      <c r="UOE102" s="227"/>
      <c r="UOF102" s="227"/>
      <c r="UOG102" s="231"/>
      <c r="UOH102" s="6"/>
      <c r="UOI102" s="6"/>
      <c r="UOJ102" s="6"/>
      <c r="UOK102" s="246"/>
      <c r="UOL102" s="252"/>
      <c r="UOM102" s="259"/>
      <c r="UON102" s="231"/>
      <c r="UOO102" s="231"/>
      <c r="UOP102" s="231"/>
      <c r="UOQ102" s="99"/>
      <c r="UOR102" s="231"/>
      <c r="UOS102" s="231"/>
      <c r="UOT102" s="231"/>
      <c r="UOU102" s="222"/>
      <c r="UOV102" s="248"/>
      <c r="UOW102" s="254"/>
      <c r="UOX102" s="224"/>
      <c r="UOY102" s="225"/>
      <c r="UOZ102" s="99"/>
      <c r="UPA102" s="255"/>
      <c r="UPB102" s="231"/>
      <c r="UPC102" s="227"/>
      <c r="UPD102" s="227"/>
      <c r="UPE102" s="231"/>
      <c r="UPF102" s="6"/>
      <c r="UPG102" s="6"/>
      <c r="UPH102" s="6"/>
      <c r="UPI102" s="246"/>
      <c r="UPJ102" s="252"/>
      <c r="UPK102" s="259"/>
      <c r="UPL102" s="231"/>
      <c r="UPM102" s="231"/>
      <c r="UPN102" s="231"/>
      <c r="UPO102" s="99"/>
      <c r="UPP102" s="231"/>
      <c r="UPQ102" s="231"/>
      <c r="UPR102" s="231"/>
      <c r="UPS102" s="222"/>
      <c r="UPT102" s="248"/>
      <c r="UPU102" s="254"/>
      <c r="UPV102" s="224"/>
      <c r="UPW102" s="225"/>
      <c r="UPX102" s="99"/>
      <c r="UPY102" s="255"/>
      <c r="UPZ102" s="231"/>
      <c r="UQA102" s="227"/>
      <c r="UQB102" s="227"/>
      <c r="UQC102" s="231"/>
      <c r="UQD102" s="6"/>
      <c r="UQE102" s="6"/>
      <c r="UQF102" s="6"/>
      <c r="UQG102" s="246"/>
      <c r="UQH102" s="252"/>
      <c r="UQI102" s="259"/>
      <c r="UQJ102" s="231"/>
      <c r="UQK102" s="231"/>
      <c r="UQL102" s="231"/>
      <c r="UQM102" s="99"/>
      <c r="UQN102" s="231"/>
      <c r="UQO102" s="231"/>
      <c r="UQP102" s="231"/>
      <c r="UQQ102" s="222"/>
      <c r="UQR102" s="248"/>
      <c r="UQS102" s="254"/>
      <c r="UQT102" s="224"/>
      <c r="UQU102" s="225"/>
      <c r="UQV102" s="99"/>
      <c r="UQW102" s="255"/>
      <c r="UQX102" s="231"/>
      <c r="UQY102" s="227"/>
      <c r="UQZ102" s="227"/>
      <c r="URA102" s="231"/>
      <c r="URB102" s="6"/>
      <c r="URC102" s="6"/>
      <c r="URD102" s="6"/>
      <c r="URE102" s="246"/>
      <c r="URF102" s="252"/>
      <c r="URG102" s="259"/>
      <c r="URH102" s="231"/>
      <c r="URI102" s="231"/>
      <c r="URJ102" s="231"/>
      <c r="URK102" s="99"/>
      <c r="URL102" s="231"/>
      <c r="URM102" s="231"/>
      <c r="URN102" s="231"/>
      <c r="URO102" s="222"/>
      <c r="URP102" s="248"/>
      <c r="URQ102" s="254"/>
      <c r="URR102" s="224"/>
      <c r="URS102" s="225"/>
      <c r="URT102" s="99"/>
      <c r="URU102" s="255"/>
      <c r="URV102" s="231"/>
      <c r="URW102" s="227"/>
      <c r="URX102" s="227"/>
      <c r="URY102" s="231"/>
      <c r="URZ102" s="6"/>
      <c r="USA102" s="6"/>
      <c r="USB102" s="6"/>
      <c r="USC102" s="246"/>
      <c r="USD102" s="252"/>
      <c r="USE102" s="259"/>
      <c r="USF102" s="231"/>
      <c r="USG102" s="231"/>
      <c r="USH102" s="231"/>
      <c r="USI102" s="99"/>
      <c r="USJ102" s="231"/>
      <c r="USK102" s="231"/>
      <c r="USL102" s="231"/>
      <c r="USM102" s="222"/>
      <c r="USN102" s="248"/>
      <c r="USO102" s="254"/>
      <c r="USP102" s="224"/>
      <c r="USQ102" s="225"/>
      <c r="USR102" s="99"/>
      <c r="USS102" s="255"/>
      <c r="UST102" s="231"/>
      <c r="USU102" s="227"/>
      <c r="USV102" s="227"/>
      <c r="USW102" s="231"/>
      <c r="USX102" s="6"/>
      <c r="USY102" s="6"/>
      <c r="USZ102" s="6"/>
      <c r="UTA102" s="246"/>
      <c r="UTB102" s="252"/>
      <c r="UTC102" s="259"/>
      <c r="UTD102" s="231"/>
      <c r="UTE102" s="231"/>
      <c r="UTF102" s="231"/>
      <c r="UTG102" s="99"/>
      <c r="UTH102" s="231"/>
      <c r="UTI102" s="231"/>
      <c r="UTJ102" s="231"/>
      <c r="UTK102" s="222"/>
      <c r="UTL102" s="248"/>
      <c r="UTM102" s="254"/>
      <c r="UTN102" s="224"/>
      <c r="UTO102" s="225"/>
      <c r="UTP102" s="99"/>
      <c r="UTQ102" s="255"/>
      <c r="UTR102" s="231"/>
      <c r="UTS102" s="227"/>
      <c r="UTT102" s="227"/>
      <c r="UTU102" s="231"/>
      <c r="UTV102" s="6"/>
      <c r="UTW102" s="6"/>
      <c r="UTX102" s="6"/>
      <c r="UTY102" s="246"/>
      <c r="UTZ102" s="252"/>
      <c r="UUA102" s="259"/>
      <c r="UUB102" s="231"/>
      <c r="UUC102" s="231"/>
      <c r="UUD102" s="231"/>
      <c r="UUE102" s="99"/>
      <c r="UUF102" s="231"/>
      <c r="UUG102" s="231"/>
      <c r="UUH102" s="231"/>
      <c r="UUI102" s="222"/>
      <c r="UUJ102" s="248"/>
      <c r="UUK102" s="254"/>
      <c r="UUL102" s="224"/>
      <c r="UUM102" s="225"/>
      <c r="UUN102" s="99"/>
      <c r="UUO102" s="255"/>
      <c r="UUP102" s="231"/>
      <c r="UUQ102" s="227"/>
      <c r="UUR102" s="227"/>
      <c r="UUS102" s="231"/>
      <c r="UUT102" s="6"/>
      <c r="UUU102" s="6"/>
      <c r="UUV102" s="6"/>
      <c r="UUW102" s="246"/>
      <c r="UUX102" s="252"/>
      <c r="UUY102" s="259"/>
      <c r="UUZ102" s="231"/>
      <c r="UVA102" s="231"/>
      <c r="UVB102" s="231"/>
      <c r="UVC102" s="99"/>
      <c r="UVD102" s="231"/>
      <c r="UVE102" s="231"/>
      <c r="UVF102" s="231"/>
      <c r="UVG102" s="222"/>
      <c r="UVH102" s="248"/>
      <c r="UVI102" s="254"/>
      <c r="UVJ102" s="224"/>
      <c r="UVK102" s="225"/>
      <c r="UVL102" s="99"/>
      <c r="UVM102" s="255"/>
      <c r="UVN102" s="231"/>
      <c r="UVO102" s="227"/>
      <c r="UVP102" s="227"/>
      <c r="UVQ102" s="231"/>
      <c r="UVR102" s="6"/>
      <c r="UVS102" s="6"/>
      <c r="UVT102" s="6"/>
      <c r="UVU102" s="246"/>
      <c r="UVV102" s="252"/>
      <c r="UVW102" s="259"/>
      <c r="UVX102" s="231"/>
      <c r="UVY102" s="231"/>
      <c r="UVZ102" s="231"/>
      <c r="UWA102" s="99"/>
      <c r="UWB102" s="231"/>
      <c r="UWC102" s="231"/>
      <c r="UWD102" s="231"/>
      <c r="UWE102" s="222"/>
      <c r="UWF102" s="248"/>
      <c r="UWG102" s="254"/>
      <c r="UWH102" s="224"/>
      <c r="UWI102" s="225"/>
      <c r="UWJ102" s="99"/>
      <c r="UWK102" s="255"/>
      <c r="UWL102" s="231"/>
      <c r="UWM102" s="227"/>
      <c r="UWN102" s="227"/>
      <c r="UWO102" s="231"/>
      <c r="UWP102" s="6"/>
      <c r="UWQ102" s="6"/>
      <c r="UWR102" s="6"/>
      <c r="UWS102" s="246"/>
      <c r="UWT102" s="252"/>
      <c r="UWU102" s="259"/>
      <c r="UWV102" s="231"/>
      <c r="UWW102" s="231"/>
      <c r="UWX102" s="231"/>
      <c r="UWY102" s="99"/>
      <c r="UWZ102" s="231"/>
      <c r="UXA102" s="231"/>
      <c r="UXB102" s="231"/>
      <c r="UXC102" s="222"/>
      <c r="UXD102" s="248"/>
      <c r="UXE102" s="254"/>
      <c r="UXF102" s="224"/>
      <c r="UXG102" s="225"/>
      <c r="UXH102" s="99"/>
      <c r="UXI102" s="255"/>
      <c r="UXJ102" s="231"/>
      <c r="UXK102" s="227"/>
      <c r="UXL102" s="227"/>
      <c r="UXM102" s="231"/>
      <c r="UXN102" s="6"/>
      <c r="UXO102" s="6"/>
      <c r="UXP102" s="6"/>
      <c r="UXQ102" s="246"/>
      <c r="UXR102" s="252"/>
      <c r="UXS102" s="259"/>
      <c r="UXT102" s="231"/>
      <c r="UXU102" s="231"/>
      <c r="UXV102" s="231"/>
      <c r="UXW102" s="99"/>
      <c r="UXX102" s="231"/>
      <c r="UXY102" s="231"/>
      <c r="UXZ102" s="231"/>
      <c r="UYA102" s="222"/>
      <c r="UYB102" s="248"/>
      <c r="UYC102" s="254"/>
      <c r="UYD102" s="224"/>
      <c r="UYE102" s="225"/>
      <c r="UYF102" s="99"/>
      <c r="UYG102" s="255"/>
      <c r="UYH102" s="231"/>
      <c r="UYI102" s="227"/>
      <c r="UYJ102" s="227"/>
      <c r="UYK102" s="231"/>
      <c r="UYL102" s="6"/>
      <c r="UYM102" s="6"/>
      <c r="UYN102" s="6"/>
      <c r="UYO102" s="246"/>
      <c r="UYP102" s="252"/>
      <c r="UYQ102" s="259"/>
      <c r="UYR102" s="231"/>
      <c r="UYS102" s="231"/>
      <c r="UYT102" s="231"/>
      <c r="UYU102" s="99"/>
      <c r="UYV102" s="231"/>
      <c r="UYW102" s="231"/>
      <c r="UYX102" s="231"/>
      <c r="UYY102" s="222"/>
      <c r="UYZ102" s="248"/>
      <c r="UZA102" s="254"/>
      <c r="UZB102" s="224"/>
      <c r="UZC102" s="225"/>
      <c r="UZD102" s="99"/>
      <c r="UZE102" s="255"/>
      <c r="UZF102" s="231"/>
      <c r="UZG102" s="227"/>
      <c r="UZH102" s="227"/>
      <c r="UZI102" s="231"/>
      <c r="UZJ102" s="6"/>
      <c r="UZK102" s="6"/>
      <c r="UZL102" s="6"/>
      <c r="UZM102" s="246"/>
      <c r="UZN102" s="252"/>
      <c r="UZO102" s="259"/>
      <c r="UZP102" s="231"/>
      <c r="UZQ102" s="231"/>
      <c r="UZR102" s="231"/>
      <c r="UZS102" s="99"/>
      <c r="UZT102" s="231"/>
      <c r="UZU102" s="231"/>
      <c r="UZV102" s="231"/>
      <c r="UZW102" s="222"/>
      <c r="UZX102" s="248"/>
      <c r="UZY102" s="254"/>
      <c r="UZZ102" s="224"/>
      <c r="VAA102" s="225"/>
      <c r="VAB102" s="99"/>
      <c r="VAC102" s="255"/>
      <c r="VAD102" s="231"/>
      <c r="VAE102" s="227"/>
      <c r="VAF102" s="227"/>
      <c r="VAG102" s="231"/>
      <c r="VAH102" s="6"/>
      <c r="VAI102" s="6"/>
      <c r="VAJ102" s="6"/>
      <c r="VAK102" s="246"/>
      <c r="VAL102" s="252"/>
      <c r="VAM102" s="259"/>
      <c r="VAN102" s="231"/>
      <c r="VAO102" s="231"/>
      <c r="VAP102" s="231"/>
      <c r="VAQ102" s="99"/>
      <c r="VAR102" s="231"/>
      <c r="VAS102" s="231"/>
      <c r="VAT102" s="231"/>
      <c r="VAU102" s="222"/>
      <c r="VAV102" s="248"/>
      <c r="VAW102" s="254"/>
      <c r="VAX102" s="224"/>
      <c r="VAY102" s="225"/>
      <c r="VAZ102" s="99"/>
      <c r="VBA102" s="255"/>
      <c r="VBB102" s="231"/>
      <c r="VBC102" s="227"/>
      <c r="VBD102" s="227"/>
      <c r="VBE102" s="231"/>
      <c r="VBF102" s="6"/>
      <c r="VBG102" s="6"/>
      <c r="VBH102" s="6"/>
      <c r="VBI102" s="246"/>
      <c r="VBJ102" s="252"/>
      <c r="VBK102" s="259"/>
      <c r="VBL102" s="231"/>
      <c r="VBM102" s="231"/>
      <c r="VBN102" s="231"/>
      <c r="VBO102" s="99"/>
      <c r="VBP102" s="231"/>
      <c r="VBQ102" s="231"/>
      <c r="VBR102" s="231"/>
      <c r="VBS102" s="222"/>
      <c r="VBT102" s="248"/>
      <c r="VBU102" s="254"/>
      <c r="VBV102" s="224"/>
      <c r="VBW102" s="225"/>
      <c r="VBX102" s="99"/>
      <c r="VBY102" s="255"/>
      <c r="VBZ102" s="231"/>
      <c r="VCA102" s="227"/>
      <c r="VCB102" s="227"/>
      <c r="VCC102" s="231"/>
      <c r="VCD102" s="6"/>
      <c r="VCE102" s="6"/>
      <c r="VCF102" s="6"/>
      <c r="VCG102" s="246"/>
      <c r="VCH102" s="252"/>
      <c r="VCI102" s="259"/>
      <c r="VCJ102" s="231"/>
      <c r="VCK102" s="231"/>
      <c r="VCL102" s="231"/>
      <c r="VCM102" s="99"/>
      <c r="VCN102" s="231"/>
      <c r="VCO102" s="231"/>
      <c r="VCP102" s="231"/>
      <c r="VCQ102" s="222"/>
      <c r="VCR102" s="248"/>
      <c r="VCS102" s="254"/>
      <c r="VCT102" s="224"/>
      <c r="VCU102" s="225"/>
      <c r="VCV102" s="99"/>
      <c r="VCW102" s="255"/>
      <c r="VCX102" s="231"/>
      <c r="VCY102" s="227"/>
      <c r="VCZ102" s="227"/>
      <c r="VDA102" s="231"/>
      <c r="VDB102" s="6"/>
      <c r="VDC102" s="6"/>
      <c r="VDD102" s="6"/>
      <c r="VDE102" s="246"/>
      <c r="VDF102" s="252"/>
      <c r="VDG102" s="259"/>
      <c r="VDH102" s="231"/>
      <c r="VDI102" s="231"/>
      <c r="VDJ102" s="231"/>
      <c r="VDK102" s="99"/>
      <c r="VDL102" s="231"/>
      <c r="VDM102" s="231"/>
      <c r="VDN102" s="231"/>
      <c r="VDO102" s="222"/>
      <c r="VDP102" s="248"/>
      <c r="VDQ102" s="254"/>
      <c r="VDR102" s="224"/>
      <c r="VDS102" s="225"/>
      <c r="VDT102" s="99"/>
      <c r="VDU102" s="255"/>
      <c r="VDV102" s="231"/>
      <c r="VDW102" s="227"/>
      <c r="VDX102" s="227"/>
      <c r="VDY102" s="231"/>
      <c r="VDZ102" s="6"/>
      <c r="VEA102" s="6"/>
      <c r="VEB102" s="6"/>
      <c r="VEC102" s="246"/>
      <c r="VED102" s="252"/>
      <c r="VEE102" s="259"/>
      <c r="VEF102" s="231"/>
      <c r="VEG102" s="231"/>
      <c r="VEH102" s="231"/>
      <c r="VEI102" s="99"/>
      <c r="VEJ102" s="231"/>
      <c r="VEK102" s="231"/>
      <c r="VEL102" s="231"/>
      <c r="VEM102" s="222"/>
      <c r="VEN102" s="248"/>
      <c r="VEO102" s="254"/>
      <c r="VEP102" s="224"/>
      <c r="VEQ102" s="225"/>
      <c r="VER102" s="99"/>
      <c r="VES102" s="255"/>
      <c r="VET102" s="231"/>
      <c r="VEU102" s="227"/>
      <c r="VEV102" s="227"/>
      <c r="VEW102" s="231"/>
      <c r="VEX102" s="6"/>
      <c r="VEY102" s="6"/>
      <c r="VEZ102" s="6"/>
      <c r="VFA102" s="246"/>
      <c r="VFB102" s="252"/>
      <c r="VFC102" s="259"/>
      <c r="VFD102" s="231"/>
      <c r="VFE102" s="231"/>
      <c r="VFF102" s="231"/>
      <c r="VFG102" s="99"/>
      <c r="VFH102" s="231"/>
      <c r="VFI102" s="231"/>
      <c r="VFJ102" s="231"/>
      <c r="VFK102" s="222"/>
      <c r="VFL102" s="248"/>
      <c r="VFM102" s="254"/>
      <c r="VFN102" s="224"/>
      <c r="VFO102" s="225"/>
      <c r="VFP102" s="99"/>
      <c r="VFQ102" s="255"/>
      <c r="VFR102" s="231"/>
      <c r="VFS102" s="227"/>
      <c r="VFT102" s="227"/>
      <c r="VFU102" s="231"/>
      <c r="VFV102" s="6"/>
      <c r="VFW102" s="6"/>
      <c r="VFX102" s="6"/>
      <c r="VFY102" s="246"/>
      <c r="VFZ102" s="252"/>
      <c r="VGA102" s="259"/>
      <c r="VGB102" s="231"/>
      <c r="VGC102" s="231"/>
      <c r="VGD102" s="231"/>
      <c r="VGE102" s="99"/>
      <c r="VGF102" s="231"/>
      <c r="VGG102" s="231"/>
      <c r="VGH102" s="231"/>
      <c r="VGI102" s="222"/>
      <c r="VGJ102" s="248"/>
      <c r="VGK102" s="254"/>
      <c r="VGL102" s="224"/>
      <c r="VGM102" s="225"/>
      <c r="VGN102" s="99"/>
      <c r="VGO102" s="255"/>
      <c r="VGP102" s="231"/>
      <c r="VGQ102" s="227"/>
      <c r="VGR102" s="227"/>
      <c r="VGS102" s="231"/>
      <c r="VGT102" s="6"/>
      <c r="VGU102" s="6"/>
      <c r="VGV102" s="6"/>
      <c r="VGW102" s="246"/>
      <c r="VGX102" s="252"/>
      <c r="VGY102" s="259"/>
      <c r="VGZ102" s="231"/>
      <c r="VHA102" s="231"/>
      <c r="VHB102" s="231"/>
      <c r="VHC102" s="99"/>
      <c r="VHD102" s="231"/>
      <c r="VHE102" s="231"/>
      <c r="VHF102" s="231"/>
      <c r="VHG102" s="222"/>
      <c r="VHH102" s="248"/>
      <c r="VHI102" s="254"/>
      <c r="VHJ102" s="224"/>
      <c r="VHK102" s="225"/>
      <c r="VHL102" s="99"/>
      <c r="VHM102" s="255"/>
      <c r="VHN102" s="231"/>
      <c r="VHO102" s="227"/>
      <c r="VHP102" s="227"/>
      <c r="VHQ102" s="231"/>
      <c r="VHR102" s="6"/>
      <c r="VHS102" s="6"/>
      <c r="VHT102" s="6"/>
      <c r="VHU102" s="246"/>
      <c r="VHV102" s="252"/>
      <c r="VHW102" s="259"/>
      <c r="VHX102" s="231"/>
      <c r="VHY102" s="231"/>
      <c r="VHZ102" s="231"/>
      <c r="VIA102" s="99"/>
      <c r="VIB102" s="231"/>
      <c r="VIC102" s="231"/>
      <c r="VID102" s="231"/>
      <c r="VIE102" s="222"/>
      <c r="VIF102" s="248"/>
      <c r="VIG102" s="254"/>
      <c r="VIH102" s="224"/>
      <c r="VII102" s="225"/>
      <c r="VIJ102" s="99"/>
      <c r="VIK102" s="255"/>
      <c r="VIL102" s="231"/>
      <c r="VIM102" s="227"/>
      <c r="VIN102" s="227"/>
      <c r="VIO102" s="231"/>
      <c r="VIP102" s="6"/>
      <c r="VIQ102" s="6"/>
      <c r="VIR102" s="6"/>
      <c r="VIS102" s="246"/>
      <c r="VIT102" s="252"/>
      <c r="VIU102" s="259"/>
      <c r="VIV102" s="231"/>
      <c r="VIW102" s="231"/>
      <c r="VIX102" s="231"/>
      <c r="VIY102" s="99"/>
      <c r="VIZ102" s="231"/>
      <c r="VJA102" s="231"/>
      <c r="VJB102" s="231"/>
      <c r="VJC102" s="222"/>
      <c r="VJD102" s="248"/>
      <c r="VJE102" s="254"/>
      <c r="VJF102" s="224"/>
      <c r="VJG102" s="225"/>
      <c r="VJH102" s="99"/>
      <c r="VJI102" s="255"/>
      <c r="VJJ102" s="231"/>
      <c r="VJK102" s="227"/>
      <c r="VJL102" s="227"/>
      <c r="VJM102" s="231"/>
      <c r="VJN102" s="6"/>
      <c r="VJO102" s="6"/>
      <c r="VJP102" s="6"/>
      <c r="VJQ102" s="246"/>
      <c r="VJR102" s="252"/>
      <c r="VJS102" s="259"/>
      <c r="VJT102" s="231"/>
      <c r="VJU102" s="231"/>
      <c r="VJV102" s="231"/>
      <c r="VJW102" s="99"/>
      <c r="VJX102" s="231"/>
      <c r="VJY102" s="231"/>
      <c r="VJZ102" s="231"/>
      <c r="VKA102" s="222"/>
      <c r="VKB102" s="248"/>
      <c r="VKC102" s="254"/>
      <c r="VKD102" s="224"/>
      <c r="VKE102" s="225"/>
      <c r="VKF102" s="99"/>
      <c r="VKG102" s="255"/>
      <c r="VKH102" s="231"/>
      <c r="VKI102" s="227"/>
      <c r="VKJ102" s="227"/>
      <c r="VKK102" s="231"/>
      <c r="VKL102" s="6"/>
      <c r="VKM102" s="6"/>
      <c r="VKN102" s="6"/>
      <c r="VKO102" s="246"/>
      <c r="VKP102" s="252"/>
      <c r="VKQ102" s="259"/>
      <c r="VKR102" s="231"/>
      <c r="VKS102" s="231"/>
      <c r="VKT102" s="231"/>
      <c r="VKU102" s="99"/>
      <c r="VKV102" s="231"/>
      <c r="VKW102" s="231"/>
      <c r="VKX102" s="231"/>
      <c r="VKY102" s="222"/>
      <c r="VKZ102" s="248"/>
      <c r="VLA102" s="254"/>
      <c r="VLB102" s="224"/>
      <c r="VLC102" s="225"/>
      <c r="VLD102" s="99"/>
      <c r="VLE102" s="255"/>
      <c r="VLF102" s="231"/>
      <c r="VLG102" s="227"/>
      <c r="VLH102" s="227"/>
      <c r="VLI102" s="231"/>
      <c r="VLJ102" s="6"/>
      <c r="VLK102" s="6"/>
      <c r="VLL102" s="6"/>
      <c r="VLM102" s="246"/>
      <c r="VLN102" s="252"/>
      <c r="VLO102" s="259"/>
      <c r="VLP102" s="231"/>
      <c r="VLQ102" s="231"/>
      <c r="VLR102" s="231"/>
      <c r="VLS102" s="99"/>
      <c r="VLT102" s="231"/>
      <c r="VLU102" s="231"/>
      <c r="VLV102" s="231"/>
      <c r="VLW102" s="222"/>
      <c r="VLX102" s="248"/>
      <c r="VLY102" s="254"/>
      <c r="VLZ102" s="224"/>
      <c r="VMA102" s="225"/>
      <c r="VMB102" s="99"/>
      <c r="VMC102" s="255"/>
      <c r="VMD102" s="231"/>
      <c r="VME102" s="227"/>
      <c r="VMF102" s="227"/>
      <c r="VMG102" s="231"/>
      <c r="VMH102" s="6"/>
      <c r="VMI102" s="6"/>
      <c r="VMJ102" s="6"/>
      <c r="VMK102" s="246"/>
      <c r="VML102" s="252"/>
      <c r="VMM102" s="259"/>
      <c r="VMN102" s="231"/>
      <c r="VMO102" s="231"/>
      <c r="VMP102" s="231"/>
      <c r="VMQ102" s="99"/>
      <c r="VMR102" s="231"/>
      <c r="VMS102" s="231"/>
      <c r="VMT102" s="231"/>
      <c r="VMU102" s="222"/>
      <c r="VMV102" s="248"/>
      <c r="VMW102" s="254"/>
      <c r="VMX102" s="224"/>
      <c r="VMY102" s="225"/>
      <c r="VMZ102" s="99"/>
      <c r="VNA102" s="255"/>
      <c r="VNB102" s="231"/>
      <c r="VNC102" s="227"/>
      <c r="VND102" s="227"/>
      <c r="VNE102" s="231"/>
      <c r="VNF102" s="6"/>
      <c r="VNG102" s="6"/>
      <c r="VNH102" s="6"/>
      <c r="VNI102" s="246"/>
      <c r="VNJ102" s="252"/>
      <c r="VNK102" s="259"/>
      <c r="VNL102" s="231"/>
      <c r="VNM102" s="231"/>
      <c r="VNN102" s="231"/>
      <c r="VNO102" s="99"/>
      <c r="VNP102" s="231"/>
      <c r="VNQ102" s="231"/>
      <c r="VNR102" s="231"/>
      <c r="VNS102" s="222"/>
      <c r="VNT102" s="248"/>
      <c r="VNU102" s="254"/>
      <c r="VNV102" s="224"/>
      <c r="VNW102" s="225"/>
      <c r="VNX102" s="99"/>
      <c r="VNY102" s="255"/>
      <c r="VNZ102" s="231"/>
      <c r="VOA102" s="227"/>
      <c r="VOB102" s="227"/>
      <c r="VOC102" s="231"/>
      <c r="VOD102" s="6"/>
      <c r="VOE102" s="6"/>
      <c r="VOF102" s="6"/>
      <c r="VOG102" s="246"/>
      <c r="VOH102" s="252"/>
      <c r="VOI102" s="259"/>
      <c r="VOJ102" s="231"/>
      <c r="VOK102" s="231"/>
      <c r="VOL102" s="231"/>
      <c r="VOM102" s="99"/>
      <c r="VON102" s="231"/>
      <c r="VOO102" s="231"/>
      <c r="VOP102" s="231"/>
      <c r="VOQ102" s="222"/>
      <c r="VOR102" s="248"/>
      <c r="VOS102" s="254"/>
      <c r="VOT102" s="224"/>
      <c r="VOU102" s="225"/>
      <c r="VOV102" s="99"/>
      <c r="VOW102" s="255"/>
      <c r="VOX102" s="231"/>
      <c r="VOY102" s="227"/>
      <c r="VOZ102" s="227"/>
      <c r="VPA102" s="231"/>
      <c r="VPB102" s="6"/>
      <c r="VPC102" s="6"/>
      <c r="VPD102" s="6"/>
      <c r="VPE102" s="246"/>
      <c r="VPF102" s="252"/>
      <c r="VPG102" s="259"/>
      <c r="VPH102" s="231"/>
      <c r="VPI102" s="231"/>
      <c r="VPJ102" s="231"/>
      <c r="VPK102" s="99"/>
      <c r="VPL102" s="231"/>
      <c r="VPM102" s="231"/>
      <c r="VPN102" s="231"/>
      <c r="VPO102" s="222"/>
      <c r="VPP102" s="248"/>
      <c r="VPQ102" s="254"/>
      <c r="VPR102" s="224"/>
      <c r="VPS102" s="225"/>
      <c r="VPT102" s="99"/>
      <c r="VPU102" s="255"/>
      <c r="VPV102" s="231"/>
      <c r="VPW102" s="227"/>
      <c r="VPX102" s="227"/>
      <c r="VPY102" s="231"/>
      <c r="VPZ102" s="6"/>
      <c r="VQA102" s="6"/>
      <c r="VQB102" s="6"/>
      <c r="VQC102" s="246"/>
      <c r="VQD102" s="252"/>
      <c r="VQE102" s="259"/>
      <c r="VQF102" s="231"/>
      <c r="VQG102" s="231"/>
      <c r="VQH102" s="231"/>
      <c r="VQI102" s="99"/>
      <c r="VQJ102" s="231"/>
      <c r="VQK102" s="231"/>
      <c r="VQL102" s="231"/>
      <c r="VQM102" s="222"/>
      <c r="VQN102" s="248"/>
      <c r="VQO102" s="254"/>
      <c r="VQP102" s="224"/>
      <c r="VQQ102" s="225"/>
      <c r="VQR102" s="99"/>
      <c r="VQS102" s="255"/>
      <c r="VQT102" s="231"/>
      <c r="VQU102" s="227"/>
      <c r="VQV102" s="227"/>
      <c r="VQW102" s="231"/>
      <c r="VQX102" s="6"/>
      <c r="VQY102" s="6"/>
      <c r="VQZ102" s="6"/>
      <c r="VRA102" s="246"/>
      <c r="VRB102" s="252"/>
      <c r="VRC102" s="259"/>
      <c r="VRD102" s="231"/>
      <c r="VRE102" s="231"/>
      <c r="VRF102" s="231"/>
      <c r="VRG102" s="99"/>
      <c r="VRH102" s="231"/>
      <c r="VRI102" s="231"/>
      <c r="VRJ102" s="231"/>
      <c r="VRK102" s="222"/>
      <c r="VRL102" s="248"/>
      <c r="VRM102" s="254"/>
      <c r="VRN102" s="224"/>
      <c r="VRO102" s="225"/>
      <c r="VRP102" s="99"/>
      <c r="VRQ102" s="255"/>
      <c r="VRR102" s="231"/>
      <c r="VRS102" s="227"/>
      <c r="VRT102" s="227"/>
      <c r="VRU102" s="231"/>
      <c r="VRV102" s="6"/>
      <c r="VRW102" s="6"/>
      <c r="VRX102" s="6"/>
      <c r="VRY102" s="246"/>
      <c r="VRZ102" s="252"/>
      <c r="VSA102" s="259"/>
      <c r="VSB102" s="231"/>
      <c r="VSC102" s="231"/>
      <c r="VSD102" s="231"/>
      <c r="VSE102" s="99"/>
      <c r="VSF102" s="231"/>
      <c r="VSG102" s="231"/>
      <c r="VSH102" s="231"/>
      <c r="VSI102" s="222"/>
      <c r="VSJ102" s="248"/>
      <c r="VSK102" s="254"/>
      <c r="VSL102" s="224"/>
      <c r="VSM102" s="225"/>
      <c r="VSN102" s="99"/>
      <c r="VSO102" s="255"/>
      <c r="VSP102" s="231"/>
      <c r="VSQ102" s="227"/>
      <c r="VSR102" s="227"/>
      <c r="VSS102" s="231"/>
      <c r="VST102" s="6"/>
      <c r="VSU102" s="6"/>
      <c r="VSV102" s="6"/>
      <c r="VSW102" s="246"/>
      <c r="VSX102" s="252"/>
      <c r="VSY102" s="259"/>
      <c r="VSZ102" s="231"/>
      <c r="VTA102" s="231"/>
      <c r="VTB102" s="231"/>
      <c r="VTC102" s="99"/>
      <c r="VTD102" s="231"/>
      <c r="VTE102" s="231"/>
      <c r="VTF102" s="231"/>
      <c r="VTG102" s="222"/>
      <c r="VTH102" s="248"/>
      <c r="VTI102" s="254"/>
      <c r="VTJ102" s="224"/>
      <c r="VTK102" s="225"/>
      <c r="VTL102" s="99"/>
      <c r="VTM102" s="255"/>
      <c r="VTN102" s="231"/>
      <c r="VTO102" s="227"/>
      <c r="VTP102" s="227"/>
      <c r="VTQ102" s="231"/>
      <c r="VTR102" s="6"/>
      <c r="VTS102" s="6"/>
      <c r="VTT102" s="6"/>
      <c r="VTU102" s="246"/>
      <c r="VTV102" s="252"/>
      <c r="VTW102" s="259"/>
      <c r="VTX102" s="231"/>
      <c r="VTY102" s="231"/>
      <c r="VTZ102" s="231"/>
      <c r="VUA102" s="99"/>
      <c r="VUB102" s="231"/>
      <c r="VUC102" s="231"/>
      <c r="VUD102" s="231"/>
      <c r="VUE102" s="222"/>
      <c r="VUF102" s="248"/>
      <c r="VUG102" s="254"/>
      <c r="VUH102" s="224"/>
      <c r="VUI102" s="225"/>
      <c r="VUJ102" s="99"/>
      <c r="VUK102" s="255"/>
      <c r="VUL102" s="231"/>
      <c r="VUM102" s="227"/>
      <c r="VUN102" s="227"/>
      <c r="VUO102" s="231"/>
      <c r="VUP102" s="6"/>
      <c r="VUQ102" s="6"/>
      <c r="VUR102" s="6"/>
      <c r="VUS102" s="246"/>
      <c r="VUT102" s="252"/>
      <c r="VUU102" s="259"/>
      <c r="VUV102" s="231"/>
      <c r="VUW102" s="231"/>
      <c r="VUX102" s="231"/>
      <c r="VUY102" s="99"/>
      <c r="VUZ102" s="231"/>
      <c r="VVA102" s="231"/>
      <c r="VVB102" s="231"/>
      <c r="VVC102" s="222"/>
      <c r="VVD102" s="248"/>
      <c r="VVE102" s="254"/>
      <c r="VVF102" s="224"/>
      <c r="VVG102" s="225"/>
      <c r="VVH102" s="99"/>
      <c r="VVI102" s="255"/>
      <c r="VVJ102" s="231"/>
      <c r="VVK102" s="227"/>
      <c r="VVL102" s="227"/>
      <c r="VVM102" s="231"/>
      <c r="VVN102" s="6"/>
      <c r="VVO102" s="6"/>
      <c r="VVP102" s="6"/>
      <c r="VVQ102" s="246"/>
      <c r="VVR102" s="252"/>
      <c r="VVS102" s="259"/>
      <c r="VVT102" s="231"/>
      <c r="VVU102" s="231"/>
      <c r="VVV102" s="231"/>
      <c r="VVW102" s="99"/>
      <c r="VVX102" s="231"/>
      <c r="VVY102" s="231"/>
      <c r="VVZ102" s="231"/>
      <c r="VWA102" s="222"/>
      <c r="VWB102" s="248"/>
      <c r="VWC102" s="254"/>
      <c r="VWD102" s="224"/>
      <c r="VWE102" s="225"/>
      <c r="VWF102" s="99"/>
      <c r="VWG102" s="255"/>
      <c r="VWH102" s="231"/>
      <c r="VWI102" s="227"/>
      <c r="VWJ102" s="227"/>
      <c r="VWK102" s="231"/>
      <c r="VWL102" s="6"/>
      <c r="VWM102" s="6"/>
      <c r="VWN102" s="6"/>
      <c r="VWO102" s="246"/>
      <c r="VWP102" s="252"/>
      <c r="VWQ102" s="259"/>
      <c r="VWR102" s="231"/>
      <c r="VWS102" s="231"/>
      <c r="VWT102" s="231"/>
      <c r="VWU102" s="99"/>
      <c r="VWV102" s="231"/>
      <c r="VWW102" s="231"/>
      <c r="VWX102" s="231"/>
      <c r="VWY102" s="222"/>
      <c r="VWZ102" s="248"/>
      <c r="VXA102" s="254"/>
      <c r="VXB102" s="224"/>
      <c r="VXC102" s="225"/>
      <c r="VXD102" s="99"/>
      <c r="VXE102" s="255"/>
      <c r="VXF102" s="231"/>
      <c r="VXG102" s="227"/>
      <c r="VXH102" s="227"/>
      <c r="VXI102" s="231"/>
      <c r="VXJ102" s="6"/>
      <c r="VXK102" s="6"/>
      <c r="VXL102" s="6"/>
      <c r="VXM102" s="246"/>
      <c r="VXN102" s="252"/>
      <c r="VXO102" s="259"/>
      <c r="VXP102" s="231"/>
      <c r="VXQ102" s="231"/>
      <c r="VXR102" s="231"/>
      <c r="VXS102" s="99"/>
      <c r="VXT102" s="231"/>
      <c r="VXU102" s="231"/>
      <c r="VXV102" s="231"/>
      <c r="VXW102" s="222"/>
      <c r="VXX102" s="248"/>
      <c r="VXY102" s="254"/>
      <c r="VXZ102" s="224"/>
      <c r="VYA102" s="225"/>
      <c r="VYB102" s="99"/>
      <c r="VYC102" s="255"/>
      <c r="VYD102" s="231"/>
      <c r="VYE102" s="227"/>
      <c r="VYF102" s="227"/>
      <c r="VYG102" s="231"/>
      <c r="VYH102" s="6"/>
      <c r="VYI102" s="6"/>
      <c r="VYJ102" s="6"/>
      <c r="VYK102" s="246"/>
      <c r="VYL102" s="252"/>
      <c r="VYM102" s="259"/>
      <c r="VYN102" s="231"/>
      <c r="VYO102" s="231"/>
      <c r="VYP102" s="231"/>
      <c r="VYQ102" s="99"/>
      <c r="VYR102" s="231"/>
      <c r="VYS102" s="231"/>
      <c r="VYT102" s="231"/>
      <c r="VYU102" s="222"/>
      <c r="VYV102" s="248"/>
      <c r="VYW102" s="254"/>
      <c r="VYX102" s="224"/>
      <c r="VYY102" s="225"/>
      <c r="VYZ102" s="99"/>
      <c r="VZA102" s="255"/>
      <c r="VZB102" s="231"/>
      <c r="VZC102" s="227"/>
      <c r="VZD102" s="227"/>
      <c r="VZE102" s="231"/>
      <c r="VZF102" s="6"/>
      <c r="VZG102" s="6"/>
      <c r="VZH102" s="6"/>
      <c r="VZI102" s="246"/>
      <c r="VZJ102" s="252"/>
      <c r="VZK102" s="259"/>
      <c r="VZL102" s="231"/>
      <c r="VZM102" s="231"/>
      <c r="VZN102" s="231"/>
      <c r="VZO102" s="99"/>
      <c r="VZP102" s="231"/>
      <c r="VZQ102" s="231"/>
      <c r="VZR102" s="231"/>
      <c r="VZS102" s="222"/>
      <c r="VZT102" s="248"/>
      <c r="VZU102" s="254"/>
      <c r="VZV102" s="224"/>
      <c r="VZW102" s="225"/>
      <c r="VZX102" s="99"/>
      <c r="VZY102" s="255"/>
      <c r="VZZ102" s="231"/>
      <c r="WAA102" s="227"/>
      <c r="WAB102" s="227"/>
      <c r="WAC102" s="231"/>
      <c r="WAD102" s="6"/>
      <c r="WAE102" s="6"/>
      <c r="WAF102" s="6"/>
      <c r="WAG102" s="246"/>
      <c r="WAH102" s="252"/>
      <c r="WAI102" s="259"/>
      <c r="WAJ102" s="231"/>
      <c r="WAK102" s="231"/>
      <c r="WAL102" s="231"/>
      <c r="WAM102" s="99"/>
      <c r="WAN102" s="231"/>
      <c r="WAO102" s="231"/>
      <c r="WAP102" s="231"/>
      <c r="WAQ102" s="222"/>
      <c r="WAR102" s="248"/>
      <c r="WAS102" s="254"/>
      <c r="WAT102" s="224"/>
      <c r="WAU102" s="225"/>
      <c r="WAV102" s="99"/>
      <c r="WAW102" s="255"/>
      <c r="WAX102" s="231"/>
      <c r="WAY102" s="227"/>
      <c r="WAZ102" s="227"/>
      <c r="WBA102" s="231"/>
      <c r="WBB102" s="6"/>
      <c r="WBC102" s="6"/>
      <c r="WBD102" s="6"/>
      <c r="WBE102" s="246"/>
      <c r="WBF102" s="252"/>
      <c r="WBG102" s="259"/>
      <c r="WBH102" s="231"/>
      <c r="WBI102" s="231"/>
      <c r="WBJ102" s="231"/>
      <c r="WBK102" s="99"/>
      <c r="WBL102" s="231"/>
      <c r="WBM102" s="231"/>
      <c r="WBN102" s="231"/>
      <c r="WBO102" s="222"/>
      <c r="WBP102" s="248"/>
      <c r="WBQ102" s="254"/>
      <c r="WBR102" s="224"/>
      <c r="WBS102" s="225"/>
      <c r="WBT102" s="99"/>
      <c r="WBU102" s="255"/>
      <c r="WBV102" s="231"/>
      <c r="WBW102" s="227"/>
      <c r="WBX102" s="227"/>
      <c r="WBY102" s="231"/>
      <c r="WBZ102" s="6"/>
      <c r="WCA102" s="6"/>
      <c r="WCB102" s="6"/>
      <c r="WCC102" s="246"/>
      <c r="WCD102" s="252"/>
      <c r="WCE102" s="259"/>
      <c r="WCF102" s="231"/>
      <c r="WCG102" s="231"/>
      <c r="WCH102" s="231"/>
      <c r="WCI102" s="99"/>
      <c r="WCJ102" s="231"/>
      <c r="WCK102" s="231"/>
      <c r="WCL102" s="231"/>
      <c r="WCM102" s="222"/>
      <c r="WCN102" s="248"/>
      <c r="WCO102" s="254"/>
      <c r="WCP102" s="224"/>
      <c r="WCQ102" s="225"/>
      <c r="WCR102" s="99"/>
      <c r="WCS102" s="255"/>
      <c r="WCT102" s="231"/>
      <c r="WCU102" s="227"/>
      <c r="WCV102" s="227"/>
      <c r="WCW102" s="231"/>
      <c r="WCX102" s="6"/>
      <c r="WCY102" s="6"/>
      <c r="WCZ102" s="6"/>
      <c r="WDA102" s="246"/>
      <c r="WDB102" s="252"/>
      <c r="WDC102" s="259"/>
      <c r="WDD102" s="231"/>
      <c r="WDE102" s="231"/>
      <c r="WDF102" s="231"/>
      <c r="WDG102" s="99"/>
      <c r="WDH102" s="231"/>
      <c r="WDI102" s="231"/>
      <c r="WDJ102" s="231"/>
      <c r="WDK102" s="222"/>
      <c r="WDL102" s="248"/>
      <c r="WDM102" s="254"/>
      <c r="WDN102" s="224"/>
      <c r="WDO102" s="225"/>
      <c r="WDP102" s="99"/>
      <c r="WDQ102" s="255"/>
      <c r="WDR102" s="231"/>
      <c r="WDS102" s="227"/>
      <c r="WDT102" s="227"/>
      <c r="WDU102" s="231"/>
      <c r="WDV102" s="6"/>
      <c r="WDW102" s="6"/>
      <c r="WDX102" s="6"/>
      <c r="WDY102" s="246"/>
      <c r="WDZ102" s="252"/>
      <c r="WEA102" s="259"/>
      <c r="WEB102" s="231"/>
      <c r="WEC102" s="231"/>
      <c r="WED102" s="231"/>
      <c r="WEE102" s="99"/>
      <c r="WEF102" s="231"/>
      <c r="WEG102" s="231"/>
      <c r="WEH102" s="231"/>
      <c r="WEI102" s="222"/>
      <c r="WEJ102" s="248"/>
      <c r="WEK102" s="254"/>
      <c r="WEL102" s="224"/>
      <c r="WEM102" s="225"/>
      <c r="WEN102" s="99"/>
      <c r="WEO102" s="255"/>
      <c r="WEP102" s="231"/>
      <c r="WEQ102" s="227"/>
      <c r="WER102" s="227"/>
      <c r="WES102" s="231"/>
      <c r="WET102" s="6"/>
      <c r="WEU102" s="6"/>
      <c r="WEV102" s="6"/>
      <c r="WEW102" s="246"/>
      <c r="WEX102" s="252"/>
      <c r="WEY102" s="259"/>
      <c r="WEZ102" s="231"/>
      <c r="WFA102" s="231"/>
      <c r="WFB102" s="231"/>
      <c r="WFC102" s="99"/>
      <c r="WFD102" s="231"/>
      <c r="WFE102" s="231"/>
      <c r="WFF102" s="231"/>
      <c r="WFG102" s="222"/>
      <c r="WFH102" s="248"/>
      <c r="WFI102" s="254"/>
      <c r="WFJ102" s="224"/>
      <c r="WFK102" s="225"/>
      <c r="WFL102" s="99"/>
      <c r="WFM102" s="255"/>
      <c r="WFN102" s="231"/>
      <c r="WFO102" s="227"/>
      <c r="WFP102" s="227"/>
      <c r="WFQ102" s="231"/>
      <c r="WFR102" s="6"/>
      <c r="WFS102" s="6"/>
      <c r="WFT102" s="6"/>
      <c r="WFU102" s="246"/>
      <c r="WFV102" s="252"/>
      <c r="WFW102" s="259"/>
      <c r="WFX102" s="231"/>
      <c r="WFY102" s="231"/>
      <c r="WFZ102" s="231"/>
      <c r="WGA102" s="99"/>
      <c r="WGB102" s="231"/>
      <c r="WGC102" s="231"/>
      <c r="WGD102" s="231"/>
      <c r="WGE102" s="222"/>
      <c r="WGF102" s="248"/>
      <c r="WGG102" s="254"/>
      <c r="WGH102" s="224"/>
      <c r="WGI102" s="225"/>
      <c r="WGJ102" s="99"/>
      <c r="WGK102" s="255"/>
      <c r="WGL102" s="231"/>
      <c r="WGM102" s="227"/>
      <c r="WGN102" s="227"/>
      <c r="WGO102" s="231"/>
      <c r="WGP102" s="6"/>
      <c r="WGQ102" s="6"/>
      <c r="WGR102" s="6"/>
      <c r="WGS102" s="246"/>
      <c r="WGT102" s="252"/>
      <c r="WGU102" s="259"/>
      <c r="WGV102" s="231"/>
      <c r="WGW102" s="231"/>
      <c r="WGX102" s="231"/>
      <c r="WGY102" s="99"/>
      <c r="WGZ102" s="231"/>
      <c r="WHA102" s="231"/>
      <c r="WHB102" s="231"/>
      <c r="WHC102" s="222"/>
      <c r="WHD102" s="248"/>
      <c r="WHE102" s="254"/>
      <c r="WHF102" s="224"/>
      <c r="WHG102" s="225"/>
      <c r="WHH102" s="99"/>
      <c r="WHI102" s="255"/>
      <c r="WHJ102" s="231"/>
      <c r="WHK102" s="227"/>
      <c r="WHL102" s="227"/>
      <c r="WHM102" s="231"/>
      <c r="WHN102" s="6"/>
      <c r="WHO102" s="6"/>
      <c r="WHP102" s="6"/>
      <c r="WHQ102" s="246"/>
      <c r="WHR102" s="252"/>
      <c r="WHS102" s="259"/>
      <c r="WHT102" s="231"/>
      <c r="WHU102" s="231"/>
      <c r="WHV102" s="231"/>
      <c r="WHW102" s="99"/>
      <c r="WHX102" s="231"/>
      <c r="WHY102" s="231"/>
      <c r="WHZ102" s="231"/>
      <c r="WIA102" s="222"/>
      <c r="WIB102" s="248"/>
      <c r="WIC102" s="254"/>
      <c r="WID102" s="224"/>
      <c r="WIE102" s="225"/>
      <c r="WIF102" s="99"/>
      <c r="WIG102" s="255"/>
      <c r="WIH102" s="231"/>
      <c r="WII102" s="227"/>
      <c r="WIJ102" s="227"/>
      <c r="WIK102" s="231"/>
      <c r="WIL102" s="6"/>
      <c r="WIM102" s="6"/>
      <c r="WIN102" s="6"/>
      <c r="WIO102" s="246"/>
      <c r="WIP102" s="252"/>
      <c r="WIQ102" s="259"/>
      <c r="WIR102" s="231"/>
      <c r="WIS102" s="231"/>
      <c r="WIT102" s="231"/>
      <c r="WIU102" s="99"/>
      <c r="WIV102" s="231"/>
      <c r="WIW102" s="231"/>
      <c r="WIX102" s="231"/>
      <c r="WIY102" s="222"/>
      <c r="WIZ102" s="248"/>
      <c r="WJA102" s="254"/>
      <c r="WJB102" s="224"/>
      <c r="WJC102" s="225"/>
      <c r="WJD102" s="99"/>
      <c r="WJE102" s="255"/>
      <c r="WJF102" s="231"/>
      <c r="WJG102" s="227"/>
      <c r="WJH102" s="227"/>
      <c r="WJI102" s="231"/>
      <c r="WJJ102" s="6"/>
      <c r="WJK102" s="6"/>
      <c r="WJL102" s="6"/>
      <c r="WJM102" s="246"/>
      <c r="WJN102" s="252"/>
      <c r="WJO102" s="259"/>
      <c r="WJP102" s="231"/>
      <c r="WJQ102" s="231"/>
      <c r="WJR102" s="231"/>
      <c r="WJS102" s="99"/>
      <c r="WJT102" s="231"/>
      <c r="WJU102" s="231"/>
      <c r="WJV102" s="231"/>
      <c r="WJW102" s="222"/>
      <c r="WJX102" s="248"/>
      <c r="WJY102" s="254"/>
      <c r="WJZ102" s="224"/>
      <c r="WKA102" s="225"/>
      <c r="WKB102" s="99"/>
      <c r="WKC102" s="255"/>
      <c r="WKD102" s="231"/>
      <c r="WKE102" s="227"/>
      <c r="WKF102" s="227"/>
      <c r="WKG102" s="231"/>
      <c r="WKH102" s="6"/>
      <c r="WKI102" s="6"/>
      <c r="WKJ102" s="6"/>
      <c r="WKK102" s="246"/>
      <c r="WKL102" s="252"/>
      <c r="WKM102" s="259"/>
      <c r="WKN102" s="231"/>
      <c r="WKO102" s="231"/>
      <c r="WKP102" s="231"/>
      <c r="WKQ102" s="99"/>
      <c r="WKR102" s="231"/>
      <c r="WKS102" s="231"/>
      <c r="WKT102" s="231"/>
      <c r="WKU102" s="222"/>
      <c r="WKV102" s="248"/>
      <c r="WKW102" s="254"/>
      <c r="WKX102" s="224"/>
      <c r="WKY102" s="225"/>
      <c r="WKZ102" s="99"/>
      <c r="WLA102" s="255"/>
      <c r="WLB102" s="231"/>
      <c r="WLC102" s="227"/>
      <c r="WLD102" s="227"/>
      <c r="WLE102" s="231"/>
      <c r="WLF102" s="6"/>
      <c r="WLG102" s="6"/>
      <c r="WLH102" s="6"/>
      <c r="WLI102" s="246"/>
      <c r="WLJ102" s="252"/>
      <c r="WLK102" s="259"/>
      <c r="WLL102" s="231"/>
      <c r="WLM102" s="231"/>
      <c r="WLN102" s="231"/>
      <c r="WLO102" s="99"/>
      <c r="WLP102" s="231"/>
      <c r="WLQ102" s="231"/>
      <c r="WLR102" s="231"/>
      <c r="WLS102" s="222"/>
      <c r="WLT102" s="248"/>
      <c r="WLU102" s="254"/>
      <c r="WLV102" s="224"/>
      <c r="WLW102" s="225"/>
      <c r="WLX102" s="99"/>
      <c r="WLY102" s="255"/>
      <c r="WLZ102" s="231"/>
      <c r="WMA102" s="227"/>
      <c r="WMB102" s="227"/>
      <c r="WMC102" s="231"/>
      <c r="WMD102" s="6"/>
      <c r="WME102" s="6"/>
      <c r="WMF102" s="6"/>
      <c r="WMG102" s="246"/>
      <c r="WMH102" s="252"/>
      <c r="WMI102" s="259"/>
      <c r="WMJ102" s="231"/>
      <c r="WMK102" s="231"/>
      <c r="WML102" s="231"/>
      <c r="WMM102" s="99"/>
      <c r="WMN102" s="231"/>
      <c r="WMO102" s="231"/>
      <c r="WMP102" s="231"/>
      <c r="WMQ102" s="222"/>
      <c r="WMR102" s="248"/>
      <c r="WMS102" s="254"/>
      <c r="WMT102" s="224"/>
      <c r="WMU102" s="225"/>
      <c r="WMV102" s="99"/>
      <c r="WMW102" s="255"/>
      <c r="WMX102" s="231"/>
      <c r="WMY102" s="227"/>
      <c r="WMZ102" s="227"/>
      <c r="WNA102" s="231"/>
      <c r="WNB102" s="6"/>
      <c r="WNC102" s="6"/>
      <c r="WND102" s="6"/>
      <c r="WNE102" s="246"/>
      <c r="WNF102" s="252"/>
      <c r="WNG102" s="259"/>
      <c r="WNH102" s="231"/>
      <c r="WNI102" s="231"/>
      <c r="WNJ102" s="231"/>
      <c r="WNK102" s="99"/>
      <c r="WNL102" s="231"/>
      <c r="WNM102" s="231"/>
      <c r="WNN102" s="231"/>
      <c r="WNO102" s="222"/>
      <c r="WNP102" s="248"/>
      <c r="WNQ102" s="254"/>
      <c r="WNR102" s="224"/>
      <c r="WNS102" s="225"/>
      <c r="WNT102" s="99"/>
      <c r="WNU102" s="255"/>
      <c r="WNV102" s="231"/>
      <c r="WNW102" s="227"/>
      <c r="WNX102" s="227"/>
      <c r="WNY102" s="231"/>
      <c r="WNZ102" s="6"/>
      <c r="WOA102" s="6"/>
      <c r="WOB102" s="6"/>
      <c r="WOC102" s="246"/>
      <c r="WOD102" s="252"/>
      <c r="WOE102" s="259"/>
      <c r="WOF102" s="231"/>
      <c r="WOG102" s="231"/>
      <c r="WOH102" s="231"/>
      <c r="WOI102" s="99"/>
      <c r="WOJ102" s="231"/>
      <c r="WOK102" s="231"/>
      <c r="WOL102" s="231"/>
      <c r="WOM102" s="222"/>
      <c r="WON102" s="248"/>
      <c r="WOO102" s="254"/>
      <c r="WOP102" s="224"/>
      <c r="WOQ102" s="225"/>
      <c r="WOR102" s="99"/>
      <c r="WOS102" s="255"/>
      <c r="WOT102" s="231"/>
      <c r="WOU102" s="227"/>
      <c r="WOV102" s="227"/>
      <c r="WOW102" s="231"/>
      <c r="WOX102" s="6"/>
      <c r="WOY102" s="6"/>
      <c r="WOZ102" s="6"/>
      <c r="WPA102" s="246"/>
      <c r="WPB102" s="252"/>
      <c r="WPC102" s="259"/>
      <c r="WPD102" s="231"/>
      <c r="WPE102" s="231"/>
      <c r="WPF102" s="231"/>
      <c r="WPG102" s="99"/>
      <c r="WPH102" s="231"/>
      <c r="WPI102" s="231"/>
      <c r="WPJ102" s="231"/>
      <c r="WPK102" s="222"/>
      <c r="WPL102" s="248"/>
      <c r="WPM102" s="254"/>
      <c r="WPN102" s="224"/>
      <c r="WPO102" s="225"/>
      <c r="WPP102" s="99"/>
      <c r="WPQ102" s="255"/>
      <c r="WPR102" s="231"/>
      <c r="WPS102" s="227"/>
      <c r="WPT102" s="227"/>
      <c r="WPU102" s="231"/>
      <c r="WPV102" s="6"/>
      <c r="WPW102" s="6"/>
      <c r="WPX102" s="6"/>
      <c r="WPY102" s="246"/>
      <c r="WPZ102" s="252"/>
      <c r="WQA102" s="259"/>
      <c r="WQB102" s="231"/>
      <c r="WQC102" s="231"/>
      <c r="WQD102" s="231"/>
      <c r="WQE102" s="99"/>
      <c r="WQF102" s="231"/>
      <c r="WQG102" s="231"/>
      <c r="WQH102" s="231"/>
      <c r="WQI102" s="222"/>
      <c r="WQJ102" s="248"/>
      <c r="WQK102" s="254"/>
      <c r="WQL102" s="224"/>
      <c r="WQM102" s="225"/>
      <c r="WQN102" s="99"/>
      <c r="WQO102" s="255"/>
      <c r="WQP102" s="231"/>
      <c r="WQQ102" s="227"/>
      <c r="WQR102" s="227"/>
      <c r="WQS102" s="231"/>
      <c r="WQT102" s="6"/>
      <c r="WQU102" s="6"/>
      <c r="WQV102" s="6"/>
      <c r="WQW102" s="246"/>
      <c r="WQX102" s="252"/>
      <c r="WQY102" s="259"/>
      <c r="WQZ102" s="231"/>
      <c r="WRA102" s="231"/>
      <c r="WRB102" s="231"/>
      <c r="WRC102" s="99"/>
      <c r="WRD102" s="231"/>
      <c r="WRE102" s="231"/>
      <c r="WRF102" s="231"/>
      <c r="WRG102" s="222"/>
      <c r="WRH102" s="248"/>
      <c r="WRI102" s="254"/>
      <c r="WRJ102" s="224"/>
      <c r="WRK102" s="225"/>
      <c r="WRL102" s="99"/>
      <c r="WRM102" s="255"/>
      <c r="WRN102" s="231"/>
      <c r="WRO102" s="227"/>
      <c r="WRP102" s="227"/>
      <c r="WRQ102" s="231"/>
      <c r="WRR102" s="6"/>
      <c r="WRS102" s="6"/>
      <c r="WRT102" s="6"/>
      <c r="WRU102" s="246"/>
      <c r="WRV102" s="252"/>
      <c r="WRW102" s="259"/>
      <c r="WRX102" s="231"/>
      <c r="WRY102" s="231"/>
      <c r="WRZ102" s="231"/>
      <c r="WSA102" s="99"/>
      <c r="WSB102" s="231"/>
      <c r="WSC102" s="231"/>
      <c r="WSD102" s="231"/>
      <c r="WSE102" s="222"/>
      <c r="WSF102" s="248"/>
      <c r="WSG102" s="254"/>
      <c r="WSH102" s="224"/>
      <c r="WSI102" s="225"/>
      <c r="WSJ102" s="99"/>
      <c r="WSK102" s="255"/>
      <c r="WSL102" s="231"/>
      <c r="WSM102" s="227"/>
      <c r="WSN102" s="227"/>
      <c r="WSO102" s="231"/>
      <c r="WSP102" s="6"/>
      <c r="WSQ102" s="6"/>
      <c r="WSR102" s="6"/>
      <c r="WSS102" s="246"/>
      <c r="WST102" s="252"/>
      <c r="WSU102" s="259"/>
      <c r="WSV102" s="231"/>
      <c r="WSW102" s="231"/>
      <c r="WSX102" s="231"/>
      <c r="WSY102" s="99"/>
      <c r="WSZ102" s="231"/>
      <c r="WTA102" s="231"/>
      <c r="WTB102" s="231"/>
      <c r="WTC102" s="222"/>
      <c r="WTD102" s="248"/>
      <c r="WTE102" s="254"/>
      <c r="WTF102" s="224"/>
      <c r="WTG102" s="225"/>
      <c r="WTH102" s="99"/>
      <c r="WTI102" s="255"/>
      <c r="WTJ102" s="231"/>
      <c r="WTK102" s="227"/>
      <c r="WTL102" s="227"/>
      <c r="WTM102" s="231"/>
      <c r="WTN102" s="6"/>
      <c r="WTO102" s="6"/>
      <c r="WTP102" s="6"/>
      <c r="WTQ102" s="246"/>
      <c r="WTR102" s="252"/>
      <c r="WTS102" s="259"/>
      <c r="WTT102" s="231"/>
      <c r="WTU102" s="231"/>
      <c r="WTV102" s="231"/>
      <c r="WTW102" s="99"/>
      <c r="WTX102" s="231"/>
      <c r="WTY102" s="231"/>
      <c r="WTZ102" s="231"/>
      <c r="WUA102" s="222"/>
      <c r="WUB102" s="248"/>
      <c r="WUC102" s="254"/>
      <c r="WUD102" s="224"/>
      <c r="WUE102" s="225"/>
      <c r="WUF102" s="99"/>
      <c r="WUG102" s="255"/>
      <c r="WUH102" s="231"/>
      <c r="WUI102" s="227"/>
      <c r="WUJ102" s="227"/>
      <c r="WUK102" s="231"/>
      <c r="WUL102" s="6"/>
      <c r="WUM102" s="6"/>
      <c r="WUN102" s="6"/>
      <c r="WUO102" s="246"/>
      <c r="WUP102" s="252"/>
      <c r="WUQ102" s="259"/>
      <c r="WUR102" s="231"/>
      <c r="WUS102" s="231"/>
      <c r="WUT102" s="231"/>
      <c r="WUU102" s="99"/>
      <c r="WUV102" s="231"/>
      <c r="WUW102" s="231"/>
      <c r="WUX102" s="231"/>
      <c r="WUY102" s="222"/>
      <c r="WUZ102" s="248"/>
      <c r="WVA102" s="254"/>
      <c r="WVB102" s="224"/>
      <c r="WVC102" s="225"/>
      <c r="WVD102" s="99"/>
      <c r="WVE102" s="255"/>
      <c r="WVF102" s="231"/>
      <c r="WVG102" s="227"/>
      <c r="WVH102" s="227"/>
      <c r="WVI102" s="231"/>
      <c r="WVJ102" s="6"/>
      <c r="WVK102" s="6"/>
      <c r="WVL102" s="6"/>
      <c r="WVM102" s="246"/>
      <c r="WVN102" s="252"/>
      <c r="WVO102" s="259"/>
      <c r="WVP102" s="231"/>
      <c r="WVQ102" s="231"/>
      <c r="WVR102" s="231"/>
      <c r="WVS102" s="99"/>
      <c r="WVT102" s="231"/>
      <c r="WVU102" s="231"/>
      <c r="WVV102" s="231"/>
      <c r="WVW102" s="222"/>
      <c r="WVX102" s="248"/>
      <c r="WVY102" s="254"/>
      <c r="WVZ102" s="224"/>
      <c r="WWA102" s="225"/>
      <c r="WWB102" s="99"/>
      <c r="WWC102" s="255"/>
      <c r="WWD102" s="231"/>
      <c r="WWE102" s="227"/>
      <c r="WWF102" s="227"/>
      <c r="WWG102" s="231"/>
      <c r="WWH102" s="6"/>
      <c r="WWI102" s="6"/>
      <c r="WWJ102" s="6"/>
      <c r="WWK102" s="246"/>
      <c r="WWL102" s="252"/>
      <c r="WWM102" s="259"/>
      <c r="WWN102" s="231"/>
      <c r="WWO102" s="231"/>
      <c r="WWP102" s="231"/>
      <c r="WWQ102" s="99"/>
      <c r="WWR102" s="231"/>
      <c r="WWS102" s="231"/>
      <c r="WWT102" s="231"/>
      <c r="WWU102" s="222"/>
      <c r="WWV102" s="248"/>
      <c r="WWW102" s="254"/>
      <c r="WWX102" s="224"/>
      <c r="WWY102" s="225"/>
      <c r="WWZ102" s="99"/>
      <c r="WXA102" s="255"/>
      <c r="WXB102" s="231"/>
      <c r="WXC102" s="227"/>
      <c r="WXD102" s="227"/>
      <c r="WXE102" s="231"/>
      <c r="WXF102" s="6"/>
      <c r="WXG102" s="6"/>
      <c r="WXH102" s="6"/>
      <c r="WXI102" s="246"/>
      <c r="WXJ102" s="252"/>
      <c r="WXK102" s="259"/>
      <c r="WXL102" s="231"/>
      <c r="WXM102" s="231"/>
      <c r="WXN102" s="231"/>
      <c r="WXO102" s="99"/>
      <c r="WXP102" s="231"/>
      <c r="WXQ102" s="231"/>
      <c r="WXR102" s="231"/>
      <c r="WXS102" s="222"/>
      <c r="WXT102" s="248"/>
      <c r="WXU102" s="254"/>
      <c r="WXV102" s="224"/>
      <c r="WXW102" s="225"/>
      <c r="WXX102" s="99"/>
      <c r="WXY102" s="255"/>
      <c r="WXZ102" s="231"/>
      <c r="WYA102" s="227"/>
      <c r="WYB102" s="227"/>
      <c r="WYC102" s="231"/>
      <c r="WYD102" s="6"/>
      <c r="WYE102" s="6"/>
      <c r="WYF102" s="6"/>
      <c r="WYG102" s="246"/>
      <c r="WYH102" s="252"/>
      <c r="WYI102" s="259"/>
      <c r="WYJ102" s="231"/>
      <c r="WYK102" s="231"/>
      <c r="WYL102" s="231"/>
      <c r="WYM102" s="99"/>
      <c r="WYN102" s="231"/>
      <c r="WYO102" s="231"/>
      <c r="WYP102" s="231"/>
      <c r="WYQ102" s="222"/>
      <c r="WYR102" s="248"/>
      <c r="WYS102" s="254"/>
      <c r="WYT102" s="224"/>
      <c r="WYU102" s="225"/>
      <c r="WYV102" s="99"/>
      <c r="WYW102" s="255"/>
      <c r="WYX102" s="231"/>
      <c r="WYY102" s="227"/>
      <c r="WYZ102" s="227"/>
      <c r="WZA102" s="231"/>
      <c r="WZB102" s="6"/>
      <c r="WZC102" s="6"/>
      <c r="WZD102" s="6"/>
      <c r="WZE102" s="246"/>
      <c r="WZF102" s="252"/>
      <c r="WZG102" s="259"/>
      <c r="WZH102" s="231"/>
      <c r="WZI102" s="231"/>
      <c r="WZJ102" s="231"/>
      <c r="WZK102" s="99"/>
      <c r="WZL102" s="231"/>
      <c r="WZM102" s="231"/>
      <c r="WZN102" s="231"/>
      <c r="WZO102" s="222"/>
      <c r="WZP102" s="248"/>
      <c r="WZQ102" s="254"/>
      <c r="WZR102" s="224"/>
      <c r="WZS102" s="225"/>
      <c r="WZT102" s="99"/>
      <c r="WZU102" s="255"/>
      <c r="WZV102" s="231"/>
      <c r="WZW102" s="227"/>
      <c r="WZX102" s="227"/>
      <c r="WZY102" s="231"/>
      <c r="WZZ102" s="6"/>
      <c r="XAA102" s="6"/>
      <c r="XAB102" s="6"/>
      <c r="XAC102" s="246"/>
      <c r="XAD102" s="252"/>
      <c r="XAE102" s="259"/>
      <c r="XAF102" s="231"/>
      <c r="XAG102" s="231"/>
      <c r="XAH102" s="231"/>
      <c r="XAI102" s="99"/>
      <c r="XAJ102" s="231"/>
      <c r="XAK102" s="231"/>
      <c r="XAL102" s="231"/>
      <c r="XAM102" s="222"/>
      <c r="XAN102" s="248"/>
      <c r="XAO102" s="254"/>
      <c r="XAP102" s="224"/>
      <c r="XAQ102" s="225"/>
      <c r="XAR102" s="99"/>
      <c r="XAS102" s="255"/>
      <c r="XAT102" s="231"/>
      <c r="XAU102" s="227"/>
      <c r="XAV102" s="227"/>
      <c r="XAW102" s="231"/>
      <c r="XAX102" s="6"/>
      <c r="XAY102" s="6"/>
      <c r="XAZ102" s="6"/>
      <c r="XBA102" s="246"/>
      <c r="XBB102" s="252"/>
      <c r="XBC102" s="259"/>
      <c r="XBD102" s="231"/>
      <c r="XBE102" s="231"/>
      <c r="XBF102" s="231"/>
      <c r="XBG102" s="99"/>
      <c r="XBH102" s="231"/>
      <c r="XBI102" s="231"/>
      <c r="XBJ102" s="231"/>
      <c r="XBK102" s="222"/>
      <c r="XBL102" s="248"/>
      <c r="XBM102" s="254"/>
      <c r="XBN102" s="224"/>
      <c r="XBO102" s="225"/>
      <c r="XBP102" s="99"/>
      <c r="XBQ102" s="255"/>
      <c r="XBR102" s="231"/>
      <c r="XBS102" s="227"/>
      <c r="XBT102" s="227"/>
      <c r="XBU102" s="231"/>
      <c r="XBV102" s="6"/>
      <c r="XBW102" s="6"/>
      <c r="XBX102" s="6"/>
      <c r="XBY102" s="246"/>
      <c r="XBZ102" s="252"/>
      <c r="XCA102" s="259"/>
      <c r="XCB102" s="231"/>
      <c r="XCC102" s="231"/>
      <c r="XCD102" s="231"/>
      <c r="XCE102" s="99"/>
      <c r="XCF102" s="231"/>
      <c r="XCG102" s="231"/>
      <c r="XCH102" s="231"/>
      <c r="XCI102" s="222"/>
      <c r="XCJ102" s="248"/>
      <c r="XCK102" s="254"/>
      <c r="XCL102" s="224"/>
      <c r="XCM102" s="225"/>
      <c r="XCN102" s="99"/>
      <c r="XCO102" s="255"/>
      <c r="XCP102" s="231"/>
      <c r="XCQ102" s="227"/>
      <c r="XCR102" s="227"/>
      <c r="XCS102" s="231"/>
      <c r="XCT102" s="6"/>
      <c r="XCU102" s="6"/>
      <c r="XCV102" s="6"/>
      <c r="XCW102" s="246"/>
      <c r="XCX102" s="252"/>
      <c r="XCY102" s="259"/>
      <c r="XCZ102" s="231"/>
      <c r="XDA102" s="231"/>
      <c r="XDB102" s="231"/>
      <c r="XDC102" s="99"/>
      <c r="XDD102" s="231"/>
      <c r="XDE102" s="231"/>
      <c r="XDF102" s="231"/>
      <c r="XDG102" s="222"/>
      <c r="XDH102" s="248"/>
      <c r="XDI102" s="254"/>
      <c r="XDJ102" s="224"/>
      <c r="XDK102" s="225"/>
      <c r="XDL102" s="99"/>
      <c r="XDM102" s="255"/>
      <c r="XDN102" s="231"/>
      <c r="XDO102" s="227"/>
      <c r="XDP102" s="227"/>
      <c r="XDQ102" s="231"/>
      <c r="XDR102" s="6"/>
      <c r="XDS102" s="6"/>
      <c r="XDT102" s="6"/>
      <c r="XDU102" s="246"/>
      <c r="XDV102" s="252"/>
      <c r="XDW102" s="259"/>
      <c r="XDX102" s="231"/>
      <c r="XDY102" s="231"/>
      <c r="XDZ102" s="231"/>
      <c r="XEA102" s="99"/>
      <c r="XEB102" s="231"/>
      <c r="XEC102" s="231"/>
      <c r="XED102" s="231"/>
      <c r="XEE102" s="222"/>
      <c r="XEF102" s="248"/>
      <c r="XEG102" s="254"/>
      <c r="XEH102" s="224"/>
      <c r="XEI102" s="225"/>
      <c r="XEJ102" s="99"/>
      <c r="XEK102" s="255"/>
      <c r="XEL102" s="231"/>
      <c r="XEM102" s="227"/>
      <c r="XEN102" s="227"/>
      <c r="XEO102" s="231"/>
      <c r="XEP102" s="6"/>
      <c r="XEQ102" s="6"/>
      <c r="XER102" s="6"/>
      <c r="XES102" s="246"/>
      <c r="XET102" s="252"/>
      <c r="XEU102" s="259"/>
      <c r="XEV102" s="231"/>
      <c r="XEW102" s="231"/>
      <c r="XEX102" s="231"/>
      <c r="XEY102" s="99"/>
      <c r="XEZ102" s="231"/>
      <c r="XFA102" s="231"/>
      <c r="XFB102" s="231"/>
    </row>
    <row r="103" spans="1:16382" ht="89.25" x14ac:dyDescent="0.2">
      <c r="A103" s="96">
        <v>45575</v>
      </c>
      <c r="B103" s="80" t="s">
        <v>3304</v>
      </c>
      <c r="C103" s="186" t="s">
        <v>3305</v>
      </c>
      <c r="D103" s="260" t="s">
        <v>134</v>
      </c>
      <c r="E103" s="260" t="s">
        <v>2369</v>
      </c>
      <c r="F103" s="190" t="s">
        <v>3637</v>
      </c>
      <c r="G103" s="106" t="s">
        <v>382</v>
      </c>
      <c r="H103" s="191" t="s">
        <v>43</v>
      </c>
      <c r="I103" s="97" t="str">
        <f t="shared" si="17"/>
        <v>NM</v>
      </c>
      <c r="J103" s="97" t="str">
        <f t="shared" si="18"/>
        <v>NM</v>
      </c>
      <c r="K103" s="104" t="str">
        <f t="shared" si="16"/>
        <v>Mountain</v>
      </c>
      <c r="L103" s="97" t="str">
        <f>INDEX('State '!$A$1:$C$62,MATCH($I103,'State '!$B:$B,0),3)</f>
        <v>Mountain</v>
      </c>
      <c r="M103" s="97" t="str">
        <f>INDEX('State '!$A$1:$C$62,MATCH($J103,'State '!$B:$B,0),3)</f>
        <v>Mountain</v>
      </c>
      <c r="N103" s="173"/>
      <c r="O103" s="144">
        <v>35.799999999999997</v>
      </c>
      <c r="P103" s="164">
        <v>20</v>
      </c>
      <c r="Q103" s="145">
        <v>600</v>
      </c>
      <c r="R103" s="98">
        <v>24</v>
      </c>
      <c r="S103" s="97" t="s">
        <v>135</v>
      </c>
      <c r="T103" s="97" t="s">
        <v>381</v>
      </c>
      <c r="U103" s="97" t="s">
        <v>3614</v>
      </c>
      <c r="V103" s="97" t="s">
        <v>2174</v>
      </c>
      <c r="W103" s="79" t="s">
        <v>3679</v>
      </c>
      <c r="X103" s="80"/>
      <c r="Y103" s="261" t="s">
        <v>3615</v>
      </c>
      <c r="Z103" s="6"/>
      <c r="AA103" s="6"/>
      <c r="AB103" s="6"/>
      <c r="AC103" s="246"/>
      <c r="AD103" s="252"/>
      <c r="AE103" s="259"/>
      <c r="AF103" s="231"/>
      <c r="AG103" s="231"/>
      <c r="AH103" s="231"/>
      <c r="AI103" s="99"/>
      <c r="AJ103" s="231"/>
      <c r="AK103" s="231"/>
      <c r="AL103" s="231"/>
      <c r="AM103" s="222"/>
      <c r="AN103" s="248"/>
      <c r="AO103" s="254"/>
      <c r="AP103" s="224"/>
      <c r="AQ103" s="225"/>
      <c r="AR103" s="99"/>
      <c r="AS103" s="255"/>
      <c r="AT103" s="231"/>
      <c r="AU103" s="227"/>
      <c r="AV103" s="227"/>
      <c r="AW103" s="231"/>
      <c r="AX103" s="6"/>
      <c r="AY103" s="6"/>
      <c r="AZ103" s="6"/>
      <c r="BA103" s="246"/>
      <c r="BB103" s="252"/>
      <c r="BC103" s="259"/>
      <c r="BD103" s="231"/>
      <c r="BE103" s="231"/>
      <c r="BF103" s="231"/>
      <c r="BG103" s="99"/>
      <c r="BH103" s="231"/>
      <c r="BI103" s="231"/>
      <c r="BJ103" s="231"/>
      <c r="BK103" s="222"/>
      <c r="BL103" s="248"/>
      <c r="BM103" s="254"/>
      <c r="BN103" s="224"/>
      <c r="BO103" s="225"/>
      <c r="BP103" s="99"/>
      <c r="BQ103" s="255"/>
      <c r="BR103" s="231"/>
      <c r="BS103" s="227"/>
      <c r="BT103" s="227"/>
      <c r="BU103" s="231"/>
      <c r="BV103" s="6"/>
      <c r="BW103" s="6"/>
      <c r="BX103" s="6"/>
      <c r="BY103" s="246"/>
      <c r="BZ103" s="252"/>
      <c r="CA103" s="259"/>
      <c r="CB103" s="231"/>
      <c r="CC103" s="231"/>
      <c r="CD103" s="231"/>
      <c r="CE103" s="99"/>
      <c r="CF103" s="231"/>
      <c r="CG103" s="231"/>
      <c r="CH103" s="231"/>
      <c r="CI103" s="222"/>
      <c r="CJ103" s="248"/>
      <c r="CK103" s="254"/>
      <c r="CL103" s="224"/>
      <c r="CM103" s="225"/>
      <c r="CN103" s="99"/>
      <c r="CO103" s="255"/>
      <c r="CP103" s="231"/>
      <c r="CQ103" s="227"/>
      <c r="CR103" s="227"/>
      <c r="CS103" s="231"/>
      <c r="CT103" s="6"/>
      <c r="CU103" s="6"/>
      <c r="CV103" s="6"/>
      <c r="CW103" s="246"/>
      <c r="CX103" s="252"/>
      <c r="CY103" s="259"/>
      <c r="CZ103" s="231"/>
      <c r="DA103" s="231"/>
      <c r="DB103" s="231"/>
      <c r="DC103" s="99"/>
      <c r="DD103" s="231"/>
      <c r="DE103" s="231"/>
      <c r="DF103" s="231"/>
      <c r="DG103" s="222"/>
      <c r="DH103" s="248"/>
      <c r="DI103" s="254"/>
      <c r="DJ103" s="224"/>
      <c r="DK103" s="225"/>
      <c r="DL103" s="99"/>
      <c r="DM103" s="255"/>
      <c r="DN103" s="231"/>
      <c r="DO103" s="227"/>
      <c r="DP103" s="227"/>
      <c r="DQ103" s="231"/>
      <c r="DR103" s="6"/>
      <c r="DS103" s="6"/>
      <c r="DT103" s="6"/>
      <c r="DU103" s="246"/>
      <c r="DV103" s="252"/>
      <c r="DW103" s="259"/>
      <c r="DX103" s="231"/>
      <c r="DY103" s="231"/>
      <c r="DZ103" s="231"/>
      <c r="EA103" s="99"/>
      <c r="EB103" s="231"/>
      <c r="EC103" s="231"/>
      <c r="ED103" s="231"/>
      <c r="EE103" s="222"/>
      <c r="EF103" s="248"/>
      <c r="EG103" s="254"/>
      <c r="EH103" s="224"/>
      <c r="EI103" s="225"/>
      <c r="EJ103" s="99"/>
      <c r="EK103" s="255"/>
      <c r="EL103" s="231"/>
      <c r="EM103" s="227"/>
      <c r="EN103" s="227"/>
      <c r="EO103" s="231"/>
      <c r="EP103" s="6"/>
      <c r="EQ103" s="6"/>
      <c r="ER103" s="6"/>
      <c r="ES103" s="246"/>
      <c r="ET103" s="252"/>
      <c r="EU103" s="259"/>
      <c r="EV103" s="231"/>
      <c r="EW103" s="231"/>
      <c r="EX103" s="231"/>
      <c r="EY103" s="99"/>
      <c r="EZ103" s="231"/>
      <c r="FA103" s="231"/>
      <c r="FB103" s="231"/>
      <c r="FC103" s="222"/>
      <c r="FD103" s="248"/>
      <c r="FE103" s="254"/>
      <c r="FF103" s="224"/>
      <c r="FG103" s="225"/>
      <c r="FH103" s="99"/>
      <c r="FI103" s="255"/>
      <c r="FJ103" s="231"/>
      <c r="FK103" s="227"/>
      <c r="FL103" s="227"/>
      <c r="FM103" s="231"/>
      <c r="FN103" s="6"/>
      <c r="FO103" s="6"/>
      <c r="FP103" s="6"/>
      <c r="FQ103" s="246"/>
      <c r="FR103" s="252"/>
      <c r="FS103" s="259"/>
      <c r="FT103" s="231"/>
      <c r="FU103" s="231"/>
      <c r="FV103" s="231"/>
      <c r="FW103" s="99"/>
      <c r="FX103" s="231"/>
      <c r="FY103" s="231"/>
      <c r="FZ103" s="231"/>
      <c r="GA103" s="222"/>
      <c r="GB103" s="248"/>
      <c r="GC103" s="254"/>
      <c r="GD103" s="224"/>
      <c r="GE103" s="225"/>
      <c r="GF103" s="99"/>
      <c r="GG103" s="255"/>
      <c r="GH103" s="231"/>
      <c r="GI103" s="227"/>
      <c r="GJ103" s="227"/>
      <c r="GK103" s="231"/>
      <c r="GL103" s="6"/>
      <c r="GM103" s="6"/>
      <c r="GN103" s="6"/>
      <c r="GO103" s="246"/>
      <c r="GP103" s="252"/>
      <c r="GQ103" s="259"/>
      <c r="GR103" s="231"/>
      <c r="GS103" s="231"/>
      <c r="GT103" s="231"/>
      <c r="GU103" s="99"/>
      <c r="GV103" s="231"/>
      <c r="GW103" s="231"/>
      <c r="GX103" s="231"/>
      <c r="GY103" s="222"/>
      <c r="GZ103" s="248"/>
      <c r="HA103" s="254"/>
      <c r="HB103" s="224"/>
      <c r="HC103" s="225"/>
      <c r="HD103" s="99"/>
      <c r="HE103" s="255"/>
      <c r="HF103" s="231"/>
      <c r="HG103" s="227"/>
      <c r="HH103" s="227"/>
      <c r="HI103" s="231"/>
      <c r="HJ103" s="6"/>
      <c r="HK103" s="6"/>
      <c r="HL103" s="6"/>
      <c r="HM103" s="246"/>
      <c r="HN103" s="252"/>
      <c r="HO103" s="259"/>
      <c r="HP103" s="231"/>
      <c r="HQ103" s="231"/>
      <c r="HR103" s="231"/>
      <c r="HS103" s="99"/>
      <c r="HT103" s="231"/>
      <c r="HU103" s="231"/>
      <c r="HV103" s="231"/>
      <c r="HW103" s="222"/>
      <c r="HX103" s="248"/>
      <c r="HY103" s="254"/>
      <c r="HZ103" s="224"/>
      <c r="IA103" s="225"/>
      <c r="IB103" s="99"/>
      <c r="IC103" s="255"/>
      <c r="ID103" s="231"/>
      <c r="IE103" s="227"/>
      <c r="IF103" s="227"/>
      <c r="IG103" s="231"/>
      <c r="IH103" s="6"/>
      <c r="II103" s="6"/>
      <c r="IJ103" s="6"/>
      <c r="IK103" s="246"/>
      <c r="IL103" s="252"/>
      <c r="IM103" s="259"/>
      <c r="IN103" s="231"/>
      <c r="IO103" s="231"/>
      <c r="IP103" s="231"/>
      <c r="IQ103" s="99"/>
      <c r="IR103" s="231"/>
      <c r="IS103" s="231"/>
      <c r="IT103" s="231"/>
      <c r="IU103" s="222"/>
      <c r="IV103" s="248"/>
      <c r="IW103" s="254"/>
      <c r="IX103" s="224"/>
      <c r="IY103" s="225"/>
      <c r="IZ103" s="99"/>
      <c r="JA103" s="255"/>
      <c r="JB103" s="231"/>
      <c r="JC103" s="227"/>
      <c r="JD103" s="227"/>
      <c r="JE103" s="231"/>
      <c r="JF103" s="6"/>
      <c r="JG103" s="6"/>
      <c r="JH103" s="6"/>
      <c r="JI103" s="246"/>
      <c r="JJ103" s="252"/>
      <c r="JK103" s="259"/>
      <c r="JL103" s="231"/>
      <c r="JM103" s="231"/>
      <c r="JN103" s="231"/>
      <c r="JO103" s="99"/>
      <c r="JP103" s="231"/>
      <c r="JQ103" s="231"/>
      <c r="JR103" s="231"/>
      <c r="JS103" s="222"/>
      <c r="JT103" s="248"/>
      <c r="JU103" s="254"/>
      <c r="JV103" s="224"/>
      <c r="JW103" s="225"/>
      <c r="JX103" s="99"/>
      <c r="JY103" s="255"/>
      <c r="JZ103" s="231"/>
      <c r="KA103" s="227"/>
      <c r="KB103" s="227"/>
      <c r="KC103" s="231"/>
      <c r="KD103" s="6"/>
      <c r="KE103" s="6"/>
      <c r="KF103" s="6"/>
      <c r="KG103" s="246"/>
      <c r="KH103" s="252"/>
      <c r="KI103" s="259"/>
      <c r="KJ103" s="231"/>
      <c r="KK103" s="231"/>
      <c r="KL103" s="231"/>
      <c r="KM103" s="99"/>
      <c r="KN103" s="231"/>
      <c r="KO103" s="231"/>
      <c r="KP103" s="231"/>
      <c r="KQ103" s="222"/>
      <c r="KR103" s="248"/>
      <c r="KS103" s="254"/>
      <c r="KT103" s="224"/>
      <c r="KU103" s="225"/>
      <c r="KV103" s="99"/>
      <c r="KW103" s="255"/>
      <c r="KX103" s="231"/>
      <c r="KY103" s="227"/>
      <c r="KZ103" s="227"/>
      <c r="LA103" s="231"/>
      <c r="LB103" s="6"/>
      <c r="LC103" s="6"/>
      <c r="LD103" s="6"/>
      <c r="LE103" s="246"/>
      <c r="LF103" s="252"/>
      <c r="LG103" s="259"/>
      <c r="LH103" s="231"/>
      <c r="LI103" s="231"/>
      <c r="LJ103" s="231"/>
      <c r="LK103" s="99"/>
      <c r="LL103" s="231"/>
      <c r="LM103" s="231"/>
      <c r="LN103" s="231"/>
      <c r="LO103" s="222"/>
      <c r="LP103" s="248"/>
      <c r="LQ103" s="254"/>
      <c r="LR103" s="224"/>
      <c r="LS103" s="225"/>
      <c r="LT103" s="99"/>
      <c r="LU103" s="255"/>
      <c r="LV103" s="231"/>
      <c r="LW103" s="227"/>
      <c r="LX103" s="227"/>
      <c r="LY103" s="231"/>
      <c r="LZ103" s="6"/>
      <c r="MA103" s="6"/>
      <c r="MB103" s="6"/>
      <c r="MC103" s="246"/>
      <c r="MD103" s="252"/>
      <c r="ME103" s="259"/>
      <c r="MF103" s="231"/>
      <c r="MG103" s="231"/>
      <c r="MH103" s="231"/>
      <c r="MI103" s="99"/>
      <c r="MJ103" s="231"/>
      <c r="MK103" s="231"/>
      <c r="ML103" s="231"/>
      <c r="MM103" s="222"/>
      <c r="MN103" s="248"/>
      <c r="MO103" s="254"/>
      <c r="MP103" s="224"/>
      <c r="MQ103" s="225"/>
      <c r="MR103" s="99"/>
      <c r="MS103" s="255"/>
      <c r="MT103" s="231"/>
      <c r="MU103" s="227"/>
      <c r="MV103" s="227"/>
      <c r="MW103" s="231"/>
      <c r="MX103" s="6"/>
      <c r="MY103" s="6"/>
      <c r="MZ103" s="6"/>
      <c r="NA103" s="246"/>
      <c r="NB103" s="252"/>
      <c r="NC103" s="259"/>
      <c r="ND103" s="231"/>
      <c r="NE103" s="231"/>
      <c r="NF103" s="231"/>
      <c r="NG103" s="99"/>
      <c r="NH103" s="231"/>
      <c r="NI103" s="231"/>
      <c r="NJ103" s="231"/>
      <c r="NK103" s="222"/>
      <c r="NL103" s="248"/>
      <c r="NM103" s="254"/>
      <c r="NN103" s="224"/>
      <c r="NO103" s="225"/>
      <c r="NP103" s="99"/>
      <c r="NQ103" s="255"/>
      <c r="NR103" s="231"/>
      <c r="NS103" s="227"/>
      <c r="NT103" s="227"/>
      <c r="NU103" s="231"/>
      <c r="NV103" s="6"/>
      <c r="NW103" s="6"/>
      <c r="NX103" s="6"/>
      <c r="NY103" s="246"/>
      <c r="NZ103" s="252"/>
      <c r="OA103" s="259"/>
      <c r="OB103" s="231"/>
      <c r="OC103" s="231"/>
      <c r="OD103" s="231"/>
      <c r="OE103" s="99"/>
      <c r="OF103" s="231"/>
      <c r="OG103" s="231"/>
      <c r="OH103" s="231"/>
      <c r="OI103" s="222"/>
      <c r="OJ103" s="248"/>
      <c r="OK103" s="254"/>
      <c r="OL103" s="224"/>
      <c r="OM103" s="225"/>
      <c r="ON103" s="99"/>
      <c r="OO103" s="255"/>
      <c r="OP103" s="231"/>
      <c r="OQ103" s="227"/>
      <c r="OR103" s="227"/>
      <c r="OS103" s="231"/>
      <c r="OT103" s="6"/>
      <c r="OU103" s="6"/>
      <c r="OV103" s="6"/>
      <c r="OW103" s="246"/>
      <c r="OX103" s="252"/>
      <c r="OY103" s="259"/>
      <c r="OZ103" s="231"/>
      <c r="PA103" s="231"/>
      <c r="PB103" s="231"/>
      <c r="PC103" s="99"/>
      <c r="PD103" s="231"/>
      <c r="PE103" s="231"/>
      <c r="PF103" s="231"/>
      <c r="PG103" s="222"/>
      <c r="PH103" s="248"/>
      <c r="PI103" s="254"/>
      <c r="PJ103" s="224"/>
      <c r="PK103" s="225"/>
      <c r="PL103" s="99"/>
      <c r="PM103" s="255"/>
      <c r="PN103" s="231"/>
      <c r="PO103" s="227"/>
      <c r="PP103" s="227"/>
      <c r="PQ103" s="231"/>
      <c r="PR103" s="6"/>
      <c r="PS103" s="6"/>
      <c r="PT103" s="6"/>
      <c r="PU103" s="246"/>
      <c r="PV103" s="252"/>
      <c r="PW103" s="259"/>
      <c r="PX103" s="231"/>
      <c r="PY103" s="231"/>
      <c r="PZ103" s="231"/>
      <c r="QA103" s="99"/>
      <c r="QB103" s="231"/>
      <c r="QC103" s="231"/>
      <c r="QD103" s="231"/>
      <c r="QE103" s="222"/>
      <c r="QF103" s="248"/>
      <c r="QG103" s="254"/>
      <c r="QH103" s="224"/>
      <c r="QI103" s="225"/>
      <c r="QJ103" s="99"/>
      <c r="QK103" s="255"/>
      <c r="QL103" s="231"/>
      <c r="QM103" s="227"/>
      <c r="QN103" s="227"/>
      <c r="QO103" s="231"/>
      <c r="QP103" s="6"/>
      <c r="QQ103" s="6"/>
      <c r="QR103" s="6"/>
      <c r="QS103" s="246"/>
      <c r="QT103" s="252"/>
      <c r="QU103" s="259"/>
      <c r="QV103" s="231"/>
      <c r="QW103" s="231"/>
      <c r="QX103" s="231"/>
      <c r="QY103" s="99"/>
      <c r="QZ103" s="231"/>
      <c r="RA103" s="231"/>
      <c r="RB103" s="231"/>
      <c r="RC103" s="222"/>
      <c r="RD103" s="248"/>
      <c r="RE103" s="254"/>
      <c r="RF103" s="224"/>
      <c r="RG103" s="225"/>
      <c r="RH103" s="99"/>
      <c r="RI103" s="255"/>
      <c r="RJ103" s="231"/>
      <c r="RK103" s="227"/>
      <c r="RL103" s="227"/>
      <c r="RM103" s="231"/>
      <c r="RN103" s="6"/>
      <c r="RO103" s="6"/>
      <c r="RP103" s="6"/>
      <c r="RQ103" s="246"/>
      <c r="RR103" s="252"/>
      <c r="RS103" s="259"/>
      <c r="RT103" s="231"/>
      <c r="RU103" s="231"/>
      <c r="RV103" s="231"/>
      <c r="RW103" s="99"/>
      <c r="RX103" s="231"/>
      <c r="RY103" s="231"/>
      <c r="RZ103" s="231"/>
      <c r="SA103" s="222"/>
      <c r="SB103" s="248"/>
      <c r="SC103" s="254"/>
      <c r="SD103" s="224"/>
      <c r="SE103" s="225"/>
      <c r="SF103" s="99"/>
      <c r="SG103" s="255"/>
      <c r="SH103" s="231"/>
      <c r="SI103" s="227"/>
      <c r="SJ103" s="227"/>
      <c r="SK103" s="231"/>
      <c r="SL103" s="6"/>
      <c r="SM103" s="6"/>
      <c r="SN103" s="6"/>
      <c r="SO103" s="246"/>
      <c r="SP103" s="252"/>
      <c r="SQ103" s="259"/>
      <c r="SR103" s="231"/>
      <c r="SS103" s="231"/>
      <c r="ST103" s="231"/>
      <c r="SU103" s="99"/>
      <c r="SV103" s="231"/>
      <c r="SW103" s="231"/>
      <c r="SX103" s="231"/>
      <c r="SY103" s="222"/>
      <c r="SZ103" s="248"/>
      <c r="TA103" s="254"/>
      <c r="TB103" s="224"/>
      <c r="TC103" s="225"/>
      <c r="TD103" s="99"/>
      <c r="TE103" s="255"/>
      <c r="TF103" s="231"/>
      <c r="TG103" s="227"/>
      <c r="TH103" s="227"/>
      <c r="TI103" s="231"/>
      <c r="TJ103" s="6"/>
      <c r="TK103" s="6"/>
      <c r="TL103" s="6"/>
      <c r="TM103" s="246"/>
      <c r="TN103" s="252"/>
      <c r="TO103" s="259"/>
      <c r="TP103" s="231"/>
      <c r="TQ103" s="231"/>
      <c r="TR103" s="231"/>
      <c r="TS103" s="99"/>
      <c r="TT103" s="231"/>
      <c r="TU103" s="231"/>
      <c r="TV103" s="231"/>
      <c r="TW103" s="222"/>
      <c r="TX103" s="248"/>
      <c r="TY103" s="254"/>
      <c r="TZ103" s="224"/>
      <c r="UA103" s="225"/>
      <c r="UB103" s="99"/>
      <c r="UC103" s="255"/>
      <c r="UD103" s="231"/>
      <c r="UE103" s="227"/>
      <c r="UF103" s="227"/>
      <c r="UG103" s="231"/>
      <c r="UH103" s="6"/>
      <c r="UI103" s="6"/>
      <c r="UJ103" s="6"/>
      <c r="UK103" s="246"/>
      <c r="UL103" s="252"/>
      <c r="UM103" s="259"/>
      <c r="UN103" s="231"/>
      <c r="UO103" s="231"/>
      <c r="UP103" s="231"/>
      <c r="UQ103" s="99"/>
      <c r="UR103" s="231"/>
      <c r="US103" s="231"/>
      <c r="UT103" s="231"/>
      <c r="UU103" s="222"/>
      <c r="UV103" s="248"/>
      <c r="UW103" s="254"/>
      <c r="UX103" s="224"/>
      <c r="UY103" s="225"/>
      <c r="UZ103" s="99"/>
      <c r="VA103" s="255"/>
      <c r="VB103" s="231"/>
      <c r="VC103" s="227"/>
      <c r="VD103" s="227"/>
      <c r="VE103" s="231"/>
      <c r="VF103" s="6"/>
      <c r="VG103" s="6"/>
      <c r="VH103" s="6"/>
      <c r="VI103" s="246"/>
      <c r="VJ103" s="252"/>
      <c r="VK103" s="259"/>
      <c r="VL103" s="231"/>
      <c r="VM103" s="231"/>
      <c r="VN103" s="231"/>
      <c r="VO103" s="99"/>
      <c r="VP103" s="231"/>
      <c r="VQ103" s="231"/>
      <c r="VR103" s="231"/>
      <c r="VS103" s="222"/>
      <c r="VT103" s="248"/>
      <c r="VU103" s="254"/>
      <c r="VV103" s="224"/>
      <c r="VW103" s="225"/>
      <c r="VX103" s="99"/>
      <c r="VY103" s="255"/>
      <c r="VZ103" s="231"/>
      <c r="WA103" s="227"/>
      <c r="WB103" s="227"/>
      <c r="WC103" s="231"/>
      <c r="WD103" s="6"/>
      <c r="WE103" s="6"/>
      <c r="WF103" s="6"/>
      <c r="WG103" s="246"/>
      <c r="WH103" s="252"/>
      <c r="WI103" s="259"/>
      <c r="WJ103" s="231"/>
      <c r="WK103" s="231"/>
      <c r="WL103" s="231"/>
      <c r="WM103" s="99"/>
      <c r="WN103" s="231"/>
      <c r="WO103" s="231"/>
      <c r="WP103" s="231"/>
      <c r="WQ103" s="222"/>
      <c r="WR103" s="248"/>
      <c r="WS103" s="254"/>
      <c r="WT103" s="224"/>
      <c r="WU103" s="225"/>
      <c r="WV103" s="99"/>
      <c r="WW103" s="255"/>
      <c r="WX103" s="231"/>
      <c r="WY103" s="227"/>
      <c r="WZ103" s="227"/>
      <c r="XA103" s="231"/>
      <c r="XB103" s="6"/>
      <c r="XC103" s="6"/>
      <c r="XD103" s="6"/>
      <c r="XE103" s="246"/>
      <c r="XF103" s="252"/>
      <c r="XG103" s="259"/>
      <c r="XH103" s="231"/>
      <c r="XI103" s="231"/>
      <c r="XJ103" s="231"/>
      <c r="XK103" s="99"/>
      <c r="XL103" s="231"/>
      <c r="XM103" s="231"/>
      <c r="XN103" s="231"/>
      <c r="XO103" s="222"/>
      <c r="XP103" s="248"/>
      <c r="XQ103" s="254"/>
      <c r="XR103" s="224"/>
      <c r="XS103" s="225"/>
      <c r="XT103" s="99"/>
      <c r="XU103" s="255"/>
      <c r="XV103" s="231"/>
      <c r="XW103" s="227"/>
      <c r="XX103" s="227"/>
      <c r="XY103" s="231"/>
      <c r="XZ103" s="6"/>
      <c r="YA103" s="6"/>
      <c r="YB103" s="6"/>
      <c r="YC103" s="246"/>
      <c r="YD103" s="252"/>
      <c r="YE103" s="259"/>
      <c r="YF103" s="231"/>
      <c r="YG103" s="231"/>
      <c r="YH103" s="231"/>
      <c r="YI103" s="99"/>
      <c r="YJ103" s="231"/>
      <c r="YK103" s="231"/>
      <c r="YL103" s="231"/>
      <c r="YM103" s="222"/>
      <c r="YN103" s="248"/>
      <c r="YO103" s="254"/>
      <c r="YP103" s="224"/>
      <c r="YQ103" s="225"/>
      <c r="YR103" s="99"/>
      <c r="YS103" s="255"/>
      <c r="YT103" s="231"/>
      <c r="YU103" s="227"/>
      <c r="YV103" s="227"/>
      <c r="YW103" s="231"/>
      <c r="YX103" s="6"/>
      <c r="YY103" s="6"/>
      <c r="YZ103" s="6"/>
      <c r="ZA103" s="246"/>
      <c r="ZB103" s="252"/>
      <c r="ZC103" s="259"/>
      <c r="ZD103" s="231"/>
      <c r="ZE103" s="231"/>
      <c r="ZF103" s="231"/>
      <c r="ZG103" s="99"/>
      <c r="ZH103" s="231"/>
      <c r="ZI103" s="231"/>
      <c r="ZJ103" s="231"/>
      <c r="ZK103" s="222"/>
      <c r="ZL103" s="248"/>
      <c r="ZM103" s="254"/>
      <c r="ZN103" s="224"/>
      <c r="ZO103" s="225"/>
      <c r="ZP103" s="99"/>
      <c r="ZQ103" s="255"/>
      <c r="ZR103" s="231"/>
      <c r="ZS103" s="227"/>
      <c r="ZT103" s="227"/>
      <c r="ZU103" s="231"/>
      <c r="ZV103" s="6"/>
      <c r="ZW103" s="6"/>
      <c r="ZX103" s="6"/>
      <c r="ZY103" s="246"/>
      <c r="ZZ103" s="252"/>
      <c r="AAA103" s="259"/>
      <c r="AAB103" s="231"/>
      <c r="AAC103" s="231"/>
      <c r="AAD103" s="231"/>
      <c r="AAE103" s="99"/>
      <c r="AAF103" s="231"/>
      <c r="AAG103" s="231"/>
      <c r="AAH103" s="231"/>
      <c r="AAI103" s="222"/>
      <c r="AAJ103" s="248"/>
      <c r="AAK103" s="254"/>
      <c r="AAL103" s="224"/>
      <c r="AAM103" s="225"/>
      <c r="AAN103" s="99"/>
      <c r="AAO103" s="255"/>
      <c r="AAP103" s="231"/>
      <c r="AAQ103" s="227"/>
      <c r="AAR103" s="227"/>
      <c r="AAS103" s="231"/>
      <c r="AAT103" s="6"/>
      <c r="AAU103" s="6"/>
      <c r="AAV103" s="6"/>
      <c r="AAW103" s="246"/>
      <c r="AAX103" s="252"/>
      <c r="AAY103" s="259"/>
      <c r="AAZ103" s="231"/>
      <c r="ABA103" s="231"/>
      <c r="ABB103" s="231"/>
      <c r="ABC103" s="99"/>
      <c r="ABD103" s="231"/>
      <c r="ABE103" s="231"/>
      <c r="ABF103" s="231"/>
      <c r="ABG103" s="222"/>
      <c r="ABH103" s="248"/>
      <c r="ABI103" s="254"/>
      <c r="ABJ103" s="224"/>
      <c r="ABK103" s="225"/>
      <c r="ABL103" s="99"/>
      <c r="ABM103" s="255"/>
      <c r="ABN103" s="231"/>
      <c r="ABO103" s="227"/>
      <c r="ABP103" s="227"/>
      <c r="ABQ103" s="231"/>
      <c r="ABR103" s="6"/>
      <c r="ABS103" s="6"/>
      <c r="ABT103" s="6"/>
      <c r="ABU103" s="246"/>
      <c r="ABV103" s="252"/>
      <c r="ABW103" s="259"/>
      <c r="ABX103" s="231"/>
      <c r="ABY103" s="231"/>
      <c r="ABZ103" s="231"/>
      <c r="ACA103" s="99"/>
      <c r="ACB103" s="231"/>
      <c r="ACC103" s="231"/>
      <c r="ACD103" s="231"/>
      <c r="ACE103" s="222"/>
      <c r="ACF103" s="248"/>
      <c r="ACG103" s="254"/>
      <c r="ACH103" s="224"/>
      <c r="ACI103" s="225"/>
      <c r="ACJ103" s="99"/>
      <c r="ACK103" s="255"/>
      <c r="ACL103" s="231"/>
      <c r="ACM103" s="227"/>
      <c r="ACN103" s="227"/>
      <c r="ACO103" s="231"/>
      <c r="ACP103" s="6"/>
      <c r="ACQ103" s="6"/>
      <c r="ACR103" s="6"/>
      <c r="ACS103" s="246"/>
      <c r="ACT103" s="252"/>
      <c r="ACU103" s="259"/>
      <c r="ACV103" s="231"/>
      <c r="ACW103" s="231"/>
      <c r="ACX103" s="231"/>
      <c r="ACY103" s="99"/>
      <c r="ACZ103" s="231"/>
      <c r="ADA103" s="231"/>
      <c r="ADB103" s="231"/>
      <c r="ADC103" s="222"/>
      <c r="ADD103" s="248"/>
      <c r="ADE103" s="254"/>
      <c r="ADF103" s="224"/>
      <c r="ADG103" s="225"/>
      <c r="ADH103" s="99"/>
      <c r="ADI103" s="255"/>
      <c r="ADJ103" s="231"/>
      <c r="ADK103" s="227"/>
      <c r="ADL103" s="227"/>
      <c r="ADM103" s="231"/>
      <c r="ADN103" s="6"/>
      <c r="ADO103" s="6"/>
      <c r="ADP103" s="6"/>
      <c r="ADQ103" s="246"/>
      <c r="ADR103" s="252"/>
      <c r="ADS103" s="259"/>
      <c r="ADT103" s="231"/>
      <c r="ADU103" s="231"/>
      <c r="ADV103" s="231"/>
      <c r="ADW103" s="99"/>
      <c r="ADX103" s="231"/>
      <c r="ADY103" s="231"/>
      <c r="ADZ103" s="231"/>
      <c r="AEA103" s="222"/>
      <c r="AEB103" s="248"/>
      <c r="AEC103" s="254"/>
      <c r="AED103" s="224"/>
      <c r="AEE103" s="225"/>
      <c r="AEF103" s="99"/>
      <c r="AEG103" s="255"/>
      <c r="AEH103" s="231"/>
      <c r="AEI103" s="227"/>
      <c r="AEJ103" s="227"/>
      <c r="AEK103" s="231"/>
      <c r="AEL103" s="6"/>
      <c r="AEM103" s="6"/>
      <c r="AEN103" s="6"/>
      <c r="AEO103" s="246"/>
      <c r="AEP103" s="252"/>
      <c r="AEQ103" s="259"/>
      <c r="AER103" s="231"/>
      <c r="AES103" s="231"/>
      <c r="AET103" s="231"/>
      <c r="AEU103" s="99"/>
      <c r="AEV103" s="231"/>
      <c r="AEW103" s="231"/>
      <c r="AEX103" s="231"/>
      <c r="AEY103" s="222"/>
      <c r="AEZ103" s="248"/>
      <c r="AFA103" s="254"/>
      <c r="AFB103" s="224"/>
      <c r="AFC103" s="225"/>
      <c r="AFD103" s="99"/>
      <c r="AFE103" s="255"/>
      <c r="AFF103" s="231"/>
      <c r="AFG103" s="227"/>
      <c r="AFH103" s="227"/>
      <c r="AFI103" s="231"/>
      <c r="AFJ103" s="6"/>
      <c r="AFK103" s="6"/>
      <c r="AFL103" s="6"/>
      <c r="AFM103" s="246"/>
      <c r="AFN103" s="252"/>
      <c r="AFO103" s="259"/>
      <c r="AFP103" s="231"/>
      <c r="AFQ103" s="231"/>
      <c r="AFR103" s="231"/>
      <c r="AFS103" s="99"/>
      <c r="AFT103" s="231"/>
      <c r="AFU103" s="231"/>
      <c r="AFV103" s="231"/>
      <c r="AFW103" s="222"/>
      <c r="AFX103" s="248"/>
      <c r="AFY103" s="254"/>
      <c r="AFZ103" s="224"/>
      <c r="AGA103" s="225"/>
      <c r="AGB103" s="99"/>
      <c r="AGC103" s="255"/>
      <c r="AGD103" s="231"/>
      <c r="AGE103" s="227"/>
      <c r="AGF103" s="227"/>
      <c r="AGG103" s="231"/>
      <c r="AGH103" s="6"/>
      <c r="AGI103" s="6"/>
      <c r="AGJ103" s="6"/>
      <c r="AGK103" s="246"/>
      <c r="AGL103" s="252"/>
      <c r="AGM103" s="259"/>
      <c r="AGN103" s="231"/>
      <c r="AGO103" s="231"/>
      <c r="AGP103" s="231"/>
      <c r="AGQ103" s="99"/>
      <c r="AGR103" s="231"/>
      <c r="AGS103" s="231"/>
      <c r="AGT103" s="231"/>
      <c r="AGU103" s="222"/>
      <c r="AGV103" s="248"/>
      <c r="AGW103" s="254"/>
      <c r="AGX103" s="224"/>
      <c r="AGY103" s="225"/>
      <c r="AGZ103" s="99"/>
      <c r="AHA103" s="255"/>
      <c r="AHB103" s="231"/>
      <c r="AHC103" s="227"/>
      <c r="AHD103" s="227"/>
      <c r="AHE103" s="231"/>
      <c r="AHF103" s="6"/>
      <c r="AHG103" s="6"/>
      <c r="AHH103" s="6"/>
      <c r="AHI103" s="246"/>
      <c r="AHJ103" s="252"/>
      <c r="AHK103" s="259"/>
      <c r="AHL103" s="231"/>
      <c r="AHM103" s="231"/>
      <c r="AHN103" s="231"/>
      <c r="AHO103" s="99"/>
      <c r="AHP103" s="231"/>
      <c r="AHQ103" s="231"/>
      <c r="AHR103" s="231"/>
      <c r="AHS103" s="222"/>
      <c r="AHT103" s="248"/>
      <c r="AHU103" s="254"/>
      <c r="AHV103" s="224"/>
      <c r="AHW103" s="225"/>
      <c r="AHX103" s="99"/>
      <c r="AHY103" s="255"/>
      <c r="AHZ103" s="231"/>
      <c r="AIA103" s="227"/>
      <c r="AIB103" s="227"/>
      <c r="AIC103" s="231"/>
      <c r="AID103" s="6"/>
      <c r="AIE103" s="6"/>
      <c r="AIF103" s="6"/>
      <c r="AIG103" s="246"/>
      <c r="AIH103" s="252"/>
      <c r="AII103" s="259"/>
      <c r="AIJ103" s="231"/>
      <c r="AIK103" s="231"/>
      <c r="AIL103" s="231"/>
      <c r="AIM103" s="99"/>
      <c r="AIN103" s="231"/>
      <c r="AIO103" s="231"/>
      <c r="AIP103" s="231"/>
      <c r="AIQ103" s="222"/>
      <c r="AIR103" s="248"/>
      <c r="AIS103" s="254"/>
      <c r="AIT103" s="224"/>
      <c r="AIU103" s="225"/>
      <c r="AIV103" s="99"/>
      <c r="AIW103" s="255"/>
      <c r="AIX103" s="231"/>
      <c r="AIY103" s="227"/>
      <c r="AIZ103" s="227"/>
      <c r="AJA103" s="231"/>
      <c r="AJB103" s="6"/>
      <c r="AJC103" s="6"/>
      <c r="AJD103" s="6"/>
      <c r="AJE103" s="246"/>
      <c r="AJF103" s="252"/>
      <c r="AJG103" s="259"/>
      <c r="AJH103" s="231"/>
      <c r="AJI103" s="231"/>
      <c r="AJJ103" s="231"/>
      <c r="AJK103" s="99"/>
      <c r="AJL103" s="231"/>
      <c r="AJM103" s="231"/>
      <c r="AJN103" s="231"/>
      <c r="AJO103" s="222"/>
      <c r="AJP103" s="248"/>
      <c r="AJQ103" s="254"/>
      <c r="AJR103" s="224"/>
      <c r="AJS103" s="225"/>
      <c r="AJT103" s="99"/>
      <c r="AJU103" s="255"/>
      <c r="AJV103" s="231"/>
      <c r="AJW103" s="227"/>
      <c r="AJX103" s="227"/>
      <c r="AJY103" s="231"/>
      <c r="AJZ103" s="6"/>
      <c r="AKA103" s="6"/>
      <c r="AKB103" s="6"/>
      <c r="AKC103" s="246"/>
      <c r="AKD103" s="252"/>
      <c r="AKE103" s="259"/>
      <c r="AKF103" s="231"/>
      <c r="AKG103" s="231"/>
      <c r="AKH103" s="231"/>
      <c r="AKI103" s="99"/>
      <c r="AKJ103" s="231"/>
      <c r="AKK103" s="231"/>
      <c r="AKL103" s="231"/>
      <c r="AKM103" s="222"/>
      <c r="AKN103" s="248"/>
      <c r="AKO103" s="254"/>
      <c r="AKP103" s="224"/>
      <c r="AKQ103" s="225"/>
      <c r="AKR103" s="99"/>
      <c r="AKS103" s="255"/>
      <c r="AKT103" s="231"/>
      <c r="AKU103" s="227"/>
      <c r="AKV103" s="227"/>
      <c r="AKW103" s="231"/>
      <c r="AKX103" s="6"/>
      <c r="AKY103" s="6"/>
      <c r="AKZ103" s="6"/>
      <c r="ALA103" s="246"/>
      <c r="ALB103" s="252"/>
      <c r="ALC103" s="259"/>
      <c r="ALD103" s="231"/>
      <c r="ALE103" s="231"/>
      <c r="ALF103" s="231"/>
      <c r="ALG103" s="99"/>
      <c r="ALH103" s="231"/>
      <c r="ALI103" s="231"/>
      <c r="ALJ103" s="231"/>
      <c r="ALK103" s="222"/>
      <c r="ALL103" s="248"/>
      <c r="ALM103" s="254"/>
      <c r="ALN103" s="224"/>
      <c r="ALO103" s="225"/>
      <c r="ALP103" s="99"/>
      <c r="ALQ103" s="255"/>
      <c r="ALR103" s="231"/>
      <c r="ALS103" s="227"/>
      <c r="ALT103" s="227"/>
      <c r="ALU103" s="231"/>
      <c r="ALV103" s="6"/>
      <c r="ALW103" s="6"/>
      <c r="ALX103" s="6"/>
      <c r="ALY103" s="246"/>
      <c r="ALZ103" s="252"/>
      <c r="AMA103" s="259"/>
      <c r="AMB103" s="231"/>
      <c r="AMC103" s="231"/>
      <c r="AMD103" s="231"/>
      <c r="AME103" s="99"/>
      <c r="AMF103" s="231"/>
      <c r="AMG103" s="231"/>
      <c r="AMH103" s="231"/>
      <c r="AMI103" s="222"/>
      <c r="AMJ103" s="248"/>
      <c r="AMK103" s="254"/>
      <c r="AML103" s="224"/>
      <c r="AMM103" s="225"/>
      <c r="AMN103" s="99"/>
      <c r="AMO103" s="255"/>
      <c r="AMP103" s="231"/>
      <c r="AMQ103" s="227"/>
      <c r="AMR103" s="227"/>
      <c r="AMS103" s="231"/>
      <c r="AMT103" s="6"/>
      <c r="AMU103" s="6"/>
      <c r="AMV103" s="6"/>
      <c r="AMW103" s="246"/>
      <c r="AMX103" s="252"/>
      <c r="AMY103" s="259"/>
      <c r="AMZ103" s="231"/>
      <c r="ANA103" s="231"/>
      <c r="ANB103" s="231"/>
      <c r="ANC103" s="99"/>
      <c r="AND103" s="231"/>
      <c r="ANE103" s="231"/>
      <c r="ANF103" s="231"/>
      <c r="ANG103" s="222"/>
      <c r="ANH103" s="248"/>
      <c r="ANI103" s="254"/>
      <c r="ANJ103" s="224"/>
      <c r="ANK103" s="225"/>
      <c r="ANL103" s="99"/>
      <c r="ANM103" s="255"/>
      <c r="ANN103" s="231"/>
      <c r="ANO103" s="227"/>
      <c r="ANP103" s="227"/>
      <c r="ANQ103" s="231"/>
      <c r="ANR103" s="6"/>
      <c r="ANS103" s="6"/>
      <c r="ANT103" s="6"/>
      <c r="ANU103" s="246"/>
      <c r="ANV103" s="252"/>
      <c r="ANW103" s="259"/>
      <c r="ANX103" s="231"/>
      <c r="ANY103" s="231"/>
      <c r="ANZ103" s="231"/>
      <c r="AOA103" s="99"/>
      <c r="AOB103" s="231"/>
      <c r="AOC103" s="231"/>
      <c r="AOD103" s="231"/>
      <c r="AOE103" s="222"/>
      <c r="AOF103" s="248"/>
      <c r="AOG103" s="254"/>
      <c r="AOH103" s="224"/>
      <c r="AOI103" s="225"/>
      <c r="AOJ103" s="99"/>
      <c r="AOK103" s="255"/>
      <c r="AOL103" s="231"/>
      <c r="AOM103" s="227"/>
      <c r="AON103" s="227"/>
      <c r="AOO103" s="231"/>
      <c r="AOP103" s="6"/>
      <c r="AOQ103" s="6"/>
      <c r="AOR103" s="6"/>
      <c r="AOS103" s="246"/>
      <c r="AOT103" s="252"/>
      <c r="AOU103" s="259"/>
      <c r="AOV103" s="231"/>
      <c r="AOW103" s="231"/>
      <c r="AOX103" s="231"/>
      <c r="AOY103" s="99"/>
      <c r="AOZ103" s="231"/>
      <c r="APA103" s="231"/>
      <c r="APB103" s="231"/>
      <c r="APC103" s="222"/>
      <c r="APD103" s="248"/>
      <c r="APE103" s="254"/>
      <c r="APF103" s="224"/>
      <c r="APG103" s="225"/>
      <c r="APH103" s="99"/>
      <c r="API103" s="255"/>
      <c r="APJ103" s="231"/>
      <c r="APK103" s="227"/>
      <c r="APL103" s="227"/>
      <c r="APM103" s="231"/>
      <c r="APN103" s="6"/>
      <c r="APO103" s="6"/>
      <c r="APP103" s="6"/>
      <c r="APQ103" s="246"/>
      <c r="APR103" s="252"/>
      <c r="APS103" s="259"/>
      <c r="APT103" s="231"/>
      <c r="APU103" s="231"/>
      <c r="APV103" s="231"/>
      <c r="APW103" s="99"/>
      <c r="APX103" s="231"/>
      <c r="APY103" s="231"/>
      <c r="APZ103" s="231"/>
      <c r="AQA103" s="222"/>
      <c r="AQB103" s="248"/>
      <c r="AQC103" s="254"/>
      <c r="AQD103" s="224"/>
      <c r="AQE103" s="225"/>
      <c r="AQF103" s="99"/>
      <c r="AQG103" s="255"/>
      <c r="AQH103" s="231"/>
      <c r="AQI103" s="227"/>
      <c r="AQJ103" s="227"/>
      <c r="AQK103" s="231"/>
      <c r="AQL103" s="6"/>
      <c r="AQM103" s="6"/>
      <c r="AQN103" s="6"/>
      <c r="AQO103" s="246"/>
      <c r="AQP103" s="252"/>
      <c r="AQQ103" s="259"/>
      <c r="AQR103" s="231"/>
      <c r="AQS103" s="231"/>
      <c r="AQT103" s="231"/>
      <c r="AQU103" s="99"/>
      <c r="AQV103" s="231"/>
      <c r="AQW103" s="231"/>
      <c r="AQX103" s="231"/>
      <c r="AQY103" s="222"/>
      <c r="AQZ103" s="248"/>
      <c r="ARA103" s="254"/>
      <c r="ARB103" s="224"/>
      <c r="ARC103" s="225"/>
      <c r="ARD103" s="99"/>
      <c r="ARE103" s="255"/>
      <c r="ARF103" s="231"/>
      <c r="ARG103" s="227"/>
      <c r="ARH103" s="227"/>
      <c r="ARI103" s="231"/>
      <c r="ARJ103" s="6"/>
      <c r="ARK103" s="6"/>
      <c r="ARL103" s="6"/>
      <c r="ARM103" s="246"/>
      <c r="ARN103" s="252"/>
      <c r="ARO103" s="259"/>
      <c r="ARP103" s="231"/>
      <c r="ARQ103" s="231"/>
      <c r="ARR103" s="231"/>
      <c r="ARS103" s="99"/>
      <c r="ART103" s="231"/>
      <c r="ARU103" s="231"/>
      <c r="ARV103" s="231"/>
      <c r="ARW103" s="222"/>
      <c r="ARX103" s="248"/>
      <c r="ARY103" s="254"/>
      <c r="ARZ103" s="224"/>
      <c r="ASA103" s="225"/>
      <c r="ASB103" s="99"/>
      <c r="ASC103" s="255"/>
      <c r="ASD103" s="231"/>
      <c r="ASE103" s="227"/>
      <c r="ASF103" s="227"/>
      <c r="ASG103" s="231"/>
      <c r="ASH103" s="6"/>
      <c r="ASI103" s="6"/>
      <c r="ASJ103" s="6"/>
      <c r="ASK103" s="246"/>
      <c r="ASL103" s="252"/>
      <c r="ASM103" s="259"/>
      <c r="ASN103" s="231"/>
      <c r="ASO103" s="231"/>
      <c r="ASP103" s="231"/>
      <c r="ASQ103" s="99"/>
      <c r="ASR103" s="231"/>
      <c r="ASS103" s="231"/>
      <c r="AST103" s="231"/>
      <c r="ASU103" s="222"/>
      <c r="ASV103" s="248"/>
      <c r="ASW103" s="254"/>
      <c r="ASX103" s="224"/>
      <c r="ASY103" s="225"/>
      <c r="ASZ103" s="99"/>
      <c r="ATA103" s="255"/>
      <c r="ATB103" s="231"/>
      <c r="ATC103" s="227"/>
      <c r="ATD103" s="227"/>
      <c r="ATE103" s="231"/>
      <c r="ATF103" s="6"/>
      <c r="ATG103" s="6"/>
      <c r="ATH103" s="6"/>
      <c r="ATI103" s="246"/>
      <c r="ATJ103" s="252"/>
      <c r="ATK103" s="259"/>
      <c r="ATL103" s="231"/>
      <c r="ATM103" s="231"/>
      <c r="ATN103" s="231"/>
      <c r="ATO103" s="99"/>
      <c r="ATP103" s="231"/>
      <c r="ATQ103" s="231"/>
      <c r="ATR103" s="231"/>
      <c r="ATS103" s="222"/>
      <c r="ATT103" s="248"/>
      <c r="ATU103" s="254"/>
      <c r="ATV103" s="224"/>
      <c r="ATW103" s="225"/>
      <c r="ATX103" s="99"/>
      <c r="ATY103" s="255"/>
      <c r="ATZ103" s="231"/>
      <c r="AUA103" s="227"/>
      <c r="AUB103" s="227"/>
      <c r="AUC103" s="231"/>
      <c r="AUD103" s="6"/>
      <c r="AUE103" s="6"/>
      <c r="AUF103" s="6"/>
      <c r="AUG103" s="246"/>
      <c r="AUH103" s="252"/>
      <c r="AUI103" s="259"/>
      <c r="AUJ103" s="231"/>
      <c r="AUK103" s="231"/>
      <c r="AUL103" s="231"/>
      <c r="AUM103" s="99"/>
      <c r="AUN103" s="231"/>
      <c r="AUO103" s="231"/>
      <c r="AUP103" s="231"/>
      <c r="AUQ103" s="222"/>
      <c r="AUR103" s="248"/>
      <c r="AUS103" s="254"/>
      <c r="AUT103" s="224"/>
      <c r="AUU103" s="225"/>
      <c r="AUV103" s="99"/>
      <c r="AUW103" s="255"/>
      <c r="AUX103" s="231"/>
      <c r="AUY103" s="227"/>
      <c r="AUZ103" s="227"/>
      <c r="AVA103" s="231"/>
      <c r="AVB103" s="6"/>
      <c r="AVC103" s="6"/>
      <c r="AVD103" s="6"/>
      <c r="AVE103" s="246"/>
      <c r="AVF103" s="252"/>
      <c r="AVG103" s="259"/>
      <c r="AVH103" s="231"/>
      <c r="AVI103" s="231"/>
      <c r="AVJ103" s="231"/>
      <c r="AVK103" s="99"/>
      <c r="AVL103" s="231"/>
      <c r="AVM103" s="231"/>
      <c r="AVN103" s="231"/>
      <c r="AVO103" s="222"/>
      <c r="AVP103" s="248"/>
      <c r="AVQ103" s="254"/>
      <c r="AVR103" s="224"/>
      <c r="AVS103" s="225"/>
      <c r="AVT103" s="99"/>
      <c r="AVU103" s="255"/>
      <c r="AVV103" s="231"/>
      <c r="AVW103" s="227"/>
      <c r="AVX103" s="227"/>
      <c r="AVY103" s="231"/>
      <c r="AVZ103" s="6"/>
      <c r="AWA103" s="6"/>
      <c r="AWB103" s="6"/>
      <c r="AWC103" s="246"/>
      <c r="AWD103" s="252"/>
      <c r="AWE103" s="259"/>
      <c r="AWF103" s="231"/>
      <c r="AWG103" s="231"/>
      <c r="AWH103" s="231"/>
      <c r="AWI103" s="99"/>
      <c r="AWJ103" s="231"/>
      <c r="AWK103" s="231"/>
      <c r="AWL103" s="231"/>
      <c r="AWM103" s="222"/>
      <c r="AWN103" s="248"/>
      <c r="AWO103" s="254"/>
      <c r="AWP103" s="224"/>
      <c r="AWQ103" s="225"/>
      <c r="AWR103" s="99"/>
      <c r="AWS103" s="255"/>
      <c r="AWT103" s="231"/>
      <c r="AWU103" s="227"/>
      <c r="AWV103" s="227"/>
      <c r="AWW103" s="231"/>
      <c r="AWX103" s="6"/>
      <c r="AWY103" s="6"/>
      <c r="AWZ103" s="6"/>
      <c r="AXA103" s="246"/>
      <c r="AXB103" s="252"/>
      <c r="AXC103" s="259"/>
      <c r="AXD103" s="231"/>
      <c r="AXE103" s="231"/>
      <c r="AXF103" s="231"/>
      <c r="AXG103" s="99"/>
      <c r="AXH103" s="231"/>
      <c r="AXI103" s="231"/>
      <c r="AXJ103" s="231"/>
      <c r="AXK103" s="222"/>
      <c r="AXL103" s="248"/>
      <c r="AXM103" s="254"/>
      <c r="AXN103" s="224"/>
      <c r="AXO103" s="225"/>
      <c r="AXP103" s="99"/>
      <c r="AXQ103" s="255"/>
      <c r="AXR103" s="231"/>
      <c r="AXS103" s="227"/>
      <c r="AXT103" s="227"/>
      <c r="AXU103" s="231"/>
      <c r="AXV103" s="6"/>
      <c r="AXW103" s="6"/>
      <c r="AXX103" s="6"/>
      <c r="AXY103" s="246"/>
      <c r="AXZ103" s="252"/>
      <c r="AYA103" s="259"/>
      <c r="AYB103" s="231"/>
      <c r="AYC103" s="231"/>
      <c r="AYD103" s="231"/>
      <c r="AYE103" s="99"/>
      <c r="AYF103" s="231"/>
      <c r="AYG103" s="231"/>
      <c r="AYH103" s="231"/>
      <c r="AYI103" s="222"/>
      <c r="AYJ103" s="248"/>
      <c r="AYK103" s="254"/>
      <c r="AYL103" s="224"/>
      <c r="AYM103" s="225"/>
      <c r="AYN103" s="99"/>
      <c r="AYO103" s="255"/>
      <c r="AYP103" s="231"/>
      <c r="AYQ103" s="227"/>
      <c r="AYR103" s="227"/>
      <c r="AYS103" s="231"/>
      <c r="AYT103" s="6"/>
      <c r="AYU103" s="6"/>
      <c r="AYV103" s="6"/>
      <c r="AYW103" s="246"/>
      <c r="AYX103" s="252"/>
      <c r="AYY103" s="259"/>
      <c r="AYZ103" s="231"/>
      <c r="AZA103" s="231"/>
      <c r="AZB103" s="231"/>
      <c r="AZC103" s="99"/>
      <c r="AZD103" s="231"/>
      <c r="AZE103" s="231"/>
      <c r="AZF103" s="231"/>
      <c r="AZG103" s="222"/>
      <c r="AZH103" s="248"/>
      <c r="AZI103" s="254"/>
      <c r="AZJ103" s="224"/>
      <c r="AZK103" s="225"/>
      <c r="AZL103" s="99"/>
      <c r="AZM103" s="255"/>
      <c r="AZN103" s="231"/>
      <c r="AZO103" s="227"/>
      <c r="AZP103" s="227"/>
      <c r="AZQ103" s="231"/>
      <c r="AZR103" s="6"/>
      <c r="AZS103" s="6"/>
      <c r="AZT103" s="6"/>
      <c r="AZU103" s="246"/>
      <c r="AZV103" s="252"/>
      <c r="AZW103" s="259"/>
      <c r="AZX103" s="231"/>
      <c r="AZY103" s="231"/>
      <c r="AZZ103" s="231"/>
      <c r="BAA103" s="99"/>
      <c r="BAB103" s="231"/>
      <c r="BAC103" s="231"/>
      <c r="BAD103" s="231"/>
      <c r="BAE103" s="222"/>
      <c r="BAF103" s="248"/>
      <c r="BAG103" s="254"/>
      <c r="BAH103" s="224"/>
      <c r="BAI103" s="225"/>
      <c r="BAJ103" s="99"/>
      <c r="BAK103" s="255"/>
      <c r="BAL103" s="231"/>
      <c r="BAM103" s="227"/>
      <c r="BAN103" s="227"/>
      <c r="BAO103" s="231"/>
      <c r="BAP103" s="6"/>
      <c r="BAQ103" s="6"/>
      <c r="BAR103" s="6"/>
      <c r="BAS103" s="246"/>
      <c r="BAT103" s="252"/>
      <c r="BAU103" s="259"/>
      <c r="BAV103" s="231"/>
      <c r="BAW103" s="231"/>
      <c r="BAX103" s="231"/>
      <c r="BAY103" s="99"/>
      <c r="BAZ103" s="231"/>
      <c r="BBA103" s="231"/>
      <c r="BBB103" s="231"/>
      <c r="BBC103" s="222"/>
      <c r="BBD103" s="248"/>
      <c r="BBE103" s="254"/>
      <c r="BBF103" s="224"/>
      <c r="BBG103" s="225"/>
      <c r="BBH103" s="99"/>
      <c r="BBI103" s="255"/>
      <c r="BBJ103" s="231"/>
      <c r="BBK103" s="227"/>
      <c r="BBL103" s="227"/>
      <c r="BBM103" s="231"/>
      <c r="BBN103" s="6"/>
      <c r="BBO103" s="6"/>
      <c r="BBP103" s="6"/>
      <c r="BBQ103" s="246"/>
      <c r="BBR103" s="252"/>
      <c r="BBS103" s="259"/>
      <c r="BBT103" s="231"/>
      <c r="BBU103" s="231"/>
      <c r="BBV103" s="231"/>
      <c r="BBW103" s="99"/>
      <c r="BBX103" s="231"/>
      <c r="BBY103" s="231"/>
      <c r="BBZ103" s="231"/>
      <c r="BCA103" s="222"/>
      <c r="BCB103" s="248"/>
      <c r="BCC103" s="254"/>
      <c r="BCD103" s="224"/>
      <c r="BCE103" s="225"/>
      <c r="BCF103" s="99"/>
      <c r="BCG103" s="255"/>
      <c r="BCH103" s="231"/>
      <c r="BCI103" s="227"/>
      <c r="BCJ103" s="227"/>
      <c r="BCK103" s="231"/>
      <c r="BCL103" s="6"/>
      <c r="BCM103" s="6"/>
      <c r="BCN103" s="6"/>
      <c r="BCO103" s="246"/>
      <c r="BCP103" s="252"/>
      <c r="BCQ103" s="259"/>
      <c r="BCR103" s="231"/>
      <c r="BCS103" s="231"/>
      <c r="BCT103" s="231"/>
      <c r="BCU103" s="99"/>
      <c r="BCV103" s="231"/>
      <c r="BCW103" s="231"/>
      <c r="BCX103" s="231"/>
      <c r="BCY103" s="222"/>
      <c r="BCZ103" s="248"/>
      <c r="BDA103" s="254"/>
      <c r="BDB103" s="224"/>
      <c r="BDC103" s="225"/>
      <c r="BDD103" s="99"/>
      <c r="BDE103" s="255"/>
      <c r="BDF103" s="231"/>
      <c r="BDG103" s="227"/>
      <c r="BDH103" s="227"/>
      <c r="BDI103" s="231"/>
      <c r="BDJ103" s="6"/>
      <c r="BDK103" s="6"/>
      <c r="BDL103" s="6"/>
      <c r="BDM103" s="246"/>
      <c r="BDN103" s="252"/>
      <c r="BDO103" s="259"/>
      <c r="BDP103" s="231"/>
      <c r="BDQ103" s="231"/>
      <c r="BDR103" s="231"/>
      <c r="BDS103" s="99"/>
      <c r="BDT103" s="231"/>
      <c r="BDU103" s="231"/>
      <c r="BDV103" s="231"/>
      <c r="BDW103" s="222"/>
      <c r="BDX103" s="248"/>
      <c r="BDY103" s="254"/>
      <c r="BDZ103" s="224"/>
      <c r="BEA103" s="225"/>
      <c r="BEB103" s="99"/>
      <c r="BEC103" s="255"/>
      <c r="BED103" s="231"/>
      <c r="BEE103" s="227"/>
      <c r="BEF103" s="227"/>
      <c r="BEG103" s="231"/>
      <c r="BEH103" s="6"/>
      <c r="BEI103" s="6"/>
      <c r="BEJ103" s="6"/>
      <c r="BEK103" s="246"/>
      <c r="BEL103" s="252"/>
      <c r="BEM103" s="259"/>
      <c r="BEN103" s="231"/>
      <c r="BEO103" s="231"/>
      <c r="BEP103" s="231"/>
      <c r="BEQ103" s="99"/>
      <c r="BER103" s="231"/>
      <c r="BES103" s="231"/>
      <c r="BET103" s="231"/>
      <c r="BEU103" s="222"/>
      <c r="BEV103" s="248"/>
      <c r="BEW103" s="254"/>
      <c r="BEX103" s="224"/>
      <c r="BEY103" s="225"/>
      <c r="BEZ103" s="99"/>
      <c r="BFA103" s="255"/>
      <c r="BFB103" s="231"/>
      <c r="BFC103" s="227"/>
      <c r="BFD103" s="227"/>
      <c r="BFE103" s="231"/>
      <c r="BFF103" s="6"/>
      <c r="BFG103" s="6"/>
      <c r="BFH103" s="6"/>
      <c r="BFI103" s="246"/>
      <c r="BFJ103" s="252"/>
      <c r="BFK103" s="259"/>
      <c r="BFL103" s="231"/>
      <c r="BFM103" s="231"/>
      <c r="BFN103" s="231"/>
      <c r="BFO103" s="99"/>
      <c r="BFP103" s="231"/>
      <c r="BFQ103" s="231"/>
      <c r="BFR103" s="231"/>
      <c r="BFS103" s="222"/>
      <c r="BFT103" s="248"/>
      <c r="BFU103" s="254"/>
      <c r="BFV103" s="224"/>
      <c r="BFW103" s="225"/>
      <c r="BFX103" s="99"/>
      <c r="BFY103" s="255"/>
      <c r="BFZ103" s="231"/>
      <c r="BGA103" s="227"/>
      <c r="BGB103" s="227"/>
      <c r="BGC103" s="231"/>
      <c r="BGD103" s="6"/>
      <c r="BGE103" s="6"/>
      <c r="BGF103" s="6"/>
      <c r="BGG103" s="246"/>
      <c r="BGH103" s="252"/>
      <c r="BGI103" s="259"/>
      <c r="BGJ103" s="231"/>
      <c r="BGK103" s="231"/>
      <c r="BGL103" s="231"/>
      <c r="BGM103" s="99"/>
      <c r="BGN103" s="231"/>
      <c r="BGO103" s="231"/>
      <c r="BGP103" s="231"/>
      <c r="BGQ103" s="222"/>
      <c r="BGR103" s="248"/>
      <c r="BGS103" s="254"/>
      <c r="BGT103" s="224"/>
      <c r="BGU103" s="225"/>
      <c r="BGV103" s="99"/>
      <c r="BGW103" s="255"/>
      <c r="BGX103" s="231"/>
      <c r="BGY103" s="227"/>
      <c r="BGZ103" s="227"/>
      <c r="BHA103" s="231"/>
      <c r="BHB103" s="6"/>
      <c r="BHC103" s="6"/>
      <c r="BHD103" s="6"/>
      <c r="BHE103" s="246"/>
      <c r="BHF103" s="252"/>
      <c r="BHG103" s="259"/>
      <c r="BHH103" s="231"/>
      <c r="BHI103" s="231"/>
      <c r="BHJ103" s="231"/>
      <c r="BHK103" s="99"/>
      <c r="BHL103" s="231"/>
      <c r="BHM103" s="231"/>
      <c r="BHN103" s="231"/>
      <c r="BHO103" s="222"/>
      <c r="BHP103" s="248"/>
      <c r="BHQ103" s="254"/>
      <c r="BHR103" s="224"/>
      <c r="BHS103" s="225"/>
      <c r="BHT103" s="99"/>
      <c r="BHU103" s="255"/>
      <c r="BHV103" s="231"/>
      <c r="BHW103" s="227"/>
      <c r="BHX103" s="227"/>
      <c r="BHY103" s="231"/>
      <c r="BHZ103" s="6"/>
      <c r="BIA103" s="6"/>
      <c r="BIB103" s="6"/>
      <c r="BIC103" s="246"/>
      <c r="BID103" s="252"/>
      <c r="BIE103" s="259"/>
      <c r="BIF103" s="231"/>
      <c r="BIG103" s="231"/>
      <c r="BIH103" s="231"/>
      <c r="BII103" s="99"/>
      <c r="BIJ103" s="231"/>
      <c r="BIK103" s="231"/>
      <c r="BIL103" s="231"/>
      <c r="BIM103" s="222"/>
      <c r="BIN103" s="248"/>
      <c r="BIO103" s="254"/>
      <c r="BIP103" s="224"/>
      <c r="BIQ103" s="225"/>
      <c r="BIR103" s="99"/>
      <c r="BIS103" s="255"/>
      <c r="BIT103" s="231"/>
      <c r="BIU103" s="227"/>
      <c r="BIV103" s="227"/>
      <c r="BIW103" s="231"/>
      <c r="BIX103" s="6"/>
      <c r="BIY103" s="6"/>
      <c r="BIZ103" s="6"/>
      <c r="BJA103" s="246"/>
      <c r="BJB103" s="252"/>
      <c r="BJC103" s="259"/>
      <c r="BJD103" s="231"/>
      <c r="BJE103" s="231"/>
      <c r="BJF103" s="231"/>
      <c r="BJG103" s="99"/>
      <c r="BJH103" s="231"/>
      <c r="BJI103" s="231"/>
      <c r="BJJ103" s="231"/>
      <c r="BJK103" s="222"/>
      <c r="BJL103" s="248"/>
      <c r="BJM103" s="254"/>
      <c r="BJN103" s="224"/>
      <c r="BJO103" s="225"/>
      <c r="BJP103" s="99"/>
      <c r="BJQ103" s="255"/>
      <c r="BJR103" s="231"/>
      <c r="BJS103" s="227"/>
      <c r="BJT103" s="227"/>
      <c r="BJU103" s="231"/>
      <c r="BJV103" s="6"/>
      <c r="BJW103" s="6"/>
      <c r="BJX103" s="6"/>
      <c r="BJY103" s="246"/>
      <c r="BJZ103" s="252"/>
      <c r="BKA103" s="259"/>
      <c r="BKB103" s="231"/>
      <c r="BKC103" s="231"/>
      <c r="BKD103" s="231"/>
      <c r="BKE103" s="99"/>
      <c r="BKF103" s="231"/>
      <c r="BKG103" s="231"/>
      <c r="BKH103" s="231"/>
      <c r="BKI103" s="222"/>
      <c r="BKJ103" s="248"/>
      <c r="BKK103" s="254"/>
      <c r="BKL103" s="224"/>
      <c r="BKM103" s="225"/>
      <c r="BKN103" s="99"/>
      <c r="BKO103" s="255"/>
      <c r="BKP103" s="231"/>
      <c r="BKQ103" s="227"/>
      <c r="BKR103" s="227"/>
      <c r="BKS103" s="231"/>
      <c r="BKT103" s="6"/>
      <c r="BKU103" s="6"/>
      <c r="BKV103" s="6"/>
      <c r="BKW103" s="246"/>
      <c r="BKX103" s="252"/>
      <c r="BKY103" s="259"/>
      <c r="BKZ103" s="231"/>
      <c r="BLA103" s="231"/>
      <c r="BLB103" s="231"/>
      <c r="BLC103" s="99"/>
      <c r="BLD103" s="231"/>
      <c r="BLE103" s="231"/>
      <c r="BLF103" s="231"/>
      <c r="BLG103" s="222"/>
      <c r="BLH103" s="248"/>
      <c r="BLI103" s="254"/>
      <c r="BLJ103" s="224"/>
      <c r="BLK103" s="225"/>
      <c r="BLL103" s="99"/>
      <c r="BLM103" s="255"/>
      <c r="BLN103" s="231"/>
      <c r="BLO103" s="227"/>
      <c r="BLP103" s="227"/>
      <c r="BLQ103" s="231"/>
      <c r="BLR103" s="6"/>
      <c r="BLS103" s="6"/>
      <c r="BLT103" s="6"/>
      <c r="BLU103" s="246"/>
      <c r="BLV103" s="252"/>
      <c r="BLW103" s="259"/>
      <c r="BLX103" s="231"/>
      <c r="BLY103" s="231"/>
      <c r="BLZ103" s="231"/>
      <c r="BMA103" s="99"/>
      <c r="BMB103" s="231"/>
      <c r="BMC103" s="231"/>
      <c r="BMD103" s="231"/>
      <c r="BME103" s="222"/>
      <c r="BMF103" s="248"/>
      <c r="BMG103" s="254"/>
      <c r="BMH103" s="224"/>
      <c r="BMI103" s="225"/>
      <c r="BMJ103" s="99"/>
      <c r="BMK103" s="255"/>
      <c r="BML103" s="231"/>
      <c r="BMM103" s="227"/>
      <c r="BMN103" s="227"/>
      <c r="BMO103" s="231"/>
      <c r="BMP103" s="6"/>
      <c r="BMQ103" s="6"/>
      <c r="BMR103" s="6"/>
      <c r="BMS103" s="246"/>
      <c r="BMT103" s="252"/>
      <c r="BMU103" s="259"/>
      <c r="BMV103" s="231"/>
      <c r="BMW103" s="231"/>
      <c r="BMX103" s="231"/>
      <c r="BMY103" s="99"/>
      <c r="BMZ103" s="231"/>
      <c r="BNA103" s="231"/>
      <c r="BNB103" s="231"/>
      <c r="BNC103" s="222"/>
      <c r="BND103" s="248"/>
      <c r="BNE103" s="254"/>
      <c r="BNF103" s="224"/>
      <c r="BNG103" s="225"/>
      <c r="BNH103" s="99"/>
      <c r="BNI103" s="255"/>
      <c r="BNJ103" s="231"/>
      <c r="BNK103" s="227"/>
      <c r="BNL103" s="227"/>
      <c r="BNM103" s="231"/>
      <c r="BNN103" s="6"/>
      <c r="BNO103" s="6"/>
      <c r="BNP103" s="6"/>
      <c r="BNQ103" s="246"/>
      <c r="BNR103" s="252"/>
      <c r="BNS103" s="259"/>
      <c r="BNT103" s="231"/>
      <c r="BNU103" s="231"/>
      <c r="BNV103" s="231"/>
      <c r="BNW103" s="99"/>
      <c r="BNX103" s="231"/>
      <c r="BNY103" s="231"/>
      <c r="BNZ103" s="231"/>
      <c r="BOA103" s="222"/>
      <c r="BOB103" s="248"/>
      <c r="BOC103" s="254"/>
      <c r="BOD103" s="224"/>
      <c r="BOE103" s="225"/>
      <c r="BOF103" s="99"/>
      <c r="BOG103" s="255"/>
      <c r="BOH103" s="231"/>
      <c r="BOI103" s="227"/>
      <c r="BOJ103" s="227"/>
      <c r="BOK103" s="231"/>
      <c r="BOL103" s="6"/>
      <c r="BOM103" s="6"/>
      <c r="BON103" s="6"/>
      <c r="BOO103" s="246"/>
      <c r="BOP103" s="252"/>
      <c r="BOQ103" s="259"/>
      <c r="BOR103" s="231"/>
      <c r="BOS103" s="231"/>
      <c r="BOT103" s="231"/>
      <c r="BOU103" s="99"/>
      <c r="BOV103" s="231"/>
      <c r="BOW103" s="231"/>
      <c r="BOX103" s="231"/>
      <c r="BOY103" s="222"/>
      <c r="BOZ103" s="248"/>
      <c r="BPA103" s="254"/>
      <c r="BPB103" s="224"/>
      <c r="BPC103" s="225"/>
      <c r="BPD103" s="99"/>
      <c r="BPE103" s="255"/>
      <c r="BPF103" s="231"/>
      <c r="BPG103" s="227"/>
      <c r="BPH103" s="227"/>
      <c r="BPI103" s="231"/>
      <c r="BPJ103" s="6"/>
      <c r="BPK103" s="6"/>
      <c r="BPL103" s="6"/>
      <c r="BPM103" s="246"/>
      <c r="BPN103" s="252"/>
      <c r="BPO103" s="259"/>
      <c r="BPP103" s="231"/>
      <c r="BPQ103" s="231"/>
      <c r="BPR103" s="231"/>
      <c r="BPS103" s="99"/>
      <c r="BPT103" s="231"/>
      <c r="BPU103" s="231"/>
      <c r="BPV103" s="231"/>
      <c r="BPW103" s="222"/>
      <c r="BPX103" s="248"/>
      <c r="BPY103" s="254"/>
      <c r="BPZ103" s="224"/>
      <c r="BQA103" s="225"/>
      <c r="BQB103" s="99"/>
      <c r="BQC103" s="255"/>
      <c r="BQD103" s="231"/>
      <c r="BQE103" s="227"/>
      <c r="BQF103" s="227"/>
      <c r="BQG103" s="231"/>
      <c r="BQH103" s="6"/>
      <c r="BQI103" s="6"/>
      <c r="BQJ103" s="6"/>
      <c r="BQK103" s="246"/>
      <c r="BQL103" s="252"/>
      <c r="BQM103" s="259"/>
      <c r="BQN103" s="231"/>
      <c r="BQO103" s="231"/>
      <c r="BQP103" s="231"/>
      <c r="BQQ103" s="99"/>
      <c r="BQR103" s="231"/>
      <c r="BQS103" s="231"/>
      <c r="BQT103" s="231"/>
      <c r="BQU103" s="222"/>
      <c r="BQV103" s="248"/>
      <c r="BQW103" s="254"/>
      <c r="BQX103" s="224"/>
      <c r="BQY103" s="225"/>
      <c r="BQZ103" s="99"/>
      <c r="BRA103" s="255"/>
      <c r="BRB103" s="231"/>
      <c r="BRC103" s="227"/>
      <c r="BRD103" s="227"/>
      <c r="BRE103" s="231"/>
      <c r="BRF103" s="6"/>
      <c r="BRG103" s="6"/>
      <c r="BRH103" s="6"/>
      <c r="BRI103" s="246"/>
      <c r="BRJ103" s="252"/>
      <c r="BRK103" s="259"/>
      <c r="BRL103" s="231"/>
      <c r="BRM103" s="231"/>
      <c r="BRN103" s="231"/>
      <c r="BRO103" s="99"/>
      <c r="BRP103" s="231"/>
      <c r="BRQ103" s="231"/>
      <c r="BRR103" s="231"/>
      <c r="BRS103" s="222"/>
      <c r="BRT103" s="248"/>
      <c r="BRU103" s="254"/>
      <c r="BRV103" s="224"/>
      <c r="BRW103" s="225"/>
      <c r="BRX103" s="99"/>
      <c r="BRY103" s="255"/>
      <c r="BRZ103" s="231"/>
      <c r="BSA103" s="227"/>
      <c r="BSB103" s="227"/>
      <c r="BSC103" s="231"/>
      <c r="BSD103" s="6"/>
      <c r="BSE103" s="6"/>
      <c r="BSF103" s="6"/>
      <c r="BSG103" s="246"/>
      <c r="BSH103" s="252"/>
      <c r="BSI103" s="259"/>
      <c r="BSJ103" s="231"/>
      <c r="BSK103" s="231"/>
      <c r="BSL103" s="231"/>
      <c r="BSM103" s="99"/>
      <c r="BSN103" s="231"/>
      <c r="BSO103" s="231"/>
      <c r="BSP103" s="231"/>
      <c r="BSQ103" s="222"/>
      <c r="BSR103" s="248"/>
      <c r="BSS103" s="254"/>
      <c r="BST103" s="224"/>
      <c r="BSU103" s="225"/>
      <c r="BSV103" s="99"/>
      <c r="BSW103" s="255"/>
      <c r="BSX103" s="231"/>
      <c r="BSY103" s="227"/>
      <c r="BSZ103" s="227"/>
      <c r="BTA103" s="231"/>
      <c r="BTB103" s="6"/>
      <c r="BTC103" s="6"/>
      <c r="BTD103" s="6"/>
      <c r="BTE103" s="246"/>
      <c r="BTF103" s="252"/>
      <c r="BTG103" s="259"/>
      <c r="BTH103" s="231"/>
      <c r="BTI103" s="231"/>
      <c r="BTJ103" s="231"/>
      <c r="BTK103" s="99"/>
      <c r="BTL103" s="231"/>
      <c r="BTM103" s="231"/>
      <c r="BTN103" s="231"/>
      <c r="BTO103" s="222"/>
      <c r="BTP103" s="248"/>
      <c r="BTQ103" s="254"/>
      <c r="BTR103" s="224"/>
      <c r="BTS103" s="225"/>
      <c r="BTT103" s="99"/>
      <c r="BTU103" s="255"/>
      <c r="BTV103" s="231"/>
      <c r="BTW103" s="227"/>
      <c r="BTX103" s="227"/>
      <c r="BTY103" s="231"/>
      <c r="BTZ103" s="6"/>
      <c r="BUA103" s="6"/>
      <c r="BUB103" s="6"/>
      <c r="BUC103" s="246"/>
      <c r="BUD103" s="252"/>
      <c r="BUE103" s="259"/>
      <c r="BUF103" s="231"/>
      <c r="BUG103" s="231"/>
      <c r="BUH103" s="231"/>
      <c r="BUI103" s="99"/>
      <c r="BUJ103" s="231"/>
      <c r="BUK103" s="231"/>
      <c r="BUL103" s="231"/>
      <c r="BUM103" s="222"/>
      <c r="BUN103" s="248"/>
      <c r="BUO103" s="254"/>
      <c r="BUP103" s="224"/>
      <c r="BUQ103" s="225"/>
      <c r="BUR103" s="99"/>
      <c r="BUS103" s="255"/>
      <c r="BUT103" s="231"/>
      <c r="BUU103" s="227"/>
      <c r="BUV103" s="227"/>
      <c r="BUW103" s="231"/>
      <c r="BUX103" s="6"/>
      <c r="BUY103" s="6"/>
      <c r="BUZ103" s="6"/>
      <c r="BVA103" s="246"/>
      <c r="BVB103" s="252"/>
      <c r="BVC103" s="259"/>
      <c r="BVD103" s="231"/>
      <c r="BVE103" s="231"/>
      <c r="BVF103" s="231"/>
      <c r="BVG103" s="99"/>
      <c r="BVH103" s="231"/>
      <c r="BVI103" s="231"/>
      <c r="BVJ103" s="231"/>
      <c r="BVK103" s="222"/>
      <c r="BVL103" s="248"/>
      <c r="BVM103" s="254"/>
      <c r="BVN103" s="224"/>
      <c r="BVO103" s="225"/>
      <c r="BVP103" s="99"/>
      <c r="BVQ103" s="255"/>
      <c r="BVR103" s="231"/>
      <c r="BVS103" s="227"/>
      <c r="BVT103" s="227"/>
      <c r="BVU103" s="231"/>
      <c r="BVV103" s="6"/>
      <c r="BVW103" s="6"/>
      <c r="BVX103" s="6"/>
      <c r="BVY103" s="246"/>
      <c r="BVZ103" s="252"/>
      <c r="BWA103" s="259"/>
      <c r="BWB103" s="231"/>
      <c r="BWC103" s="231"/>
      <c r="BWD103" s="231"/>
      <c r="BWE103" s="99"/>
      <c r="BWF103" s="231"/>
      <c r="BWG103" s="231"/>
      <c r="BWH103" s="231"/>
      <c r="BWI103" s="222"/>
      <c r="BWJ103" s="248"/>
      <c r="BWK103" s="254"/>
      <c r="BWL103" s="224"/>
      <c r="BWM103" s="225"/>
      <c r="BWN103" s="99"/>
      <c r="BWO103" s="255"/>
      <c r="BWP103" s="231"/>
      <c r="BWQ103" s="227"/>
      <c r="BWR103" s="227"/>
      <c r="BWS103" s="231"/>
      <c r="BWT103" s="6"/>
      <c r="BWU103" s="6"/>
      <c r="BWV103" s="6"/>
      <c r="BWW103" s="246"/>
      <c r="BWX103" s="252"/>
      <c r="BWY103" s="259"/>
      <c r="BWZ103" s="231"/>
      <c r="BXA103" s="231"/>
      <c r="BXB103" s="231"/>
      <c r="BXC103" s="99"/>
      <c r="BXD103" s="231"/>
      <c r="BXE103" s="231"/>
      <c r="BXF103" s="231"/>
      <c r="BXG103" s="222"/>
      <c r="BXH103" s="248"/>
      <c r="BXI103" s="254"/>
      <c r="BXJ103" s="224"/>
      <c r="BXK103" s="225"/>
      <c r="BXL103" s="99"/>
      <c r="BXM103" s="255"/>
      <c r="BXN103" s="231"/>
      <c r="BXO103" s="227"/>
      <c r="BXP103" s="227"/>
      <c r="BXQ103" s="231"/>
      <c r="BXR103" s="6"/>
      <c r="BXS103" s="6"/>
      <c r="BXT103" s="6"/>
      <c r="BXU103" s="246"/>
      <c r="BXV103" s="252"/>
      <c r="BXW103" s="259"/>
      <c r="BXX103" s="231"/>
      <c r="BXY103" s="231"/>
      <c r="BXZ103" s="231"/>
      <c r="BYA103" s="99"/>
      <c r="BYB103" s="231"/>
      <c r="BYC103" s="231"/>
      <c r="BYD103" s="231"/>
      <c r="BYE103" s="222"/>
      <c r="BYF103" s="248"/>
      <c r="BYG103" s="254"/>
      <c r="BYH103" s="224"/>
      <c r="BYI103" s="225"/>
      <c r="BYJ103" s="99"/>
      <c r="BYK103" s="255"/>
      <c r="BYL103" s="231"/>
      <c r="BYM103" s="227"/>
      <c r="BYN103" s="227"/>
      <c r="BYO103" s="231"/>
      <c r="BYP103" s="6"/>
      <c r="BYQ103" s="6"/>
      <c r="BYR103" s="6"/>
      <c r="BYS103" s="246"/>
      <c r="BYT103" s="252"/>
      <c r="BYU103" s="259"/>
      <c r="BYV103" s="231"/>
      <c r="BYW103" s="231"/>
      <c r="BYX103" s="231"/>
      <c r="BYY103" s="99"/>
      <c r="BYZ103" s="231"/>
      <c r="BZA103" s="231"/>
      <c r="BZB103" s="231"/>
      <c r="BZC103" s="222"/>
      <c r="BZD103" s="248"/>
      <c r="BZE103" s="254"/>
      <c r="BZF103" s="224"/>
      <c r="BZG103" s="225"/>
      <c r="BZH103" s="99"/>
      <c r="BZI103" s="255"/>
      <c r="BZJ103" s="231"/>
      <c r="BZK103" s="227"/>
      <c r="BZL103" s="227"/>
      <c r="BZM103" s="231"/>
      <c r="BZN103" s="6"/>
      <c r="BZO103" s="6"/>
      <c r="BZP103" s="6"/>
      <c r="BZQ103" s="246"/>
      <c r="BZR103" s="252"/>
      <c r="BZS103" s="259"/>
      <c r="BZT103" s="231"/>
      <c r="BZU103" s="231"/>
      <c r="BZV103" s="231"/>
      <c r="BZW103" s="99"/>
      <c r="BZX103" s="231"/>
      <c r="BZY103" s="231"/>
      <c r="BZZ103" s="231"/>
      <c r="CAA103" s="222"/>
      <c r="CAB103" s="248"/>
      <c r="CAC103" s="254"/>
      <c r="CAD103" s="224"/>
      <c r="CAE103" s="225"/>
      <c r="CAF103" s="99"/>
      <c r="CAG103" s="255"/>
      <c r="CAH103" s="231"/>
      <c r="CAI103" s="227"/>
      <c r="CAJ103" s="227"/>
      <c r="CAK103" s="231"/>
      <c r="CAL103" s="6"/>
      <c r="CAM103" s="6"/>
      <c r="CAN103" s="6"/>
      <c r="CAO103" s="246"/>
      <c r="CAP103" s="252"/>
      <c r="CAQ103" s="259"/>
      <c r="CAR103" s="231"/>
      <c r="CAS103" s="231"/>
      <c r="CAT103" s="231"/>
      <c r="CAU103" s="99"/>
      <c r="CAV103" s="231"/>
      <c r="CAW103" s="231"/>
      <c r="CAX103" s="231"/>
      <c r="CAY103" s="222"/>
      <c r="CAZ103" s="248"/>
      <c r="CBA103" s="254"/>
      <c r="CBB103" s="224"/>
      <c r="CBC103" s="225"/>
      <c r="CBD103" s="99"/>
      <c r="CBE103" s="255"/>
      <c r="CBF103" s="231"/>
      <c r="CBG103" s="227"/>
      <c r="CBH103" s="227"/>
      <c r="CBI103" s="231"/>
      <c r="CBJ103" s="6"/>
      <c r="CBK103" s="6"/>
      <c r="CBL103" s="6"/>
      <c r="CBM103" s="246"/>
      <c r="CBN103" s="252"/>
      <c r="CBO103" s="259"/>
      <c r="CBP103" s="231"/>
      <c r="CBQ103" s="231"/>
      <c r="CBR103" s="231"/>
      <c r="CBS103" s="99"/>
      <c r="CBT103" s="231"/>
      <c r="CBU103" s="231"/>
      <c r="CBV103" s="231"/>
      <c r="CBW103" s="222"/>
      <c r="CBX103" s="248"/>
      <c r="CBY103" s="254"/>
      <c r="CBZ103" s="224"/>
      <c r="CCA103" s="225"/>
      <c r="CCB103" s="99"/>
      <c r="CCC103" s="255"/>
      <c r="CCD103" s="231"/>
      <c r="CCE103" s="227"/>
      <c r="CCF103" s="227"/>
      <c r="CCG103" s="231"/>
      <c r="CCH103" s="6"/>
      <c r="CCI103" s="6"/>
      <c r="CCJ103" s="6"/>
      <c r="CCK103" s="246"/>
      <c r="CCL103" s="252"/>
      <c r="CCM103" s="259"/>
      <c r="CCN103" s="231"/>
      <c r="CCO103" s="231"/>
      <c r="CCP103" s="231"/>
      <c r="CCQ103" s="99"/>
      <c r="CCR103" s="231"/>
      <c r="CCS103" s="231"/>
      <c r="CCT103" s="231"/>
      <c r="CCU103" s="222"/>
      <c r="CCV103" s="248"/>
      <c r="CCW103" s="254"/>
      <c r="CCX103" s="224"/>
      <c r="CCY103" s="225"/>
      <c r="CCZ103" s="99"/>
      <c r="CDA103" s="255"/>
      <c r="CDB103" s="231"/>
      <c r="CDC103" s="227"/>
      <c r="CDD103" s="227"/>
      <c r="CDE103" s="231"/>
      <c r="CDF103" s="6"/>
      <c r="CDG103" s="6"/>
      <c r="CDH103" s="6"/>
      <c r="CDI103" s="246"/>
      <c r="CDJ103" s="252"/>
      <c r="CDK103" s="259"/>
      <c r="CDL103" s="231"/>
      <c r="CDM103" s="231"/>
      <c r="CDN103" s="231"/>
      <c r="CDO103" s="99"/>
      <c r="CDP103" s="231"/>
      <c r="CDQ103" s="231"/>
      <c r="CDR103" s="231"/>
      <c r="CDS103" s="222"/>
      <c r="CDT103" s="248"/>
      <c r="CDU103" s="254"/>
      <c r="CDV103" s="224"/>
      <c r="CDW103" s="225"/>
      <c r="CDX103" s="99"/>
      <c r="CDY103" s="255"/>
      <c r="CDZ103" s="231"/>
      <c r="CEA103" s="227"/>
      <c r="CEB103" s="227"/>
      <c r="CEC103" s="231"/>
      <c r="CED103" s="6"/>
      <c r="CEE103" s="6"/>
      <c r="CEF103" s="6"/>
      <c r="CEG103" s="246"/>
      <c r="CEH103" s="252"/>
      <c r="CEI103" s="259"/>
      <c r="CEJ103" s="231"/>
      <c r="CEK103" s="231"/>
      <c r="CEL103" s="231"/>
      <c r="CEM103" s="99"/>
      <c r="CEN103" s="231"/>
      <c r="CEO103" s="231"/>
      <c r="CEP103" s="231"/>
      <c r="CEQ103" s="222"/>
      <c r="CER103" s="248"/>
      <c r="CES103" s="254"/>
      <c r="CET103" s="224"/>
      <c r="CEU103" s="225"/>
      <c r="CEV103" s="99"/>
      <c r="CEW103" s="255"/>
      <c r="CEX103" s="231"/>
      <c r="CEY103" s="227"/>
      <c r="CEZ103" s="227"/>
      <c r="CFA103" s="231"/>
      <c r="CFB103" s="6"/>
      <c r="CFC103" s="6"/>
      <c r="CFD103" s="6"/>
      <c r="CFE103" s="246"/>
      <c r="CFF103" s="252"/>
      <c r="CFG103" s="259"/>
      <c r="CFH103" s="231"/>
      <c r="CFI103" s="231"/>
      <c r="CFJ103" s="231"/>
      <c r="CFK103" s="99"/>
      <c r="CFL103" s="231"/>
      <c r="CFM103" s="231"/>
      <c r="CFN103" s="231"/>
      <c r="CFO103" s="222"/>
      <c r="CFP103" s="248"/>
      <c r="CFQ103" s="254"/>
      <c r="CFR103" s="224"/>
      <c r="CFS103" s="225"/>
      <c r="CFT103" s="99"/>
      <c r="CFU103" s="255"/>
      <c r="CFV103" s="231"/>
      <c r="CFW103" s="227"/>
      <c r="CFX103" s="227"/>
      <c r="CFY103" s="231"/>
      <c r="CFZ103" s="6"/>
      <c r="CGA103" s="6"/>
      <c r="CGB103" s="6"/>
      <c r="CGC103" s="246"/>
      <c r="CGD103" s="252"/>
      <c r="CGE103" s="259"/>
      <c r="CGF103" s="231"/>
      <c r="CGG103" s="231"/>
      <c r="CGH103" s="231"/>
      <c r="CGI103" s="99"/>
      <c r="CGJ103" s="231"/>
      <c r="CGK103" s="231"/>
      <c r="CGL103" s="231"/>
      <c r="CGM103" s="222"/>
      <c r="CGN103" s="248"/>
      <c r="CGO103" s="254"/>
      <c r="CGP103" s="224"/>
      <c r="CGQ103" s="225"/>
      <c r="CGR103" s="99"/>
      <c r="CGS103" s="255"/>
      <c r="CGT103" s="231"/>
      <c r="CGU103" s="227"/>
      <c r="CGV103" s="227"/>
      <c r="CGW103" s="231"/>
      <c r="CGX103" s="6"/>
      <c r="CGY103" s="6"/>
      <c r="CGZ103" s="6"/>
      <c r="CHA103" s="246"/>
      <c r="CHB103" s="252"/>
      <c r="CHC103" s="259"/>
      <c r="CHD103" s="231"/>
      <c r="CHE103" s="231"/>
      <c r="CHF103" s="231"/>
      <c r="CHG103" s="99"/>
      <c r="CHH103" s="231"/>
      <c r="CHI103" s="231"/>
      <c r="CHJ103" s="231"/>
      <c r="CHK103" s="222"/>
      <c r="CHL103" s="248"/>
      <c r="CHM103" s="254"/>
      <c r="CHN103" s="224"/>
      <c r="CHO103" s="225"/>
      <c r="CHP103" s="99"/>
      <c r="CHQ103" s="255"/>
      <c r="CHR103" s="231"/>
      <c r="CHS103" s="227"/>
      <c r="CHT103" s="227"/>
      <c r="CHU103" s="231"/>
      <c r="CHV103" s="6"/>
      <c r="CHW103" s="6"/>
      <c r="CHX103" s="6"/>
      <c r="CHY103" s="246"/>
      <c r="CHZ103" s="252"/>
      <c r="CIA103" s="259"/>
      <c r="CIB103" s="231"/>
      <c r="CIC103" s="231"/>
      <c r="CID103" s="231"/>
      <c r="CIE103" s="99"/>
      <c r="CIF103" s="231"/>
      <c r="CIG103" s="231"/>
      <c r="CIH103" s="231"/>
      <c r="CII103" s="222"/>
      <c r="CIJ103" s="248"/>
      <c r="CIK103" s="254"/>
      <c r="CIL103" s="224"/>
      <c r="CIM103" s="225"/>
      <c r="CIN103" s="99"/>
      <c r="CIO103" s="255"/>
      <c r="CIP103" s="231"/>
      <c r="CIQ103" s="227"/>
      <c r="CIR103" s="227"/>
      <c r="CIS103" s="231"/>
      <c r="CIT103" s="6"/>
      <c r="CIU103" s="6"/>
      <c r="CIV103" s="6"/>
      <c r="CIW103" s="246"/>
      <c r="CIX103" s="252"/>
      <c r="CIY103" s="259"/>
      <c r="CIZ103" s="231"/>
      <c r="CJA103" s="231"/>
      <c r="CJB103" s="231"/>
      <c r="CJC103" s="99"/>
      <c r="CJD103" s="231"/>
      <c r="CJE103" s="231"/>
      <c r="CJF103" s="231"/>
      <c r="CJG103" s="222"/>
      <c r="CJH103" s="248"/>
      <c r="CJI103" s="254"/>
      <c r="CJJ103" s="224"/>
      <c r="CJK103" s="225"/>
      <c r="CJL103" s="99"/>
      <c r="CJM103" s="255"/>
      <c r="CJN103" s="231"/>
      <c r="CJO103" s="227"/>
      <c r="CJP103" s="227"/>
      <c r="CJQ103" s="231"/>
      <c r="CJR103" s="6"/>
      <c r="CJS103" s="6"/>
      <c r="CJT103" s="6"/>
      <c r="CJU103" s="246"/>
      <c r="CJV103" s="252"/>
      <c r="CJW103" s="259"/>
      <c r="CJX103" s="231"/>
      <c r="CJY103" s="231"/>
      <c r="CJZ103" s="231"/>
      <c r="CKA103" s="99"/>
      <c r="CKB103" s="231"/>
      <c r="CKC103" s="231"/>
      <c r="CKD103" s="231"/>
      <c r="CKE103" s="222"/>
      <c r="CKF103" s="248"/>
      <c r="CKG103" s="254"/>
      <c r="CKH103" s="224"/>
      <c r="CKI103" s="225"/>
      <c r="CKJ103" s="99"/>
      <c r="CKK103" s="255"/>
      <c r="CKL103" s="231"/>
      <c r="CKM103" s="227"/>
      <c r="CKN103" s="227"/>
      <c r="CKO103" s="231"/>
      <c r="CKP103" s="6"/>
      <c r="CKQ103" s="6"/>
      <c r="CKR103" s="6"/>
      <c r="CKS103" s="246"/>
      <c r="CKT103" s="252"/>
      <c r="CKU103" s="259"/>
      <c r="CKV103" s="231"/>
      <c r="CKW103" s="231"/>
      <c r="CKX103" s="231"/>
      <c r="CKY103" s="99"/>
      <c r="CKZ103" s="231"/>
      <c r="CLA103" s="231"/>
      <c r="CLB103" s="231"/>
      <c r="CLC103" s="222"/>
      <c r="CLD103" s="248"/>
      <c r="CLE103" s="254"/>
      <c r="CLF103" s="224"/>
      <c r="CLG103" s="225"/>
      <c r="CLH103" s="99"/>
      <c r="CLI103" s="255"/>
      <c r="CLJ103" s="231"/>
      <c r="CLK103" s="227"/>
      <c r="CLL103" s="227"/>
      <c r="CLM103" s="231"/>
      <c r="CLN103" s="6"/>
      <c r="CLO103" s="6"/>
      <c r="CLP103" s="6"/>
      <c r="CLQ103" s="246"/>
      <c r="CLR103" s="252"/>
      <c r="CLS103" s="259"/>
      <c r="CLT103" s="231"/>
      <c r="CLU103" s="231"/>
      <c r="CLV103" s="231"/>
      <c r="CLW103" s="99"/>
      <c r="CLX103" s="231"/>
      <c r="CLY103" s="231"/>
      <c r="CLZ103" s="231"/>
      <c r="CMA103" s="222"/>
      <c r="CMB103" s="248"/>
      <c r="CMC103" s="254"/>
      <c r="CMD103" s="224"/>
      <c r="CME103" s="225"/>
      <c r="CMF103" s="99"/>
      <c r="CMG103" s="255"/>
      <c r="CMH103" s="231"/>
      <c r="CMI103" s="227"/>
      <c r="CMJ103" s="227"/>
      <c r="CMK103" s="231"/>
      <c r="CML103" s="6"/>
      <c r="CMM103" s="6"/>
      <c r="CMN103" s="6"/>
      <c r="CMO103" s="246"/>
      <c r="CMP103" s="252"/>
      <c r="CMQ103" s="259"/>
      <c r="CMR103" s="231"/>
      <c r="CMS103" s="231"/>
      <c r="CMT103" s="231"/>
      <c r="CMU103" s="99"/>
      <c r="CMV103" s="231"/>
      <c r="CMW103" s="231"/>
      <c r="CMX103" s="231"/>
      <c r="CMY103" s="222"/>
      <c r="CMZ103" s="248"/>
      <c r="CNA103" s="254"/>
      <c r="CNB103" s="224"/>
      <c r="CNC103" s="225"/>
      <c r="CND103" s="99"/>
      <c r="CNE103" s="255"/>
      <c r="CNF103" s="231"/>
      <c r="CNG103" s="227"/>
      <c r="CNH103" s="227"/>
      <c r="CNI103" s="231"/>
      <c r="CNJ103" s="6"/>
      <c r="CNK103" s="6"/>
      <c r="CNL103" s="6"/>
      <c r="CNM103" s="246"/>
      <c r="CNN103" s="252"/>
      <c r="CNO103" s="259"/>
      <c r="CNP103" s="231"/>
      <c r="CNQ103" s="231"/>
      <c r="CNR103" s="231"/>
      <c r="CNS103" s="99"/>
      <c r="CNT103" s="231"/>
      <c r="CNU103" s="231"/>
      <c r="CNV103" s="231"/>
      <c r="CNW103" s="222"/>
      <c r="CNX103" s="248"/>
      <c r="CNY103" s="254"/>
      <c r="CNZ103" s="224"/>
      <c r="COA103" s="225"/>
      <c r="COB103" s="99"/>
      <c r="COC103" s="255"/>
      <c r="COD103" s="231"/>
      <c r="COE103" s="227"/>
      <c r="COF103" s="227"/>
      <c r="COG103" s="231"/>
      <c r="COH103" s="6"/>
      <c r="COI103" s="6"/>
      <c r="COJ103" s="6"/>
      <c r="COK103" s="246"/>
      <c r="COL103" s="252"/>
      <c r="COM103" s="259"/>
      <c r="CON103" s="231"/>
      <c r="COO103" s="231"/>
      <c r="COP103" s="231"/>
      <c r="COQ103" s="99"/>
      <c r="COR103" s="231"/>
      <c r="COS103" s="231"/>
      <c r="COT103" s="231"/>
      <c r="COU103" s="222"/>
      <c r="COV103" s="248"/>
      <c r="COW103" s="254"/>
      <c r="COX103" s="224"/>
      <c r="COY103" s="225"/>
      <c r="COZ103" s="99"/>
      <c r="CPA103" s="255"/>
      <c r="CPB103" s="231"/>
      <c r="CPC103" s="227"/>
      <c r="CPD103" s="227"/>
      <c r="CPE103" s="231"/>
      <c r="CPF103" s="6"/>
      <c r="CPG103" s="6"/>
      <c r="CPH103" s="6"/>
      <c r="CPI103" s="246"/>
      <c r="CPJ103" s="252"/>
      <c r="CPK103" s="259"/>
      <c r="CPL103" s="231"/>
      <c r="CPM103" s="231"/>
      <c r="CPN103" s="231"/>
      <c r="CPO103" s="99"/>
      <c r="CPP103" s="231"/>
      <c r="CPQ103" s="231"/>
      <c r="CPR103" s="231"/>
      <c r="CPS103" s="222"/>
      <c r="CPT103" s="248"/>
      <c r="CPU103" s="254"/>
      <c r="CPV103" s="224"/>
      <c r="CPW103" s="225"/>
      <c r="CPX103" s="99"/>
      <c r="CPY103" s="255"/>
      <c r="CPZ103" s="231"/>
      <c r="CQA103" s="227"/>
      <c r="CQB103" s="227"/>
      <c r="CQC103" s="231"/>
      <c r="CQD103" s="6"/>
      <c r="CQE103" s="6"/>
      <c r="CQF103" s="6"/>
      <c r="CQG103" s="246"/>
      <c r="CQH103" s="252"/>
      <c r="CQI103" s="259"/>
      <c r="CQJ103" s="231"/>
      <c r="CQK103" s="231"/>
      <c r="CQL103" s="231"/>
      <c r="CQM103" s="99"/>
      <c r="CQN103" s="231"/>
      <c r="CQO103" s="231"/>
      <c r="CQP103" s="231"/>
      <c r="CQQ103" s="222"/>
      <c r="CQR103" s="248"/>
      <c r="CQS103" s="254"/>
      <c r="CQT103" s="224"/>
      <c r="CQU103" s="225"/>
      <c r="CQV103" s="99"/>
      <c r="CQW103" s="255"/>
      <c r="CQX103" s="231"/>
      <c r="CQY103" s="227"/>
      <c r="CQZ103" s="227"/>
      <c r="CRA103" s="231"/>
      <c r="CRB103" s="6"/>
      <c r="CRC103" s="6"/>
      <c r="CRD103" s="6"/>
      <c r="CRE103" s="246"/>
      <c r="CRF103" s="252"/>
      <c r="CRG103" s="259"/>
      <c r="CRH103" s="231"/>
      <c r="CRI103" s="231"/>
      <c r="CRJ103" s="231"/>
      <c r="CRK103" s="99"/>
      <c r="CRL103" s="231"/>
      <c r="CRM103" s="231"/>
      <c r="CRN103" s="231"/>
      <c r="CRO103" s="222"/>
      <c r="CRP103" s="248"/>
      <c r="CRQ103" s="254"/>
      <c r="CRR103" s="224"/>
      <c r="CRS103" s="225"/>
      <c r="CRT103" s="99"/>
      <c r="CRU103" s="255"/>
      <c r="CRV103" s="231"/>
      <c r="CRW103" s="227"/>
      <c r="CRX103" s="227"/>
      <c r="CRY103" s="231"/>
      <c r="CRZ103" s="6"/>
      <c r="CSA103" s="6"/>
      <c r="CSB103" s="6"/>
      <c r="CSC103" s="246"/>
      <c r="CSD103" s="252"/>
      <c r="CSE103" s="259"/>
      <c r="CSF103" s="231"/>
      <c r="CSG103" s="231"/>
      <c r="CSH103" s="231"/>
      <c r="CSI103" s="99"/>
      <c r="CSJ103" s="231"/>
      <c r="CSK103" s="231"/>
      <c r="CSL103" s="231"/>
      <c r="CSM103" s="222"/>
      <c r="CSN103" s="248"/>
      <c r="CSO103" s="254"/>
      <c r="CSP103" s="224"/>
      <c r="CSQ103" s="225"/>
      <c r="CSR103" s="99"/>
      <c r="CSS103" s="255"/>
      <c r="CST103" s="231"/>
      <c r="CSU103" s="227"/>
      <c r="CSV103" s="227"/>
      <c r="CSW103" s="231"/>
      <c r="CSX103" s="6"/>
      <c r="CSY103" s="6"/>
      <c r="CSZ103" s="6"/>
      <c r="CTA103" s="246"/>
      <c r="CTB103" s="252"/>
      <c r="CTC103" s="259"/>
      <c r="CTD103" s="231"/>
      <c r="CTE103" s="231"/>
      <c r="CTF103" s="231"/>
      <c r="CTG103" s="99"/>
      <c r="CTH103" s="231"/>
      <c r="CTI103" s="231"/>
      <c r="CTJ103" s="231"/>
      <c r="CTK103" s="222"/>
      <c r="CTL103" s="248"/>
      <c r="CTM103" s="254"/>
      <c r="CTN103" s="224"/>
      <c r="CTO103" s="225"/>
      <c r="CTP103" s="99"/>
      <c r="CTQ103" s="255"/>
      <c r="CTR103" s="231"/>
      <c r="CTS103" s="227"/>
      <c r="CTT103" s="227"/>
      <c r="CTU103" s="231"/>
      <c r="CTV103" s="6"/>
      <c r="CTW103" s="6"/>
      <c r="CTX103" s="6"/>
      <c r="CTY103" s="246"/>
      <c r="CTZ103" s="252"/>
      <c r="CUA103" s="259"/>
      <c r="CUB103" s="231"/>
      <c r="CUC103" s="231"/>
      <c r="CUD103" s="231"/>
      <c r="CUE103" s="99"/>
      <c r="CUF103" s="231"/>
      <c r="CUG103" s="231"/>
      <c r="CUH103" s="231"/>
      <c r="CUI103" s="222"/>
      <c r="CUJ103" s="248"/>
      <c r="CUK103" s="254"/>
      <c r="CUL103" s="224"/>
      <c r="CUM103" s="225"/>
      <c r="CUN103" s="99"/>
      <c r="CUO103" s="255"/>
      <c r="CUP103" s="231"/>
      <c r="CUQ103" s="227"/>
      <c r="CUR103" s="227"/>
      <c r="CUS103" s="231"/>
      <c r="CUT103" s="6"/>
      <c r="CUU103" s="6"/>
      <c r="CUV103" s="6"/>
      <c r="CUW103" s="246"/>
      <c r="CUX103" s="252"/>
      <c r="CUY103" s="259"/>
      <c r="CUZ103" s="231"/>
      <c r="CVA103" s="231"/>
      <c r="CVB103" s="231"/>
      <c r="CVC103" s="99"/>
      <c r="CVD103" s="231"/>
      <c r="CVE103" s="231"/>
      <c r="CVF103" s="231"/>
      <c r="CVG103" s="222"/>
      <c r="CVH103" s="248"/>
      <c r="CVI103" s="254"/>
      <c r="CVJ103" s="224"/>
      <c r="CVK103" s="225"/>
      <c r="CVL103" s="99"/>
      <c r="CVM103" s="255"/>
      <c r="CVN103" s="231"/>
      <c r="CVO103" s="227"/>
      <c r="CVP103" s="227"/>
      <c r="CVQ103" s="231"/>
      <c r="CVR103" s="6"/>
      <c r="CVS103" s="6"/>
      <c r="CVT103" s="6"/>
      <c r="CVU103" s="246"/>
      <c r="CVV103" s="252"/>
      <c r="CVW103" s="259"/>
      <c r="CVX103" s="231"/>
      <c r="CVY103" s="231"/>
      <c r="CVZ103" s="231"/>
      <c r="CWA103" s="99"/>
      <c r="CWB103" s="231"/>
      <c r="CWC103" s="231"/>
      <c r="CWD103" s="231"/>
      <c r="CWE103" s="222"/>
      <c r="CWF103" s="248"/>
      <c r="CWG103" s="254"/>
      <c r="CWH103" s="224"/>
      <c r="CWI103" s="225"/>
      <c r="CWJ103" s="99"/>
      <c r="CWK103" s="255"/>
      <c r="CWL103" s="231"/>
      <c r="CWM103" s="227"/>
      <c r="CWN103" s="227"/>
      <c r="CWO103" s="231"/>
      <c r="CWP103" s="6"/>
      <c r="CWQ103" s="6"/>
      <c r="CWR103" s="6"/>
      <c r="CWS103" s="246"/>
      <c r="CWT103" s="252"/>
      <c r="CWU103" s="259"/>
      <c r="CWV103" s="231"/>
      <c r="CWW103" s="231"/>
      <c r="CWX103" s="231"/>
      <c r="CWY103" s="99"/>
      <c r="CWZ103" s="231"/>
      <c r="CXA103" s="231"/>
      <c r="CXB103" s="231"/>
      <c r="CXC103" s="222"/>
      <c r="CXD103" s="248"/>
      <c r="CXE103" s="254"/>
      <c r="CXF103" s="224"/>
      <c r="CXG103" s="225"/>
      <c r="CXH103" s="99"/>
      <c r="CXI103" s="255"/>
      <c r="CXJ103" s="231"/>
      <c r="CXK103" s="227"/>
      <c r="CXL103" s="227"/>
      <c r="CXM103" s="231"/>
      <c r="CXN103" s="6"/>
      <c r="CXO103" s="6"/>
      <c r="CXP103" s="6"/>
      <c r="CXQ103" s="246"/>
      <c r="CXR103" s="252"/>
      <c r="CXS103" s="259"/>
      <c r="CXT103" s="231"/>
      <c r="CXU103" s="231"/>
      <c r="CXV103" s="231"/>
      <c r="CXW103" s="99"/>
      <c r="CXX103" s="231"/>
      <c r="CXY103" s="231"/>
      <c r="CXZ103" s="231"/>
      <c r="CYA103" s="222"/>
      <c r="CYB103" s="248"/>
      <c r="CYC103" s="254"/>
      <c r="CYD103" s="224"/>
      <c r="CYE103" s="225"/>
      <c r="CYF103" s="99"/>
      <c r="CYG103" s="255"/>
      <c r="CYH103" s="231"/>
      <c r="CYI103" s="227"/>
      <c r="CYJ103" s="227"/>
      <c r="CYK103" s="231"/>
      <c r="CYL103" s="6"/>
      <c r="CYM103" s="6"/>
      <c r="CYN103" s="6"/>
      <c r="CYO103" s="246"/>
      <c r="CYP103" s="252"/>
      <c r="CYQ103" s="259"/>
      <c r="CYR103" s="231"/>
      <c r="CYS103" s="231"/>
      <c r="CYT103" s="231"/>
      <c r="CYU103" s="99"/>
      <c r="CYV103" s="231"/>
      <c r="CYW103" s="231"/>
      <c r="CYX103" s="231"/>
      <c r="CYY103" s="222"/>
      <c r="CYZ103" s="248"/>
      <c r="CZA103" s="254"/>
      <c r="CZB103" s="224"/>
      <c r="CZC103" s="225"/>
      <c r="CZD103" s="99"/>
      <c r="CZE103" s="255"/>
      <c r="CZF103" s="231"/>
      <c r="CZG103" s="227"/>
      <c r="CZH103" s="227"/>
      <c r="CZI103" s="231"/>
      <c r="CZJ103" s="6"/>
      <c r="CZK103" s="6"/>
      <c r="CZL103" s="6"/>
      <c r="CZM103" s="246"/>
      <c r="CZN103" s="252"/>
      <c r="CZO103" s="259"/>
      <c r="CZP103" s="231"/>
      <c r="CZQ103" s="231"/>
      <c r="CZR103" s="231"/>
      <c r="CZS103" s="99"/>
      <c r="CZT103" s="231"/>
      <c r="CZU103" s="231"/>
      <c r="CZV103" s="231"/>
      <c r="CZW103" s="222"/>
      <c r="CZX103" s="248"/>
      <c r="CZY103" s="254"/>
      <c r="CZZ103" s="224"/>
      <c r="DAA103" s="225"/>
      <c r="DAB103" s="99"/>
      <c r="DAC103" s="255"/>
      <c r="DAD103" s="231"/>
      <c r="DAE103" s="227"/>
      <c r="DAF103" s="227"/>
      <c r="DAG103" s="231"/>
      <c r="DAH103" s="6"/>
      <c r="DAI103" s="6"/>
      <c r="DAJ103" s="6"/>
      <c r="DAK103" s="246"/>
      <c r="DAL103" s="252"/>
      <c r="DAM103" s="259"/>
      <c r="DAN103" s="231"/>
      <c r="DAO103" s="231"/>
      <c r="DAP103" s="231"/>
      <c r="DAQ103" s="99"/>
      <c r="DAR103" s="231"/>
      <c r="DAS103" s="231"/>
      <c r="DAT103" s="231"/>
      <c r="DAU103" s="222"/>
      <c r="DAV103" s="248"/>
      <c r="DAW103" s="254"/>
      <c r="DAX103" s="224"/>
      <c r="DAY103" s="225"/>
      <c r="DAZ103" s="99"/>
      <c r="DBA103" s="255"/>
      <c r="DBB103" s="231"/>
      <c r="DBC103" s="227"/>
      <c r="DBD103" s="227"/>
      <c r="DBE103" s="231"/>
      <c r="DBF103" s="6"/>
      <c r="DBG103" s="6"/>
      <c r="DBH103" s="6"/>
      <c r="DBI103" s="246"/>
      <c r="DBJ103" s="252"/>
      <c r="DBK103" s="259"/>
      <c r="DBL103" s="231"/>
      <c r="DBM103" s="231"/>
      <c r="DBN103" s="231"/>
      <c r="DBO103" s="99"/>
      <c r="DBP103" s="231"/>
      <c r="DBQ103" s="231"/>
      <c r="DBR103" s="231"/>
      <c r="DBS103" s="222"/>
      <c r="DBT103" s="248"/>
      <c r="DBU103" s="254"/>
      <c r="DBV103" s="224"/>
      <c r="DBW103" s="225"/>
      <c r="DBX103" s="99"/>
      <c r="DBY103" s="255"/>
      <c r="DBZ103" s="231"/>
      <c r="DCA103" s="227"/>
      <c r="DCB103" s="227"/>
      <c r="DCC103" s="231"/>
      <c r="DCD103" s="6"/>
      <c r="DCE103" s="6"/>
      <c r="DCF103" s="6"/>
      <c r="DCG103" s="246"/>
      <c r="DCH103" s="252"/>
      <c r="DCI103" s="259"/>
      <c r="DCJ103" s="231"/>
      <c r="DCK103" s="231"/>
      <c r="DCL103" s="231"/>
      <c r="DCM103" s="99"/>
      <c r="DCN103" s="231"/>
      <c r="DCO103" s="231"/>
      <c r="DCP103" s="231"/>
      <c r="DCQ103" s="222"/>
      <c r="DCR103" s="248"/>
      <c r="DCS103" s="254"/>
      <c r="DCT103" s="224"/>
      <c r="DCU103" s="225"/>
      <c r="DCV103" s="99"/>
      <c r="DCW103" s="255"/>
      <c r="DCX103" s="231"/>
      <c r="DCY103" s="227"/>
      <c r="DCZ103" s="227"/>
      <c r="DDA103" s="231"/>
      <c r="DDB103" s="6"/>
      <c r="DDC103" s="6"/>
      <c r="DDD103" s="6"/>
      <c r="DDE103" s="246"/>
      <c r="DDF103" s="252"/>
      <c r="DDG103" s="259"/>
      <c r="DDH103" s="231"/>
      <c r="DDI103" s="231"/>
      <c r="DDJ103" s="231"/>
      <c r="DDK103" s="99"/>
      <c r="DDL103" s="231"/>
      <c r="DDM103" s="231"/>
      <c r="DDN103" s="231"/>
      <c r="DDO103" s="222"/>
      <c r="DDP103" s="248"/>
      <c r="DDQ103" s="254"/>
      <c r="DDR103" s="224"/>
      <c r="DDS103" s="225"/>
      <c r="DDT103" s="99"/>
      <c r="DDU103" s="255"/>
      <c r="DDV103" s="231"/>
      <c r="DDW103" s="227"/>
      <c r="DDX103" s="227"/>
      <c r="DDY103" s="231"/>
      <c r="DDZ103" s="6"/>
      <c r="DEA103" s="6"/>
      <c r="DEB103" s="6"/>
      <c r="DEC103" s="246"/>
      <c r="DED103" s="252"/>
      <c r="DEE103" s="259"/>
      <c r="DEF103" s="231"/>
      <c r="DEG103" s="231"/>
      <c r="DEH103" s="231"/>
      <c r="DEI103" s="99"/>
      <c r="DEJ103" s="231"/>
      <c r="DEK103" s="231"/>
      <c r="DEL103" s="231"/>
      <c r="DEM103" s="222"/>
      <c r="DEN103" s="248"/>
      <c r="DEO103" s="254"/>
      <c r="DEP103" s="224"/>
      <c r="DEQ103" s="225"/>
      <c r="DER103" s="99"/>
      <c r="DES103" s="255"/>
      <c r="DET103" s="231"/>
      <c r="DEU103" s="227"/>
      <c r="DEV103" s="227"/>
      <c r="DEW103" s="231"/>
      <c r="DEX103" s="6"/>
      <c r="DEY103" s="6"/>
      <c r="DEZ103" s="6"/>
      <c r="DFA103" s="246"/>
      <c r="DFB103" s="252"/>
      <c r="DFC103" s="259"/>
      <c r="DFD103" s="231"/>
      <c r="DFE103" s="231"/>
      <c r="DFF103" s="231"/>
      <c r="DFG103" s="99"/>
      <c r="DFH103" s="231"/>
      <c r="DFI103" s="231"/>
      <c r="DFJ103" s="231"/>
      <c r="DFK103" s="222"/>
      <c r="DFL103" s="248"/>
      <c r="DFM103" s="254"/>
      <c r="DFN103" s="224"/>
      <c r="DFO103" s="225"/>
      <c r="DFP103" s="99"/>
      <c r="DFQ103" s="255"/>
      <c r="DFR103" s="231"/>
      <c r="DFS103" s="227"/>
      <c r="DFT103" s="227"/>
      <c r="DFU103" s="231"/>
      <c r="DFV103" s="6"/>
      <c r="DFW103" s="6"/>
      <c r="DFX103" s="6"/>
      <c r="DFY103" s="246"/>
      <c r="DFZ103" s="252"/>
      <c r="DGA103" s="259"/>
      <c r="DGB103" s="231"/>
      <c r="DGC103" s="231"/>
      <c r="DGD103" s="231"/>
      <c r="DGE103" s="99"/>
      <c r="DGF103" s="231"/>
      <c r="DGG103" s="231"/>
      <c r="DGH103" s="231"/>
      <c r="DGI103" s="222"/>
      <c r="DGJ103" s="248"/>
      <c r="DGK103" s="254"/>
      <c r="DGL103" s="224"/>
      <c r="DGM103" s="225"/>
      <c r="DGN103" s="99"/>
      <c r="DGO103" s="255"/>
      <c r="DGP103" s="231"/>
      <c r="DGQ103" s="227"/>
      <c r="DGR103" s="227"/>
      <c r="DGS103" s="231"/>
      <c r="DGT103" s="6"/>
      <c r="DGU103" s="6"/>
      <c r="DGV103" s="6"/>
      <c r="DGW103" s="246"/>
      <c r="DGX103" s="252"/>
      <c r="DGY103" s="259"/>
      <c r="DGZ103" s="231"/>
      <c r="DHA103" s="231"/>
      <c r="DHB103" s="231"/>
      <c r="DHC103" s="99"/>
      <c r="DHD103" s="231"/>
      <c r="DHE103" s="231"/>
      <c r="DHF103" s="231"/>
      <c r="DHG103" s="222"/>
      <c r="DHH103" s="248"/>
      <c r="DHI103" s="254"/>
      <c r="DHJ103" s="224"/>
      <c r="DHK103" s="225"/>
      <c r="DHL103" s="99"/>
      <c r="DHM103" s="255"/>
      <c r="DHN103" s="231"/>
      <c r="DHO103" s="227"/>
      <c r="DHP103" s="227"/>
      <c r="DHQ103" s="231"/>
      <c r="DHR103" s="6"/>
      <c r="DHS103" s="6"/>
      <c r="DHT103" s="6"/>
      <c r="DHU103" s="246"/>
      <c r="DHV103" s="252"/>
      <c r="DHW103" s="259"/>
      <c r="DHX103" s="231"/>
      <c r="DHY103" s="231"/>
      <c r="DHZ103" s="231"/>
      <c r="DIA103" s="99"/>
      <c r="DIB103" s="231"/>
      <c r="DIC103" s="231"/>
      <c r="DID103" s="231"/>
      <c r="DIE103" s="222"/>
      <c r="DIF103" s="248"/>
      <c r="DIG103" s="254"/>
      <c r="DIH103" s="224"/>
      <c r="DII103" s="225"/>
      <c r="DIJ103" s="99"/>
      <c r="DIK103" s="255"/>
      <c r="DIL103" s="231"/>
      <c r="DIM103" s="227"/>
      <c r="DIN103" s="227"/>
      <c r="DIO103" s="231"/>
      <c r="DIP103" s="6"/>
      <c r="DIQ103" s="6"/>
      <c r="DIR103" s="6"/>
      <c r="DIS103" s="246"/>
      <c r="DIT103" s="252"/>
      <c r="DIU103" s="259"/>
      <c r="DIV103" s="231"/>
      <c r="DIW103" s="231"/>
      <c r="DIX103" s="231"/>
      <c r="DIY103" s="99"/>
      <c r="DIZ103" s="231"/>
      <c r="DJA103" s="231"/>
      <c r="DJB103" s="231"/>
      <c r="DJC103" s="222"/>
      <c r="DJD103" s="248"/>
      <c r="DJE103" s="254"/>
      <c r="DJF103" s="224"/>
      <c r="DJG103" s="225"/>
      <c r="DJH103" s="99"/>
      <c r="DJI103" s="255"/>
      <c r="DJJ103" s="231"/>
      <c r="DJK103" s="227"/>
      <c r="DJL103" s="227"/>
      <c r="DJM103" s="231"/>
      <c r="DJN103" s="6"/>
      <c r="DJO103" s="6"/>
      <c r="DJP103" s="6"/>
      <c r="DJQ103" s="246"/>
      <c r="DJR103" s="252"/>
      <c r="DJS103" s="259"/>
      <c r="DJT103" s="231"/>
      <c r="DJU103" s="231"/>
      <c r="DJV103" s="231"/>
      <c r="DJW103" s="99"/>
      <c r="DJX103" s="231"/>
      <c r="DJY103" s="231"/>
      <c r="DJZ103" s="231"/>
      <c r="DKA103" s="222"/>
      <c r="DKB103" s="248"/>
      <c r="DKC103" s="254"/>
      <c r="DKD103" s="224"/>
      <c r="DKE103" s="225"/>
      <c r="DKF103" s="99"/>
      <c r="DKG103" s="255"/>
      <c r="DKH103" s="231"/>
      <c r="DKI103" s="227"/>
      <c r="DKJ103" s="227"/>
      <c r="DKK103" s="231"/>
      <c r="DKL103" s="6"/>
      <c r="DKM103" s="6"/>
      <c r="DKN103" s="6"/>
      <c r="DKO103" s="246"/>
      <c r="DKP103" s="252"/>
      <c r="DKQ103" s="259"/>
      <c r="DKR103" s="231"/>
      <c r="DKS103" s="231"/>
      <c r="DKT103" s="231"/>
      <c r="DKU103" s="99"/>
      <c r="DKV103" s="231"/>
      <c r="DKW103" s="231"/>
      <c r="DKX103" s="231"/>
      <c r="DKY103" s="222"/>
      <c r="DKZ103" s="248"/>
      <c r="DLA103" s="254"/>
      <c r="DLB103" s="224"/>
      <c r="DLC103" s="225"/>
      <c r="DLD103" s="99"/>
      <c r="DLE103" s="255"/>
      <c r="DLF103" s="231"/>
      <c r="DLG103" s="227"/>
      <c r="DLH103" s="227"/>
      <c r="DLI103" s="231"/>
      <c r="DLJ103" s="6"/>
      <c r="DLK103" s="6"/>
      <c r="DLL103" s="6"/>
      <c r="DLM103" s="246"/>
      <c r="DLN103" s="252"/>
      <c r="DLO103" s="259"/>
      <c r="DLP103" s="231"/>
      <c r="DLQ103" s="231"/>
      <c r="DLR103" s="231"/>
      <c r="DLS103" s="99"/>
      <c r="DLT103" s="231"/>
      <c r="DLU103" s="231"/>
      <c r="DLV103" s="231"/>
      <c r="DLW103" s="222"/>
      <c r="DLX103" s="248"/>
      <c r="DLY103" s="254"/>
      <c r="DLZ103" s="224"/>
      <c r="DMA103" s="225"/>
      <c r="DMB103" s="99"/>
      <c r="DMC103" s="255"/>
      <c r="DMD103" s="231"/>
      <c r="DME103" s="227"/>
      <c r="DMF103" s="227"/>
      <c r="DMG103" s="231"/>
      <c r="DMH103" s="6"/>
      <c r="DMI103" s="6"/>
      <c r="DMJ103" s="6"/>
      <c r="DMK103" s="246"/>
      <c r="DML103" s="252"/>
      <c r="DMM103" s="259"/>
      <c r="DMN103" s="231"/>
      <c r="DMO103" s="231"/>
      <c r="DMP103" s="231"/>
      <c r="DMQ103" s="99"/>
      <c r="DMR103" s="231"/>
      <c r="DMS103" s="231"/>
      <c r="DMT103" s="231"/>
      <c r="DMU103" s="222"/>
      <c r="DMV103" s="248"/>
      <c r="DMW103" s="254"/>
      <c r="DMX103" s="224"/>
      <c r="DMY103" s="225"/>
      <c r="DMZ103" s="99"/>
      <c r="DNA103" s="255"/>
      <c r="DNB103" s="231"/>
      <c r="DNC103" s="227"/>
      <c r="DND103" s="227"/>
      <c r="DNE103" s="231"/>
      <c r="DNF103" s="6"/>
      <c r="DNG103" s="6"/>
      <c r="DNH103" s="6"/>
      <c r="DNI103" s="246"/>
      <c r="DNJ103" s="252"/>
      <c r="DNK103" s="259"/>
      <c r="DNL103" s="231"/>
      <c r="DNM103" s="231"/>
      <c r="DNN103" s="231"/>
      <c r="DNO103" s="99"/>
      <c r="DNP103" s="231"/>
      <c r="DNQ103" s="231"/>
      <c r="DNR103" s="231"/>
      <c r="DNS103" s="222"/>
      <c r="DNT103" s="248"/>
      <c r="DNU103" s="254"/>
      <c r="DNV103" s="224"/>
      <c r="DNW103" s="225"/>
      <c r="DNX103" s="99"/>
      <c r="DNY103" s="255"/>
      <c r="DNZ103" s="231"/>
      <c r="DOA103" s="227"/>
      <c r="DOB103" s="227"/>
      <c r="DOC103" s="231"/>
      <c r="DOD103" s="6"/>
      <c r="DOE103" s="6"/>
      <c r="DOF103" s="6"/>
      <c r="DOG103" s="246"/>
      <c r="DOH103" s="252"/>
      <c r="DOI103" s="259"/>
      <c r="DOJ103" s="231"/>
      <c r="DOK103" s="231"/>
      <c r="DOL103" s="231"/>
      <c r="DOM103" s="99"/>
      <c r="DON103" s="231"/>
      <c r="DOO103" s="231"/>
      <c r="DOP103" s="231"/>
      <c r="DOQ103" s="222"/>
      <c r="DOR103" s="248"/>
      <c r="DOS103" s="254"/>
      <c r="DOT103" s="224"/>
      <c r="DOU103" s="225"/>
      <c r="DOV103" s="99"/>
      <c r="DOW103" s="255"/>
      <c r="DOX103" s="231"/>
      <c r="DOY103" s="227"/>
      <c r="DOZ103" s="227"/>
      <c r="DPA103" s="231"/>
      <c r="DPB103" s="6"/>
      <c r="DPC103" s="6"/>
      <c r="DPD103" s="6"/>
      <c r="DPE103" s="246"/>
      <c r="DPF103" s="252"/>
      <c r="DPG103" s="259"/>
      <c r="DPH103" s="231"/>
      <c r="DPI103" s="231"/>
      <c r="DPJ103" s="231"/>
      <c r="DPK103" s="99"/>
      <c r="DPL103" s="231"/>
      <c r="DPM103" s="231"/>
      <c r="DPN103" s="231"/>
      <c r="DPO103" s="222"/>
      <c r="DPP103" s="248"/>
      <c r="DPQ103" s="254"/>
      <c r="DPR103" s="224"/>
      <c r="DPS103" s="225"/>
      <c r="DPT103" s="99"/>
      <c r="DPU103" s="255"/>
      <c r="DPV103" s="231"/>
      <c r="DPW103" s="227"/>
      <c r="DPX103" s="227"/>
      <c r="DPY103" s="231"/>
      <c r="DPZ103" s="6"/>
      <c r="DQA103" s="6"/>
      <c r="DQB103" s="6"/>
      <c r="DQC103" s="246"/>
      <c r="DQD103" s="252"/>
      <c r="DQE103" s="259"/>
      <c r="DQF103" s="231"/>
      <c r="DQG103" s="231"/>
      <c r="DQH103" s="231"/>
      <c r="DQI103" s="99"/>
      <c r="DQJ103" s="231"/>
      <c r="DQK103" s="231"/>
      <c r="DQL103" s="231"/>
      <c r="DQM103" s="222"/>
      <c r="DQN103" s="248"/>
      <c r="DQO103" s="254"/>
      <c r="DQP103" s="224"/>
      <c r="DQQ103" s="225"/>
      <c r="DQR103" s="99"/>
      <c r="DQS103" s="255"/>
      <c r="DQT103" s="231"/>
      <c r="DQU103" s="227"/>
      <c r="DQV103" s="227"/>
      <c r="DQW103" s="231"/>
      <c r="DQX103" s="6"/>
      <c r="DQY103" s="6"/>
      <c r="DQZ103" s="6"/>
      <c r="DRA103" s="246"/>
      <c r="DRB103" s="252"/>
      <c r="DRC103" s="259"/>
      <c r="DRD103" s="231"/>
      <c r="DRE103" s="231"/>
      <c r="DRF103" s="231"/>
      <c r="DRG103" s="99"/>
      <c r="DRH103" s="231"/>
      <c r="DRI103" s="231"/>
      <c r="DRJ103" s="231"/>
      <c r="DRK103" s="222"/>
      <c r="DRL103" s="248"/>
      <c r="DRM103" s="254"/>
      <c r="DRN103" s="224"/>
      <c r="DRO103" s="225"/>
      <c r="DRP103" s="99"/>
      <c r="DRQ103" s="255"/>
      <c r="DRR103" s="231"/>
      <c r="DRS103" s="227"/>
      <c r="DRT103" s="227"/>
      <c r="DRU103" s="231"/>
      <c r="DRV103" s="6"/>
      <c r="DRW103" s="6"/>
      <c r="DRX103" s="6"/>
      <c r="DRY103" s="246"/>
      <c r="DRZ103" s="252"/>
      <c r="DSA103" s="259"/>
      <c r="DSB103" s="231"/>
      <c r="DSC103" s="231"/>
      <c r="DSD103" s="231"/>
      <c r="DSE103" s="99"/>
      <c r="DSF103" s="231"/>
      <c r="DSG103" s="231"/>
      <c r="DSH103" s="231"/>
      <c r="DSI103" s="222"/>
      <c r="DSJ103" s="248"/>
      <c r="DSK103" s="254"/>
      <c r="DSL103" s="224"/>
      <c r="DSM103" s="225"/>
      <c r="DSN103" s="99"/>
      <c r="DSO103" s="255"/>
      <c r="DSP103" s="231"/>
      <c r="DSQ103" s="227"/>
      <c r="DSR103" s="227"/>
      <c r="DSS103" s="231"/>
      <c r="DST103" s="6"/>
      <c r="DSU103" s="6"/>
      <c r="DSV103" s="6"/>
      <c r="DSW103" s="246"/>
      <c r="DSX103" s="252"/>
      <c r="DSY103" s="259"/>
      <c r="DSZ103" s="231"/>
      <c r="DTA103" s="231"/>
      <c r="DTB103" s="231"/>
      <c r="DTC103" s="99"/>
      <c r="DTD103" s="231"/>
      <c r="DTE103" s="231"/>
      <c r="DTF103" s="231"/>
      <c r="DTG103" s="222"/>
      <c r="DTH103" s="248"/>
      <c r="DTI103" s="254"/>
      <c r="DTJ103" s="224"/>
      <c r="DTK103" s="225"/>
      <c r="DTL103" s="99"/>
      <c r="DTM103" s="255"/>
      <c r="DTN103" s="231"/>
      <c r="DTO103" s="227"/>
      <c r="DTP103" s="227"/>
      <c r="DTQ103" s="231"/>
      <c r="DTR103" s="6"/>
      <c r="DTS103" s="6"/>
      <c r="DTT103" s="6"/>
      <c r="DTU103" s="246"/>
      <c r="DTV103" s="252"/>
      <c r="DTW103" s="259"/>
      <c r="DTX103" s="231"/>
      <c r="DTY103" s="231"/>
      <c r="DTZ103" s="231"/>
      <c r="DUA103" s="99"/>
      <c r="DUB103" s="231"/>
      <c r="DUC103" s="231"/>
      <c r="DUD103" s="231"/>
      <c r="DUE103" s="222"/>
      <c r="DUF103" s="248"/>
      <c r="DUG103" s="254"/>
      <c r="DUH103" s="224"/>
      <c r="DUI103" s="225"/>
      <c r="DUJ103" s="99"/>
      <c r="DUK103" s="255"/>
      <c r="DUL103" s="231"/>
      <c r="DUM103" s="227"/>
      <c r="DUN103" s="227"/>
      <c r="DUO103" s="231"/>
      <c r="DUP103" s="6"/>
      <c r="DUQ103" s="6"/>
      <c r="DUR103" s="6"/>
      <c r="DUS103" s="246"/>
      <c r="DUT103" s="252"/>
      <c r="DUU103" s="259"/>
      <c r="DUV103" s="231"/>
      <c r="DUW103" s="231"/>
      <c r="DUX103" s="231"/>
      <c r="DUY103" s="99"/>
      <c r="DUZ103" s="231"/>
      <c r="DVA103" s="231"/>
      <c r="DVB103" s="231"/>
      <c r="DVC103" s="222"/>
      <c r="DVD103" s="248"/>
      <c r="DVE103" s="254"/>
      <c r="DVF103" s="224"/>
      <c r="DVG103" s="225"/>
      <c r="DVH103" s="99"/>
      <c r="DVI103" s="255"/>
      <c r="DVJ103" s="231"/>
      <c r="DVK103" s="227"/>
      <c r="DVL103" s="227"/>
      <c r="DVM103" s="231"/>
      <c r="DVN103" s="6"/>
      <c r="DVO103" s="6"/>
      <c r="DVP103" s="6"/>
      <c r="DVQ103" s="246"/>
      <c r="DVR103" s="252"/>
      <c r="DVS103" s="259"/>
      <c r="DVT103" s="231"/>
      <c r="DVU103" s="231"/>
      <c r="DVV103" s="231"/>
      <c r="DVW103" s="99"/>
      <c r="DVX103" s="231"/>
      <c r="DVY103" s="231"/>
      <c r="DVZ103" s="231"/>
      <c r="DWA103" s="222"/>
      <c r="DWB103" s="248"/>
      <c r="DWC103" s="254"/>
      <c r="DWD103" s="224"/>
      <c r="DWE103" s="225"/>
      <c r="DWF103" s="99"/>
      <c r="DWG103" s="255"/>
      <c r="DWH103" s="231"/>
      <c r="DWI103" s="227"/>
      <c r="DWJ103" s="227"/>
      <c r="DWK103" s="231"/>
      <c r="DWL103" s="6"/>
      <c r="DWM103" s="6"/>
      <c r="DWN103" s="6"/>
      <c r="DWO103" s="246"/>
      <c r="DWP103" s="252"/>
      <c r="DWQ103" s="259"/>
      <c r="DWR103" s="231"/>
      <c r="DWS103" s="231"/>
      <c r="DWT103" s="231"/>
      <c r="DWU103" s="99"/>
      <c r="DWV103" s="231"/>
      <c r="DWW103" s="231"/>
      <c r="DWX103" s="231"/>
      <c r="DWY103" s="222"/>
      <c r="DWZ103" s="248"/>
      <c r="DXA103" s="254"/>
      <c r="DXB103" s="224"/>
      <c r="DXC103" s="225"/>
      <c r="DXD103" s="99"/>
      <c r="DXE103" s="255"/>
      <c r="DXF103" s="231"/>
      <c r="DXG103" s="227"/>
      <c r="DXH103" s="227"/>
      <c r="DXI103" s="231"/>
      <c r="DXJ103" s="6"/>
      <c r="DXK103" s="6"/>
      <c r="DXL103" s="6"/>
      <c r="DXM103" s="246"/>
      <c r="DXN103" s="252"/>
      <c r="DXO103" s="259"/>
      <c r="DXP103" s="231"/>
      <c r="DXQ103" s="231"/>
      <c r="DXR103" s="231"/>
      <c r="DXS103" s="99"/>
      <c r="DXT103" s="231"/>
      <c r="DXU103" s="231"/>
      <c r="DXV103" s="231"/>
      <c r="DXW103" s="222"/>
      <c r="DXX103" s="248"/>
      <c r="DXY103" s="254"/>
      <c r="DXZ103" s="224"/>
      <c r="DYA103" s="225"/>
      <c r="DYB103" s="99"/>
      <c r="DYC103" s="255"/>
      <c r="DYD103" s="231"/>
      <c r="DYE103" s="227"/>
      <c r="DYF103" s="227"/>
      <c r="DYG103" s="231"/>
      <c r="DYH103" s="6"/>
      <c r="DYI103" s="6"/>
      <c r="DYJ103" s="6"/>
      <c r="DYK103" s="246"/>
      <c r="DYL103" s="252"/>
      <c r="DYM103" s="259"/>
      <c r="DYN103" s="231"/>
      <c r="DYO103" s="231"/>
      <c r="DYP103" s="231"/>
      <c r="DYQ103" s="99"/>
      <c r="DYR103" s="231"/>
      <c r="DYS103" s="231"/>
      <c r="DYT103" s="231"/>
      <c r="DYU103" s="222"/>
      <c r="DYV103" s="248"/>
      <c r="DYW103" s="254"/>
      <c r="DYX103" s="224"/>
      <c r="DYY103" s="225"/>
      <c r="DYZ103" s="99"/>
      <c r="DZA103" s="255"/>
      <c r="DZB103" s="231"/>
      <c r="DZC103" s="227"/>
      <c r="DZD103" s="227"/>
      <c r="DZE103" s="231"/>
      <c r="DZF103" s="6"/>
      <c r="DZG103" s="6"/>
      <c r="DZH103" s="6"/>
      <c r="DZI103" s="246"/>
      <c r="DZJ103" s="252"/>
      <c r="DZK103" s="259"/>
      <c r="DZL103" s="231"/>
      <c r="DZM103" s="231"/>
      <c r="DZN103" s="231"/>
      <c r="DZO103" s="99"/>
      <c r="DZP103" s="231"/>
      <c r="DZQ103" s="231"/>
      <c r="DZR103" s="231"/>
      <c r="DZS103" s="222"/>
      <c r="DZT103" s="248"/>
      <c r="DZU103" s="254"/>
      <c r="DZV103" s="224"/>
      <c r="DZW103" s="225"/>
      <c r="DZX103" s="99"/>
      <c r="DZY103" s="255"/>
      <c r="DZZ103" s="231"/>
      <c r="EAA103" s="227"/>
      <c r="EAB103" s="227"/>
      <c r="EAC103" s="231"/>
      <c r="EAD103" s="6"/>
      <c r="EAE103" s="6"/>
      <c r="EAF103" s="6"/>
      <c r="EAG103" s="246"/>
      <c r="EAH103" s="252"/>
      <c r="EAI103" s="259"/>
      <c r="EAJ103" s="231"/>
      <c r="EAK103" s="231"/>
      <c r="EAL103" s="231"/>
      <c r="EAM103" s="99"/>
      <c r="EAN103" s="231"/>
      <c r="EAO103" s="231"/>
      <c r="EAP103" s="231"/>
      <c r="EAQ103" s="222"/>
      <c r="EAR103" s="248"/>
      <c r="EAS103" s="254"/>
      <c r="EAT103" s="224"/>
      <c r="EAU103" s="225"/>
      <c r="EAV103" s="99"/>
      <c r="EAW103" s="255"/>
      <c r="EAX103" s="231"/>
      <c r="EAY103" s="227"/>
      <c r="EAZ103" s="227"/>
      <c r="EBA103" s="231"/>
      <c r="EBB103" s="6"/>
      <c r="EBC103" s="6"/>
      <c r="EBD103" s="6"/>
      <c r="EBE103" s="246"/>
      <c r="EBF103" s="252"/>
      <c r="EBG103" s="259"/>
      <c r="EBH103" s="231"/>
      <c r="EBI103" s="231"/>
      <c r="EBJ103" s="231"/>
      <c r="EBK103" s="99"/>
      <c r="EBL103" s="231"/>
      <c r="EBM103" s="231"/>
      <c r="EBN103" s="231"/>
      <c r="EBO103" s="222"/>
      <c r="EBP103" s="248"/>
      <c r="EBQ103" s="254"/>
      <c r="EBR103" s="224"/>
      <c r="EBS103" s="225"/>
      <c r="EBT103" s="99"/>
      <c r="EBU103" s="255"/>
      <c r="EBV103" s="231"/>
      <c r="EBW103" s="227"/>
      <c r="EBX103" s="227"/>
      <c r="EBY103" s="231"/>
      <c r="EBZ103" s="6"/>
      <c r="ECA103" s="6"/>
      <c r="ECB103" s="6"/>
      <c r="ECC103" s="246"/>
      <c r="ECD103" s="252"/>
      <c r="ECE103" s="259"/>
      <c r="ECF103" s="231"/>
      <c r="ECG103" s="231"/>
      <c r="ECH103" s="231"/>
      <c r="ECI103" s="99"/>
      <c r="ECJ103" s="231"/>
      <c r="ECK103" s="231"/>
      <c r="ECL103" s="231"/>
      <c r="ECM103" s="222"/>
      <c r="ECN103" s="248"/>
      <c r="ECO103" s="254"/>
      <c r="ECP103" s="224"/>
      <c r="ECQ103" s="225"/>
      <c r="ECR103" s="99"/>
      <c r="ECS103" s="255"/>
      <c r="ECT103" s="231"/>
      <c r="ECU103" s="227"/>
      <c r="ECV103" s="227"/>
      <c r="ECW103" s="231"/>
      <c r="ECX103" s="6"/>
      <c r="ECY103" s="6"/>
      <c r="ECZ103" s="6"/>
      <c r="EDA103" s="246"/>
      <c r="EDB103" s="252"/>
      <c r="EDC103" s="259"/>
      <c r="EDD103" s="231"/>
      <c r="EDE103" s="231"/>
      <c r="EDF103" s="231"/>
      <c r="EDG103" s="99"/>
      <c r="EDH103" s="231"/>
      <c r="EDI103" s="231"/>
      <c r="EDJ103" s="231"/>
      <c r="EDK103" s="222"/>
      <c r="EDL103" s="248"/>
      <c r="EDM103" s="254"/>
      <c r="EDN103" s="224"/>
      <c r="EDO103" s="225"/>
      <c r="EDP103" s="99"/>
      <c r="EDQ103" s="255"/>
      <c r="EDR103" s="231"/>
      <c r="EDS103" s="227"/>
      <c r="EDT103" s="227"/>
      <c r="EDU103" s="231"/>
      <c r="EDV103" s="6"/>
      <c r="EDW103" s="6"/>
      <c r="EDX103" s="6"/>
      <c r="EDY103" s="246"/>
      <c r="EDZ103" s="252"/>
      <c r="EEA103" s="259"/>
      <c r="EEB103" s="231"/>
      <c r="EEC103" s="231"/>
      <c r="EED103" s="231"/>
      <c r="EEE103" s="99"/>
      <c r="EEF103" s="231"/>
      <c r="EEG103" s="231"/>
      <c r="EEH103" s="231"/>
      <c r="EEI103" s="222"/>
      <c r="EEJ103" s="248"/>
      <c r="EEK103" s="254"/>
      <c r="EEL103" s="224"/>
      <c r="EEM103" s="225"/>
      <c r="EEN103" s="99"/>
      <c r="EEO103" s="255"/>
      <c r="EEP103" s="231"/>
      <c r="EEQ103" s="227"/>
      <c r="EER103" s="227"/>
      <c r="EES103" s="231"/>
      <c r="EET103" s="6"/>
      <c r="EEU103" s="6"/>
      <c r="EEV103" s="6"/>
      <c r="EEW103" s="246"/>
      <c r="EEX103" s="252"/>
      <c r="EEY103" s="259"/>
      <c r="EEZ103" s="231"/>
      <c r="EFA103" s="231"/>
      <c r="EFB103" s="231"/>
      <c r="EFC103" s="99"/>
      <c r="EFD103" s="231"/>
      <c r="EFE103" s="231"/>
      <c r="EFF103" s="231"/>
      <c r="EFG103" s="222"/>
      <c r="EFH103" s="248"/>
      <c r="EFI103" s="254"/>
      <c r="EFJ103" s="224"/>
      <c r="EFK103" s="225"/>
      <c r="EFL103" s="99"/>
      <c r="EFM103" s="255"/>
      <c r="EFN103" s="231"/>
      <c r="EFO103" s="227"/>
      <c r="EFP103" s="227"/>
      <c r="EFQ103" s="231"/>
      <c r="EFR103" s="6"/>
      <c r="EFS103" s="6"/>
      <c r="EFT103" s="6"/>
      <c r="EFU103" s="246"/>
      <c r="EFV103" s="252"/>
      <c r="EFW103" s="259"/>
      <c r="EFX103" s="231"/>
      <c r="EFY103" s="231"/>
      <c r="EFZ103" s="231"/>
      <c r="EGA103" s="99"/>
      <c r="EGB103" s="231"/>
      <c r="EGC103" s="231"/>
      <c r="EGD103" s="231"/>
      <c r="EGE103" s="222"/>
      <c r="EGF103" s="248"/>
      <c r="EGG103" s="254"/>
      <c r="EGH103" s="224"/>
      <c r="EGI103" s="225"/>
      <c r="EGJ103" s="99"/>
      <c r="EGK103" s="255"/>
      <c r="EGL103" s="231"/>
      <c r="EGM103" s="227"/>
      <c r="EGN103" s="227"/>
      <c r="EGO103" s="231"/>
      <c r="EGP103" s="6"/>
      <c r="EGQ103" s="6"/>
      <c r="EGR103" s="6"/>
      <c r="EGS103" s="246"/>
      <c r="EGT103" s="252"/>
      <c r="EGU103" s="259"/>
      <c r="EGV103" s="231"/>
      <c r="EGW103" s="231"/>
      <c r="EGX103" s="231"/>
      <c r="EGY103" s="99"/>
      <c r="EGZ103" s="231"/>
      <c r="EHA103" s="231"/>
      <c r="EHB103" s="231"/>
      <c r="EHC103" s="222"/>
      <c r="EHD103" s="248"/>
      <c r="EHE103" s="254"/>
      <c r="EHF103" s="224"/>
      <c r="EHG103" s="225"/>
      <c r="EHH103" s="99"/>
      <c r="EHI103" s="255"/>
      <c r="EHJ103" s="231"/>
      <c r="EHK103" s="227"/>
      <c r="EHL103" s="227"/>
      <c r="EHM103" s="231"/>
      <c r="EHN103" s="6"/>
      <c r="EHO103" s="6"/>
      <c r="EHP103" s="6"/>
      <c r="EHQ103" s="246"/>
      <c r="EHR103" s="252"/>
      <c r="EHS103" s="259"/>
      <c r="EHT103" s="231"/>
      <c r="EHU103" s="231"/>
      <c r="EHV103" s="231"/>
      <c r="EHW103" s="99"/>
      <c r="EHX103" s="231"/>
      <c r="EHY103" s="231"/>
      <c r="EHZ103" s="231"/>
      <c r="EIA103" s="222"/>
      <c r="EIB103" s="248"/>
      <c r="EIC103" s="254"/>
      <c r="EID103" s="224"/>
      <c r="EIE103" s="225"/>
      <c r="EIF103" s="99"/>
      <c r="EIG103" s="255"/>
      <c r="EIH103" s="231"/>
      <c r="EII103" s="227"/>
      <c r="EIJ103" s="227"/>
      <c r="EIK103" s="231"/>
      <c r="EIL103" s="6"/>
      <c r="EIM103" s="6"/>
      <c r="EIN103" s="6"/>
      <c r="EIO103" s="246"/>
      <c r="EIP103" s="252"/>
      <c r="EIQ103" s="259"/>
      <c r="EIR103" s="231"/>
      <c r="EIS103" s="231"/>
      <c r="EIT103" s="231"/>
      <c r="EIU103" s="99"/>
      <c r="EIV103" s="231"/>
      <c r="EIW103" s="231"/>
      <c r="EIX103" s="231"/>
      <c r="EIY103" s="222"/>
      <c r="EIZ103" s="248"/>
      <c r="EJA103" s="254"/>
      <c r="EJB103" s="224"/>
      <c r="EJC103" s="225"/>
      <c r="EJD103" s="99"/>
      <c r="EJE103" s="255"/>
      <c r="EJF103" s="231"/>
      <c r="EJG103" s="227"/>
      <c r="EJH103" s="227"/>
      <c r="EJI103" s="231"/>
      <c r="EJJ103" s="6"/>
      <c r="EJK103" s="6"/>
      <c r="EJL103" s="6"/>
      <c r="EJM103" s="246"/>
      <c r="EJN103" s="252"/>
      <c r="EJO103" s="259"/>
      <c r="EJP103" s="231"/>
      <c r="EJQ103" s="231"/>
      <c r="EJR103" s="231"/>
      <c r="EJS103" s="99"/>
      <c r="EJT103" s="231"/>
      <c r="EJU103" s="231"/>
      <c r="EJV103" s="231"/>
      <c r="EJW103" s="222"/>
      <c r="EJX103" s="248"/>
      <c r="EJY103" s="254"/>
      <c r="EJZ103" s="224"/>
      <c r="EKA103" s="225"/>
      <c r="EKB103" s="99"/>
      <c r="EKC103" s="255"/>
      <c r="EKD103" s="231"/>
      <c r="EKE103" s="227"/>
      <c r="EKF103" s="227"/>
      <c r="EKG103" s="231"/>
      <c r="EKH103" s="6"/>
      <c r="EKI103" s="6"/>
      <c r="EKJ103" s="6"/>
      <c r="EKK103" s="246"/>
      <c r="EKL103" s="252"/>
      <c r="EKM103" s="259"/>
      <c r="EKN103" s="231"/>
      <c r="EKO103" s="231"/>
      <c r="EKP103" s="231"/>
      <c r="EKQ103" s="99"/>
      <c r="EKR103" s="231"/>
      <c r="EKS103" s="231"/>
      <c r="EKT103" s="231"/>
      <c r="EKU103" s="222"/>
      <c r="EKV103" s="248"/>
      <c r="EKW103" s="254"/>
      <c r="EKX103" s="224"/>
      <c r="EKY103" s="225"/>
      <c r="EKZ103" s="99"/>
      <c r="ELA103" s="255"/>
      <c r="ELB103" s="231"/>
      <c r="ELC103" s="227"/>
      <c r="ELD103" s="227"/>
      <c r="ELE103" s="231"/>
      <c r="ELF103" s="6"/>
      <c r="ELG103" s="6"/>
      <c r="ELH103" s="6"/>
      <c r="ELI103" s="246"/>
      <c r="ELJ103" s="252"/>
      <c r="ELK103" s="259"/>
      <c r="ELL103" s="231"/>
      <c r="ELM103" s="231"/>
      <c r="ELN103" s="231"/>
      <c r="ELO103" s="99"/>
      <c r="ELP103" s="231"/>
      <c r="ELQ103" s="231"/>
      <c r="ELR103" s="231"/>
      <c r="ELS103" s="222"/>
      <c r="ELT103" s="248"/>
      <c r="ELU103" s="254"/>
      <c r="ELV103" s="224"/>
      <c r="ELW103" s="225"/>
      <c r="ELX103" s="99"/>
      <c r="ELY103" s="255"/>
      <c r="ELZ103" s="231"/>
      <c r="EMA103" s="227"/>
      <c r="EMB103" s="227"/>
      <c r="EMC103" s="231"/>
      <c r="EMD103" s="6"/>
      <c r="EME103" s="6"/>
      <c r="EMF103" s="6"/>
      <c r="EMG103" s="246"/>
      <c r="EMH103" s="252"/>
      <c r="EMI103" s="259"/>
      <c r="EMJ103" s="231"/>
      <c r="EMK103" s="231"/>
      <c r="EML103" s="231"/>
      <c r="EMM103" s="99"/>
      <c r="EMN103" s="231"/>
      <c r="EMO103" s="231"/>
      <c r="EMP103" s="231"/>
      <c r="EMQ103" s="222"/>
      <c r="EMR103" s="248"/>
      <c r="EMS103" s="254"/>
      <c r="EMT103" s="224"/>
      <c r="EMU103" s="225"/>
      <c r="EMV103" s="99"/>
      <c r="EMW103" s="255"/>
      <c r="EMX103" s="231"/>
      <c r="EMY103" s="227"/>
      <c r="EMZ103" s="227"/>
      <c r="ENA103" s="231"/>
      <c r="ENB103" s="6"/>
      <c r="ENC103" s="6"/>
      <c r="END103" s="6"/>
      <c r="ENE103" s="246"/>
      <c r="ENF103" s="252"/>
      <c r="ENG103" s="259"/>
      <c r="ENH103" s="231"/>
      <c r="ENI103" s="231"/>
      <c r="ENJ103" s="231"/>
      <c r="ENK103" s="99"/>
      <c r="ENL103" s="231"/>
      <c r="ENM103" s="231"/>
      <c r="ENN103" s="231"/>
      <c r="ENO103" s="222"/>
      <c r="ENP103" s="248"/>
      <c r="ENQ103" s="254"/>
      <c r="ENR103" s="224"/>
      <c r="ENS103" s="225"/>
      <c r="ENT103" s="99"/>
      <c r="ENU103" s="255"/>
      <c r="ENV103" s="231"/>
      <c r="ENW103" s="227"/>
      <c r="ENX103" s="227"/>
      <c r="ENY103" s="231"/>
      <c r="ENZ103" s="6"/>
      <c r="EOA103" s="6"/>
      <c r="EOB103" s="6"/>
      <c r="EOC103" s="246"/>
      <c r="EOD103" s="252"/>
      <c r="EOE103" s="259"/>
      <c r="EOF103" s="231"/>
      <c r="EOG103" s="231"/>
      <c r="EOH103" s="231"/>
      <c r="EOI103" s="99"/>
      <c r="EOJ103" s="231"/>
      <c r="EOK103" s="231"/>
      <c r="EOL103" s="231"/>
      <c r="EOM103" s="222"/>
      <c r="EON103" s="248"/>
      <c r="EOO103" s="254"/>
      <c r="EOP103" s="224"/>
      <c r="EOQ103" s="225"/>
      <c r="EOR103" s="99"/>
      <c r="EOS103" s="255"/>
      <c r="EOT103" s="231"/>
      <c r="EOU103" s="227"/>
      <c r="EOV103" s="227"/>
      <c r="EOW103" s="231"/>
      <c r="EOX103" s="6"/>
      <c r="EOY103" s="6"/>
      <c r="EOZ103" s="6"/>
      <c r="EPA103" s="246"/>
      <c r="EPB103" s="252"/>
      <c r="EPC103" s="259"/>
      <c r="EPD103" s="231"/>
      <c r="EPE103" s="231"/>
      <c r="EPF103" s="231"/>
      <c r="EPG103" s="99"/>
      <c r="EPH103" s="231"/>
      <c r="EPI103" s="231"/>
      <c r="EPJ103" s="231"/>
      <c r="EPK103" s="222"/>
      <c r="EPL103" s="248"/>
      <c r="EPM103" s="254"/>
      <c r="EPN103" s="224"/>
      <c r="EPO103" s="225"/>
      <c r="EPP103" s="99"/>
      <c r="EPQ103" s="255"/>
      <c r="EPR103" s="231"/>
      <c r="EPS103" s="227"/>
      <c r="EPT103" s="227"/>
      <c r="EPU103" s="231"/>
      <c r="EPV103" s="6"/>
      <c r="EPW103" s="6"/>
      <c r="EPX103" s="6"/>
      <c r="EPY103" s="246"/>
      <c r="EPZ103" s="252"/>
      <c r="EQA103" s="259"/>
      <c r="EQB103" s="231"/>
      <c r="EQC103" s="231"/>
      <c r="EQD103" s="231"/>
      <c r="EQE103" s="99"/>
      <c r="EQF103" s="231"/>
      <c r="EQG103" s="231"/>
      <c r="EQH103" s="231"/>
      <c r="EQI103" s="222"/>
      <c r="EQJ103" s="248"/>
      <c r="EQK103" s="254"/>
      <c r="EQL103" s="224"/>
      <c r="EQM103" s="225"/>
      <c r="EQN103" s="99"/>
      <c r="EQO103" s="255"/>
      <c r="EQP103" s="231"/>
      <c r="EQQ103" s="227"/>
      <c r="EQR103" s="227"/>
      <c r="EQS103" s="231"/>
      <c r="EQT103" s="6"/>
      <c r="EQU103" s="6"/>
      <c r="EQV103" s="6"/>
      <c r="EQW103" s="246"/>
      <c r="EQX103" s="252"/>
      <c r="EQY103" s="259"/>
      <c r="EQZ103" s="231"/>
      <c r="ERA103" s="231"/>
      <c r="ERB103" s="231"/>
      <c r="ERC103" s="99"/>
      <c r="ERD103" s="231"/>
      <c r="ERE103" s="231"/>
      <c r="ERF103" s="231"/>
      <c r="ERG103" s="222"/>
      <c r="ERH103" s="248"/>
      <c r="ERI103" s="254"/>
      <c r="ERJ103" s="224"/>
      <c r="ERK103" s="225"/>
      <c r="ERL103" s="99"/>
      <c r="ERM103" s="255"/>
      <c r="ERN103" s="231"/>
      <c r="ERO103" s="227"/>
      <c r="ERP103" s="227"/>
      <c r="ERQ103" s="231"/>
      <c r="ERR103" s="6"/>
      <c r="ERS103" s="6"/>
      <c r="ERT103" s="6"/>
      <c r="ERU103" s="246"/>
      <c r="ERV103" s="252"/>
      <c r="ERW103" s="259"/>
      <c r="ERX103" s="231"/>
      <c r="ERY103" s="231"/>
      <c r="ERZ103" s="231"/>
      <c r="ESA103" s="99"/>
      <c r="ESB103" s="231"/>
      <c r="ESC103" s="231"/>
      <c r="ESD103" s="231"/>
      <c r="ESE103" s="222"/>
      <c r="ESF103" s="248"/>
      <c r="ESG103" s="254"/>
      <c r="ESH103" s="224"/>
      <c r="ESI103" s="225"/>
      <c r="ESJ103" s="99"/>
      <c r="ESK103" s="255"/>
      <c r="ESL103" s="231"/>
      <c r="ESM103" s="227"/>
      <c r="ESN103" s="227"/>
      <c r="ESO103" s="231"/>
      <c r="ESP103" s="6"/>
      <c r="ESQ103" s="6"/>
      <c r="ESR103" s="6"/>
      <c r="ESS103" s="246"/>
      <c r="EST103" s="252"/>
      <c r="ESU103" s="259"/>
      <c r="ESV103" s="231"/>
      <c r="ESW103" s="231"/>
      <c r="ESX103" s="231"/>
      <c r="ESY103" s="99"/>
      <c r="ESZ103" s="231"/>
      <c r="ETA103" s="231"/>
      <c r="ETB103" s="231"/>
      <c r="ETC103" s="222"/>
      <c r="ETD103" s="248"/>
      <c r="ETE103" s="254"/>
      <c r="ETF103" s="224"/>
      <c r="ETG103" s="225"/>
      <c r="ETH103" s="99"/>
      <c r="ETI103" s="255"/>
      <c r="ETJ103" s="231"/>
      <c r="ETK103" s="227"/>
      <c r="ETL103" s="227"/>
      <c r="ETM103" s="231"/>
      <c r="ETN103" s="6"/>
      <c r="ETO103" s="6"/>
      <c r="ETP103" s="6"/>
      <c r="ETQ103" s="246"/>
      <c r="ETR103" s="252"/>
      <c r="ETS103" s="259"/>
      <c r="ETT103" s="231"/>
      <c r="ETU103" s="231"/>
      <c r="ETV103" s="231"/>
      <c r="ETW103" s="99"/>
      <c r="ETX103" s="231"/>
      <c r="ETY103" s="231"/>
      <c r="ETZ103" s="231"/>
      <c r="EUA103" s="222"/>
      <c r="EUB103" s="248"/>
      <c r="EUC103" s="254"/>
      <c r="EUD103" s="224"/>
      <c r="EUE103" s="225"/>
      <c r="EUF103" s="99"/>
      <c r="EUG103" s="255"/>
      <c r="EUH103" s="231"/>
      <c r="EUI103" s="227"/>
      <c r="EUJ103" s="227"/>
      <c r="EUK103" s="231"/>
      <c r="EUL103" s="6"/>
      <c r="EUM103" s="6"/>
      <c r="EUN103" s="6"/>
      <c r="EUO103" s="246"/>
      <c r="EUP103" s="252"/>
      <c r="EUQ103" s="259"/>
      <c r="EUR103" s="231"/>
      <c r="EUS103" s="231"/>
      <c r="EUT103" s="231"/>
      <c r="EUU103" s="99"/>
      <c r="EUV103" s="231"/>
      <c r="EUW103" s="231"/>
      <c r="EUX103" s="231"/>
      <c r="EUY103" s="222"/>
      <c r="EUZ103" s="248"/>
      <c r="EVA103" s="254"/>
      <c r="EVB103" s="224"/>
      <c r="EVC103" s="225"/>
      <c r="EVD103" s="99"/>
      <c r="EVE103" s="255"/>
      <c r="EVF103" s="231"/>
      <c r="EVG103" s="227"/>
      <c r="EVH103" s="227"/>
      <c r="EVI103" s="231"/>
      <c r="EVJ103" s="6"/>
      <c r="EVK103" s="6"/>
      <c r="EVL103" s="6"/>
      <c r="EVM103" s="246"/>
      <c r="EVN103" s="252"/>
      <c r="EVO103" s="259"/>
      <c r="EVP103" s="231"/>
      <c r="EVQ103" s="231"/>
      <c r="EVR103" s="231"/>
      <c r="EVS103" s="99"/>
      <c r="EVT103" s="231"/>
      <c r="EVU103" s="231"/>
      <c r="EVV103" s="231"/>
      <c r="EVW103" s="222"/>
      <c r="EVX103" s="248"/>
      <c r="EVY103" s="254"/>
      <c r="EVZ103" s="224"/>
      <c r="EWA103" s="225"/>
      <c r="EWB103" s="99"/>
      <c r="EWC103" s="255"/>
      <c r="EWD103" s="231"/>
      <c r="EWE103" s="227"/>
      <c r="EWF103" s="227"/>
      <c r="EWG103" s="231"/>
      <c r="EWH103" s="6"/>
      <c r="EWI103" s="6"/>
      <c r="EWJ103" s="6"/>
      <c r="EWK103" s="246"/>
      <c r="EWL103" s="252"/>
      <c r="EWM103" s="259"/>
      <c r="EWN103" s="231"/>
      <c r="EWO103" s="231"/>
      <c r="EWP103" s="231"/>
      <c r="EWQ103" s="99"/>
      <c r="EWR103" s="231"/>
      <c r="EWS103" s="231"/>
      <c r="EWT103" s="231"/>
      <c r="EWU103" s="222"/>
      <c r="EWV103" s="248"/>
      <c r="EWW103" s="254"/>
      <c r="EWX103" s="224"/>
      <c r="EWY103" s="225"/>
      <c r="EWZ103" s="99"/>
      <c r="EXA103" s="255"/>
      <c r="EXB103" s="231"/>
      <c r="EXC103" s="227"/>
      <c r="EXD103" s="227"/>
      <c r="EXE103" s="231"/>
      <c r="EXF103" s="6"/>
      <c r="EXG103" s="6"/>
      <c r="EXH103" s="6"/>
      <c r="EXI103" s="246"/>
      <c r="EXJ103" s="252"/>
      <c r="EXK103" s="259"/>
      <c r="EXL103" s="231"/>
      <c r="EXM103" s="231"/>
      <c r="EXN103" s="231"/>
      <c r="EXO103" s="99"/>
      <c r="EXP103" s="231"/>
      <c r="EXQ103" s="231"/>
      <c r="EXR103" s="231"/>
      <c r="EXS103" s="222"/>
      <c r="EXT103" s="248"/>
      <c r="EXU103" s="254"/>
      <c r="EXV103" s="224"/>
      <c r="EXW103" s="225"/>
      <c r="EXX103" s="99"/>
      <c r="EXY103" s="255"/>
      <c r="EXZ103" s="231"/>
      <c r="EYA103" s="227"/>
      <c r="EYB103" s="227"/>
      <c r="EYC103" s="231"/>
      <c r="EYD103" s="6"/>
      <c r="EYE103" s="6"/>
      <c r="EYF103" s="6"/>
      <c r="EYG103" s="246"/>
      <c r="EYH103" s="252"/>
      <c r="EYI103" s="259"/>
      <c r="EYJ103" s="231"/>
      <c r="EYK103" s="231"/>
      <c r="EYL103" s="231"/>
      <c r="EYM103" s="99"/>
      <c r="EYN103" s="231"/>
      <c r="EYO103" s="231"/>
      <c r="EYP103" s="231"/>
      <c r="EYQ103" s="222"/>
      <c r="EYR103" s="248"/>
      <c r="EYS103" s="254"/>
      <c r="EYT103" s="224"/>
      <c r="EYU103" s="225"/>
      <c r="EYV103" s="99"/>
      <c r="EYW103" s="255"/>
      <c r="EYX103" s="231"/>
      <c r="EYY103" s="227"/>
      <c r="EYZ103" s="227"/>
      <c r="EZA103" s="231"/>
      <c r="EZB103" s="6"/>
      <c r="EZC103" s="6"/>
      <c r="EZD103" s="6"/>
      <c r="EZE103" s="246"/>
      <c r="EZF103" s="252"/>
      <c r="EZG103" s="259"/>
      <c r="EZH103" s="231"/>
      <c r="EZI103" s="231"/>
      <c r="EZJ103" s="231"/>
      <c r="EZK103" s="99"/>
      <c r="EZL103" s="231"/>
      <c r="EZM103" s="231"/>
      <c r="EZN103" s="231"/>
      <c r="EZO103" s="222"/>
      <c r="EZP103" s="248"/>
      <c r="EZQ103" s="254"/>
      <c r="EZR103" s="224"/>
      <c r="EZS103" s="225"/>
      <c r="EZT103" s="99"/>
      <c r="EZU103" s="255"/>
      <c r="EZV103" s="231"/>
      <c r="EZW103" s="227"/>
      <c r="EZX103" s="227"/>
      <c r="EZY103" s="231"/>
      <c r="EZZ103" s="6"/>
      <c r="FAA103" s="6"/>
      <c r="FAB103" s="6"/>
      <c r="FAC103" s="246"/>
      <c r="FAD103" s="252"/>
      <c r="FAE103" s="259"/>
      <c r="FAF103" s="231"/>
      <c r="FAG103" s="231"/>
      <c r="FAH103" s="231"/>
      <c r="FAI103" s="99"/>
      <c r="FAJ103" s="231"/>
      <c r="FAK103" s="231"/>
      <c r="FAL103" s="231"/>
      <c r="FAM103" s="222"/>
      <c r="FAN103" s="248"/>
      <c r="FAO103" s="254"/>
      <c r="FAP103" s="224"/>
      <c r="FAQ103" s="225"/>
      <c r="FAR103" s="99"/>
      <c r="FAS103" s="255"/>
      <c r="FAT103" s="231"/>
      <c r="FAU103" s="227"/>
      <c r="FAV103" s="227"/>
      <c r="FAW103" s="231"/>
      <c r="FAX103" s="6"/>
      <c r="FAY103" s="6"/>
      <c r="FAZ103" s="6"/>
      <c r="FBA103" s="246"/>
      <c r="FBB103" s="252"/>
      <c r="FBC103" s="259"/>
      <c r="FBD103" s="231"/>
      <c r="FBE103" s="231"/>
      <c r="FBF103" s="231"/>
      <c r="FBG103" s="99"/>
      <c r="FBH103" s="231"/>
      <c r="FBI103" s="231"/>
      <c r="FBJ103" s="231"/>
      <c r="FBK103" s="222"/>
      <c r="FBL103" s="248"/>
      <c r="FBM103" s="254"/>
      <c r="FBN103" s="224"/>
      <c r="FBO103" s="225"/>
      <c r="FBP103" s="99"/>
      <c r="FBQ103" s="255"/>
      <c r="FBR103" s="231"/>
      <c r="FBS103" s="227"/>
      <c r="FBT103" s="227"/>
      <c r="FBU103" s="231"/>
      <c r="FBV103" s="6"/>
      <c r="FBW103" s="6"/>
      <c r="FBX103" s="6"/>
      <c r="FBY103" s="246"/>
      <c r="FBZ103" s="252"/>
      <c r="FCA103" s="259"/>
      <c r="FCB103" s="231"/>
      <c r="FCC103" s="231"/>
      <c r="FCD103" s="231"/>
      <c r="FCE103" s="99"/>
      <c r="FCF103" s="231"/>
      <c r="FCG103" s="231"/>
      <c r="FCH103" s="231"/>
      <c r="FCI103" s="222"/>
      <c r="FCJ103" s="248"/>
      <c r="FCK103" s="254"/>
      <c r="FCL103" s="224"/>
      <c r="FCM103" s="225"/>
      <c r="FCN103" s="99"/>
      <c r="FCO103" s="255"/>
      <c r="FCP103" s="231"/>
      <c r="FCQ103" s="227"/>
      <c r="FCR103" s="227"/>
      <c r="FCS103" s="231"/>
      <c r="FCT103" s="6"/>
      <c r="FCU103" s="6"/>
      <c r="FCV103" s="6"/>
      <c r="FCW103" s="246"/>
      <c r="FCX103" s="252"/>
      <c r="FCY103" s="259"/>
      <c r="FCZ103" s="231"/>
      <c r="FDA103" s="231"/>
      <c r="FDB103" s="231"/>
      <c r="FDC103" s="99"/>
      <c r="FDD103" s="231"/>
      <c r="FDE103" s="231"/>
      <c r="FDF103" s="231"/>
      <c r="FDG103" s="222"/>
      <c r="FDH103" s="248"/>
      <c r="FDI103" s="254"/>
      <c r="FDJ103" s="224"/>
      <c r="FDK103" s="225"/>
      <c r="FDL103" s="99"/>
      <c r="FDM103" s="255"/>
      <c r="FDN103" s="231"/>
      <c r="FDO103" s="227"/>
      <c r="FDP103" s="227"/>
      <c r="FDQ103" s="231"/>
      <c r="FDR103" s="6"/>
      <c r="FDS103" s="6"/>
      <c r="FDT103" s="6"/>
      <c r="FDU103" s="246"/>
      <c r="FDV103" s="252"/>
      <c r="FDW103" s="259"/>
      <c r="FDX103" s="231"/>
      <c r="FDY103" s="231"/>
      <c r="FDZ103" s="231"/>
      <c r="FEA103" s="99"/>
      <c r="FEB103" s="231"/>
      <c r="FEC103" s="231"/>
      <c r="FED103" s="231"/>
      <c r="FEE103" s="222"/>
      <c r="FEF103" s="248"/>
      <c r="FEG103" s="254"/>
      <c r="FEH103" s="224"/>
      <c r="FEI103" s="225"/>
      <c r="FEJ103" s="99"/>
      <c r="FEK103" s="255"/>
      <c r="FEL103" s="231"/>
      <c r="FEM103" s="227"/>
      <c r="FEN103" s="227"/>
      <c r="FEO103" s="231"/>
      <c r="FEP103" s="6"/>
      <c r="FEQ103" s="6"/>
      <c r="FER103" s="6"/>
      <c r="FES103" s="246"/>
      <c r="FET103" s="252"/>
      <c r="FEU103" s="259"/>
      <c r="FEV103" s="231"/>
      <c r="FEW103" s="231"/>
      <c r="FEX103" s="231"/>
      <c r="FEY103" s="99"/>
      <c r="FEZ103" s="231"/>
      <c r="FFA103" s="231"/>
      <c r="FFB103" s="231"/>
      <c r="FFC103" s="222"/>
      <c r="FFD103" s="248"/>
      <c r="FFE103" s="254"/>
      <c r="FFF103" s="224"/>
      <c r="FFG103" s="225"/>
      <c r="FFH103" s="99"/>
      <c r="FFI103" s="255"/>
      <c r="FFJ103" s="231"/>
      <c r="FFK103" s="227"/>
      <c r="FFL103" s="227"/>
      <c r="FFM103" s="231"/>
      <c r="FFN103" s="6"/>
      <c r="FFO103" s="6"/>
      <c r="FFP103" s="6"/>
      <c r="FFQ103" s="246"/>
      <c r="FFR103" s="252"/>
      <c r="FFS103" s="259"/>
      <c r="FFT103" s="231"/>
      <c r="FFU103" s="231"/>
      <c r="FFV103" s="231"/>
      <c r="FFW103" s="99"/>
      <c r="FFX103" s="231"/>
      <c r="FFY103" s="231"/>
      <c r="FFZ103" s="231"/>
      <c r="FGA103" s="222"/>
      <c r="FGB103" s="248"/>
      <c r="FGC103" s="254"/>
      <c r="FGD103" s="224"/>
      <c r="FGE103" s="225"/>
      <c r="FGF103" s="99"/>
      <c r="FGG103" s="255"/>
      <c r="FGH103" s="231"/>
      <c r="FGI103" s="227"/>
      <c r="FGJ103" s="227"/>
      <c r="FGK103" s="231"/>
      <c r="FGL103" s="6"/>
      <c r="FGM103" s="6"/>
      <c r="FGN103" s="6"/>
      <c r="FGO103" s="246"/>
      <c r="FGP103" s="252"/>
      <c r="FGQ103" s="259"/>
      <c r="FGR103" s="231"/>
      <c r="FGS103" s="231"/>
      <c r="FGT103" s="231"/>
      <c r="FGU103" s="99"/>
      <c r="FGV103" s="231"/>
      <c r="FGW103" s="231"/>
      <c r="FGX103" s="231"/>
      <c r="FGY103" s="222"/>
      <c r="FGZ103" s="248"/>
      <c r="FHA103" s="254"/>
      <c r="FHB103" s="224"/>
      <c r="FHC103" s="225"/>
      <c r="FHD103" s="99"/>
      <c r="FHE103" s="255"/>
      <c r="FHF103" s="231"/>
      <c r="FHG103" s="227"/>
      <c r="FHH103" s="227"/>
      <c r="FHI103" s="231"/>
      <c r="FHJ103" s="6"/>
      <c r="FHK103" s="6"/>
      <c r="FHL103" s="6"/>
      <c r="FHM103" s="246"/>
      <c r="FHN103" s="252"/>
      <c r="FHO103" s="259"/>
      <c r="FHP103" s="231"/>
      <c r="FHQ103" s="231"/>
      <c r="FHR103" s="231"/>
      <c r="FHS103" s="99"/>
      <c r="FHT103" s="231"/>
      <c r="FHU103" s="231"/>
      <c r="FHV103" s="231"/>
      <c r="FHW103" s="222"/>
      <c r="FHX103" s="248"/>
      <c r="FHY103" s="254"/>
      <c r="FHZ103" s="224"/>
      <c r="FIA103" s="225"/>
      <c r="FIB103" s="99"/>
      <c r="FIC103" s="255"/>
      <c r="FID103" s="231"/>
      <c r="FIE103" s="227"/>
      <c r="FIF103" s="227"/>
      <c r="FIG103" s="231"/>
      <c r="FIH103" s="6"/>
      <c r="FII103" s="6"/>
      <c r="FIJ103" s="6"/>
      <c r="FIK103" s="246"/>
      <c r="FIL103" s="252"/>
      <c r="FIM103" s="259"/>
      <c r="FIN103" s="231"/>
      <c r="FIO103" s="231"/>
      <c r="FIP103" s="231"/>
      <c r="FIQ103" s="99"/>
      <c r="FIR103" s="231"/>
      <c r="FIS103" s="231"/>
      <c r="FIT103" s="231"/>
      <c r="FIU103" s="222"/>
      <c r="FIV103" s="248"/>
      <c r="FIW103" s="254"/>
      <c r="FIX103" s="224"/>
      <c r="FIY103" s="225"/>
      <c r="FIZ103" s="99"/>
      <c r="FJA103" s="255"/>
      <c r="FJB103" s="231"/>
      <c r="FJC103" s="227"/>
      <c r="FJD103" s="227"/>
      <c r="FJE103" s="231"/>
      <c r="FJF103" s="6"/>
      <c r="FJG103" s="6"/>
      <c r="FJH103" s="6"/>
      <c r="FJI103" s="246"/>
      <c r="FJJ103" s="252"/>
      <c r="FJK103" s="259"/>
      <c r="FJL103" s="231"/>
      <c r="FJM103" s="231"/>
      <c r="FJN103" s="231"/>
      <c r="FJO103" s="99"/>
      <c r="FJP103" s="231"/>
      <c r="FJQ103" s="231"/>
      <c r="FJR103" s="231"/>
      <c r="FJS103" s="222"/>
      <c r="FJT103" s="248"/>
      <c r="FJU103" s="254"/>
      <c r="FJV103" s="224"/>
      <c r="FJW103" s="225"/>
      <c r="FJX103" s="99"/>
      <c r="FJY103" s="255"/>
      <c r="FJZ103" s="231"/>
      <c r="FKA103" s="227"/>
      <c r="FKB103" s="227"/>
      <c r="FKC103" s="231"/>
      <c r="FKD103" s="6"/>
      <c r="FKE103" s="6"/>
      <c r="FKF103" s="6"/>
      <c r="FKG103" s="246"/>
      <c r="FKH103" s="252"/>
      <c r="FKI103" s="259"/>
      <c r="FKJ103" s="231"/>
      <c r="FKK103" s="231"/>
      <c r="FKL103" s="231"/>
      <c r="FKM103" s="99"/>
      <c r="FKN103" s="231"/>
      <c r="FKO103" s="231"/>
      <c r="FKP103" s="231"/>
      <c r="FKQ103" s="222"/>
      <c r="FKR103" s="248"/>
      <c r="FKS103" s="254"/>
      <c r="FKT103" s="224"/>
      <c r="FKU103" s="225"/>
      <c r="FKV103" s="99"/>
      <c r="FKW103" s="255"/>
      <c r="FKX103" s="231"/>
      <c r="FKY103" s="227"/>
      <c r="FKZ103" s="227"/>
      <c r="FLA103" s="231"/>
      <c r="FLB103" s="6"/>
      <c r="FLC103" s="6"/>
      <c r="FLD103" s="6"/>
      <c r="FLE103" s="246"/>
      <c r="FLF103" s="252"/>
      <c r="FLG103" s="259"/>
      <c r="FLH103" s="231"/>
      <c r="FLI103" s="231"/>
      <c r="FLJ103" s="231"/>
      <c r="FLK103" s="99"/>
      <c r="FLL103" s="231"/>
      <c r="FLM103" s="231"/>
      <c r="FLN103" s="231"/>
      <c r="FLO103" s="222"/>
      <c r="FLP103" s="248"/>
      <c r="FLQ103" s="254"/>
      <c r="FLR103" s="224"/>
      <c r="FLS103" s="225"/>
      <c r="FLT103" s="99"/>
      <c r="FLU103" s="255"/>
      <c r="FLV103" s="231"/>
      <c r="FLW103" s="227"/>
      <c r="FLX103" s="227"/>
      <c r="FLY103" s="231"/>
      <c r="FLZ103" s="6"/>
      <c r="FMA103" s="6"/>
      <c r="FMB103" s="6"/>
      <c r="FMC103" s="246"/>
      <c r="FMD103" s="252"/>
      <c r="FME103" s="259"/>
      <c r="FMF103" s="231"/>
      <c r="FMG103" s="231"/>
      <c r="FMH103" s="231"/>
      <c r="FMI103" s="99"/>
      <c r="FMJ103" s="231"/>
      <c r="FMK103" s="231"/>
      <c r="FML103" s="231"/>
      <c r="FMM103" s="222"/>
      <c r="FMN103" s="248"/>
      <c r="FMO103" s="254"/>
      <c r="FMP103" s="224"/>
      <c r="FMQ103" s="225"/>
      <c r="FMR103" s="99"/>
      <c r="FMS103" s="255"/>
      <c r="FMT103" s="231"/>
      <c r="FMU103" s="227"/>
      <c r="FMV103" s="227"/>
      <c r="FMW103" s="231"/>
      <c r="FMX103" s="6"/>
      <c r="FMY103" s="6"/>
      <c r="FMZ103" s="6"/>
      <c r="FNA103" s="246"/>
      <c r="FNB103" s="252"/>
      <c r="FNC103" s="259"/>
      <c r="FND103" s="231"/>
      <c r="FNE103" s="231"/>
      <c r="FNF103" s="231"/>
      <c r="FNG103" s="99"/>
      <c r="FNH103" s="231"/>
      <c r="FNI103" s="231"/>
      <c r="FNJ103" s="231"/>
      <c r="FNK103" s="222"/>
      <c r="FNL103" s="248"/>
      <c r="FNM103" s="254"/>
      <c r="FNN103" s="224"/>
      <c r="FNO103" s="225"/>
      <c r="FNP103" s="99"/>
      <c r="FNQ103" s="255"/>
      <c r="FNR103" s="231"/>
      <c r="FNS103" s="227"/>
      <c r="FNT103" s="227"/>
      <c r="FNU103" s="231"/>
      <c r="FNV103" s="6"/>
      <c r="FNW103" s="6"/>
      <c r="FNX103" s="6"/>
      <c r="FNY103" s="246"/>
      <c r="FNZ103" s="252"/>
      <c r="FOA103" s="259"/>
      <c r="FOB103" s="231"/>
      <c r="FOC103" s="231"/>
      <c r="FOD103" s="231"/>
      <c r="FOE103" s="99"/>
      <c r="FOF103" s="231"/>
      <c r="FOG103" s="231"/>
      <c r="FOH103" s="231"/>
      <c r="FOI103" s="222"/>
      <c r="FOJ103" s="248"/>
      <c r="FOK103" s="254"/>
      <c r="FOL103" s="224"/>
      <c r="FOM103" s="225"/>
      <c r="FON103" s="99"/>
      <c r="FOO103" s="255"/>
      <c r="FOP103" s="231"/>
      <c r="FOQ103" s="227"/>
      <c r="FOR103" s="227"/>
      <c r="FOS103" s="231"/>
      <c r="FOT103" s="6"/>
      <c r="FOU103" s="6"/>
      <c r="FOV103" s="6"/>
      <c r="FOW103" s="246"/>
      <c r="FOX103" s="252"/>
      <c r="FOY103" s="259"/>
      <c r="FOZ103" s="231"/>
      <c r="FPA103" s="231"/>
      <c r="FPB103" s="231"/>
      <c r="FPC103" s="99"/>
      <c r="FPD103" s="231"/>
      <c r="FPE103" s="231"/>
      <c r="FPF103" s="231"/>
      <c r="FPG103" s="222"/>
      <c r="FPH103" s="248"/>
      <c r="FPI103" s="254"/>
      <c r="FPJ103" s="224"/>
      <c r="FPK103" s="225"/>
      <c r="FPL103" s="99"/>
      <c r="FPM103" s="255"/>
      <c r="FPN103" s="231"/>
      <c r="FPO103" s="227"/>
      <c r="FPP103" s="227"/>
      <c r="FPQ103" s="231"/>
      <c r="FPR103" s="6"/>
      <c r="FPS103" s="6"/>
      <c r="FPT103" s="6"/>
      <c r="FPU103" s="246"/>
      <c r="FPV103" s="252"/>
      <c r="FPW103" s="259"/>
      <c r="FPX103" s="231"/>
      <c r="FPY103" s="231"/>
      <c r="FPZ103" s="231"/>
      <c r="FQA103" s="99"/>
      <c r="FQB103" s="231"/>
      <c r="FQC103" s="231"/>
      <c r="FQD103" s="231"/>
      <c r="FQE103" s="222"/>
      <c r="FQF103" s="248"/>
      <c r="FQG103" s="254"/>
      <c r="FQH103" s="224"/>
      <c r="FQI103" s="225"/>
      <c r="FQJ103" s="99"/>
      <c r="FQK103" s="255"/>
      <c r="FQL103" s="231"/>
      <c r="FQM103" s="227"/>
      <c r="FQN103" s="227"/>
      <c r="FQO103" s="231"/>
      <c r="FQP103" s="6"/>
      <c r="FQQ103" s="6"/>
      <c r="FQR103" s="6"/>
      <c r="FQS103" s="246"/>
      <c r="FQT103" s="252"/>
      <c r="FQU103" s="259"/>
      <c r="FQV103" s="231"/>
      <c r="FQW103" s="231"/>
      <c r="FQX103" s="231"/>
      <c r="FQY103" s="99"/>
      <c r="FQZ103" s="231"/>
      <c r="FRA103" s="231"/>
      <c r="FRB103" s="231"/>
      <c r="FRC103" s="222"/>
      <c r="FRD103" s="248"/>
      <c r="FRE103" s="254"/>
      <c r="FRF103" s="224"/>
      <c r="FRG103" s="225"/>
      <c r="FRH103" s="99"/>
      <c r="FRI103" s="255"/>
      <c r="FRJ103" s="231"/>
      <c r="FRK103" s="227"/>
      <c r="FRL103" s="227"/>
      <c r="FRM103" s="231"/>
      <c r="FRN103" s="6"/>
      <c r="FRO103" s="6"/>
      <c r="FRP103" s="6"/>
      <c r="FRQ103" s="246"/>
      <c r="FRR103" s="252"/>
      <c r="FRS103" s="259"/>
      <c r="FRT103" s="231"/>
      <c r="FRU103" s="231"/>
      <c r="FRV103" s="231"/>
      <c r="FRW103" s="99"/>
      <c r="FRX103" s="231"/>
      <c r="FRY103" s="231"/>
      <c r="FRZ103" s="231"/>
      <c r="FSA103" s="222"/>
      <c r="FSB103" s="248"/>
      <c r="FSC103" s="254"/>
      <c r="FSD103" s="224"/>
      <c r="FSE103" s="225"/>
      <c r="FSF103" s="99"/>
      <c r="FSG103" s="255"/>
      <c r="FSH103" s="231"/>
      <c r="FSI103" s="227"/>
      <c r="FSJ103" s="227"/>
      <c r="FSK103" s="231"/>
      <c r="FSL103" s="6"/>
      <c r="FSM103" s="6"/>
      <c r="FSN103" s="6"/>
      <c r="FSO103" s="246"/>
      <c r="FSP103" s="252"/>
      <c r="FSQ103" s="259"/>
      <c r="FSR103" s="231"/>
      <c r="FSS103" s="231"/>
      <c r="FST103" s="231"/>
      <c r="FSU103" s="99"/>
      <c r="FSV103" s="231"/>
      <c r="FSW103" s="231"/>
      <c r="FSX103" s="231"/>
      <c r="FSY103" s="222"/>
      <c r="FSZ103" s="248"/>
      <c r="FTA103" s="254"/>
      <c r="FTB103" s="224"/>
      <c r="FTC103" s="225"/>
      <c r="FTD103" s="99"/>
      <c r="FTE103" s="255"/>
      <c r="FTF103" s="231"/>
      <c r="FTG103" s="227"/>
      <c r="FTH103" s="227"/>
      <c r="FTI103" s="231"/>
      <c r="FTJ103" s="6"/>
      <c r="FTK103" s="6"/>
      <c r="FTL103" s="6"/>
      <c r="FTM103" s="246"/>
      <c r="FTN103" s="252"/>
      <c r="FTO103" s="259"/>
      <c r="FTP103" s="231"/>
      <c r="FTQ103" s="231"/>
      <c r="FTR103" s="231"/>
      <c r="FTS103" s="99"/>
      <c r="FTT103" s="231"/>
      <c r="FTU103" s="231"/>
      <c r="FTV103" s="231"/>
      <c r="FTW103" s="222"/>
      <c r="FTX103" s="248"/>
      <c r="FTY103" s="254"/>
      <c r="FTZ103" s="224"/>
      <c r="FUA103" s="225"/>
      <c r="FUB103" s="99"/>
      <c r="FUC103" s="255"/>
      <c r="FUD103" s="231"/>
      <c r="FUE103" s="227"/>
      <c r="FUF103" s="227"/>
      <c r="FUG103" s="231"/>
      <c r="FUH103" s="6"/>
      <c r="FUI103" s="6"/>
      <c r="FUJ103" s="6"/>
      <c r="FUK103" s="246"/>
      <c r="FUL103" s="252"/>
      <c r="FUM103" s="259"/>
      <c r="FUN103" s="231"/>
      <c r="FUO103" s="231"/>
      <c r="FUP103" s="231"/>
      <c r="FUQ103" s="99"/>
      <c r="FUR103" s="231"/>
      <c r="FUS103" s="231"/>
      <c r="FUT103" s="231"/>
      <c r="FUU103" s="222"/>
      <c r="FUV103" s="248"/>
      <c r="FUW103" s="254"/>
      <c r="FUX103" s="224"/>
      <c r="FUY103" s="225"/>
      <c r="FUZ103" s="99"/>
      <c r="FVA103" s="255"/>
      <c r="FVB103" s="231"/>
      <c r="FVC103" s="227"/>
      <c r="FVD103" s="227"/>
      <c r="FVE103" s="231"/>
      <c r="FVF103" s="6"/>
      <c r="FVG103" s="6"/>
      <c r="FVH103" s="6"/>
      <c r="FVI103" s="246"/>
      <c r="FVJ103" s="252"/>
      <c r="FVK103" s="259"/>
      <c r="FVL103" s="231"/>
      <c r="FVM103" s="231"/>
      <c r="FVN103" s="231"/>
      <c r="FVO103" s="99"/>
      <c r="FVP103" s="231"/>
      <c r="FVQ103" s="231"/>
      <c r="FVR103" s="231"/>
      <c r="FVS103" s="222"/>
      <c r="FVT103" s="248"/>
      <c r="FVU103" s="254"/>
      <c r="FVV103" s="224"/>
      <c r="FVW103" s="225"/>
      <c r="FVX103" s="99"/>
      <c r="FVY103" s="255"/>
      <c r="FVZ103" s="231"/>
      <c r="FWA103" s="227"/>
      <c r="FWB103" s="227"/>
      <c r="FWC103" s="231"/>
      <c r="FWD103" s="6"/>
      <c r="FWE103" s="6"/>
      <c r="FWF103" s="6"/>
      <c r="FWG103" s="246"/>
      <c r="FWH103" s="252"/>
      <c r="FWI103" s="259"/>
      <c r="FWJ103" s="231"/>
      <c r="FWK103" s="231"/>
      <c r="FWL103" s="231"/>
      <c r="FWM103" s="99"/>
      <c r="FWN103" s="231"/>
      <c r="FWO103" s="231"/>
      <c r="FWP103" s="231"/>
      <c r="FWQ103" s="222"/>
      <c r="FWR103" s="248"/>
      <c r="FWS103" s="254"/>
      <c r="FWT103" s="224"/>
      <c r="FWU103" s="225"/>
      <c r="FWV103" s="99"/>
      <c r="FWW103" s="255"/>
      <c r="FWX103" s="231"/>
      <c r="FWY103" s="227"/>
      <c r="FWZ103" s="227"/>
      <c r="FXA103" s="231"/>
      <c r="FXB103" s="6"/>
      <c r="FXC103" s="6"/>
      <c r="FXD103" s="6"/>
      <c r="FXE103" s="246"/>
      <c r="FXF103" s="252"/>
      <c r="FXG103" s="259"/>
      <c r="FXH103" s="231"/>
      <c r="FXI103" s="231"/>
      <c r="FXJ103" s="231"/>
      <c r="FXK103" s="99"/>
      <c r="FXL103" s="231"/>
      <c r="FXM103" s="231"/>
      <c r="FXN103" s="231"/>
      <c r="FXO103" s="222"/>
      <c r="FXP103" s="248"/>
      <c r="FXQ103" s="254"/>
      <c r="FXR103" s="224"/>
      <c r="FXS103" s="225"/>
      <c r="FXT103" s="99"/>
      <c r="FXU103" s="255"/>
      <c r="FXV103" s="231"/>
      <c r="FXW103" s="227"/>
      <c r="FXX103" s="227"/>
      <c r="FXY103" s="231"/>
      <c r="FXZ103" s="6"/>
      <c r="FYA103" s="6"/>
      <c r="FYB103" s="6"/>
      <c r="FYC103" s="246"/>
      <c r="FYD103" s="252"/>
      <c r="FYE103" s="259"/>
      <c r="FYF103" s="231"/>
      <c r="FYG103" s="231"/>
      <c r="FYH103" s="231"/>
      <c r="FYI103" s="99"/>
      <c r="FYJ103" s="231"/>
      <c r="FYK103" s="231"/>
      <c r="FYL103" s="231"/>
      <c r="FYM103" s="222"/>
      <c r="FYN103" s="248"/>
      <c r="FYO103" s="254"/>
      <c r="FYP103" s="224"/>
      <c r="FYQ103" s="225"/>
      <c r="FYR103" s="99"/>
      <c r="FYS103" s="255"/>
      <c r="FYT103" s="231"/>
      <c r="FYU103" s="227"/>
      <c r="FYV103" s="227"/>
      <c r="FYW103" s="231"/>
      <c r="FYX103" s="6"/>
      <c r="FYY103" s="6"/>
      <c r="FYZ103" s="6"/>
      <c r="FZA103" s="246"/>
      <c r="FZB103" s="252"/>
      <c r="FZC103" s="259"/>
      <c r="FZD103" s="231"/>
      <c r="FZE103" s="231"/>
      <c r="FZF103" s="231"/>
      <c r="FZG103" s="99"/>
      <c r="FZH103" s="231"/>
      <c r="FZI103" s="231"/>
      <c r="FZJ103" s="231"/>
      <c r="FZK103" s="222"/>
      <c r="FZL103" s="248"/>
      <c r="FZM103" s="254"/>
      <c r="FZN103" s="224"/>
      <c r="FZO103" s="225"/>
      <c r="FZP103" s="99"/>
      <c r="FZQ103" s="255"/>
      <c r="FZR103" s="231"/>
      <c r="FZS103" s="227"/>
      <c r="FZT103" s="227"/>
      <c r="FZU103" s="231"/>
      <c r="FZV103" s="6"/>
      <c r="FZW103" s="6"/>
      <c r="FZX103" s="6"/>
      <c r="FZY103" s="246"/>
      <c r="FZZ103" s="252"/>
      <c r="GAA103" s="259"/>
      <c r="GAB103" s="231"/>
      <c r="GAC103" s="231"/>
      <c r="GAD103" s="231"/>
      <c r="GAE103" s="99"/>
      <c r="GAF103" s="231"/>
      <c r="GAG103" s="231"/>
      <c r="GAH103" s="231"/>
      <c r="GAI103" s="222"/>
      <c r="GAJ103" s="248"/>
      <c r="GAK103" s="254"/>
      <c r="GAL103" s="224"/>
      <c r="GAM103" s="225"/>
      <c r="GAN103" s="99"/>
      <c r="GAO103" s="255"/>
      <c r="GAP103" s="231"/>
      <c r="GAQ103" s="227"/>
      <c r="GAR103" s="227"/>
      <c r="GAS103" s="231"/>
      <c r="GAT103" s="6"/>
      <c r="GAU103" s="6"/>
      <c r="GAV103" s="6"/>
      <c r="GAW103" s="246"/>
      <c r="GAX103" s="252"/>
      <c r="GAY103" s="259"/>
      <c r="GAZ103" s="231"/>
      <c r="GBA103" s="231"/>
      <c r="GBB103" s="231"/>
      <c r="GBC103" s="99"/>
      <c r="GBD103" s="231"/>
      <c r="GBE103" s="231"/>
      <c r="GBF103" s="231"/>
      <c r="GBG103" s="222"/>
      <c r="GBH103" s="248"/>
      <c r="GBI103" s="254"/>
      <c r="GBJ103" s="224"/>
      <c r="GBK103" s="225"/>
      <c r="GBL103" s="99"/>
      <c r="GBM103" s="255"/>
      <c r="GBN103" s="231"/>
      <c r="GBO103" s="227"/>
      <c r="GBP103" s="227"/>
      <c r="GBQ103" s="231"/>
      <c r="GBR103" s="6"/>
      <c r="GBS103" s="6"/>
      <c r="GBT103" s="6"/>
      <c r="GBU103" s="246"/>
      <c r="GBV103" s="252"/>
      <c r="GBW103" s="259"/>
      <c r="GBX103" s="231"/>
      <c r="GBY103" s="231"/>
      <c r="GBZ103" s="231"/>
      <c r="GCA103" s="99"/>
      <c r="GCB103" s="231"/>
      <c r="GCC103" s="231"/>
      <c r="GCD103" s="231"/>
      <c r="GCE103" s="222"/>
      <c r="GCF103" s="248"/>
      <c r="GCG103" s="254"/>
      <c r="GCH103" s="224"/>
      <c r="GCI103" s="225"/>
      <c r="GCJ103" s="99"/>
      <c r="GCK103" s="255"/>
      <c r="GCL103" s="231"/>
      <c r="GCM103" s="227"/>
      <c r="GCN103" s="227"/>
      <c r="GCO103" s="231"/>
      <c r="GCP103" s="6"/>
      <c r="GCQ103" s="6"/>
      <c r="GCR103" s="6"/>
      <c r="GCS103" s="246"/>
      <c r="GCT103" s="252"/>
      <c r="GCU103" s="259"/>
      <c r="GCV103" s="231"/>
      <c r="GCW103" s="231"/>
      <c r="GCX103" s="231"/>
      <c r="GCY103" s="99"/>
      <c r="GCZ103" s="231"/>
      <c r="GDA103" s="231"/>
      <c r="GDB103" s="231"/>
      <c r="GDC103" s="222"/>
      <c r="GDD103" s="248"/>
      <c r="GDE103" s="254"/>
      <c r="GDF103" s="224"/>
      <c r="GDG103" s="225"/>
      <c r="GDH103" s="99"/>
      <c r="GDI103" s="255"/>
      <c r="GDJ103" s="231"/>
      <c r="GDK103" s="227"/>
      <c r="GDL103" s="227"/>
      <c r="GDM103" s="231"/>
      <c r="GDN103" s="6"/>
      <c r="GDO103" s="6"/>
      <c r="GDP103" s="6"/>
      <c r="GDQ103" s="246"/>
      <c r="GDR103" s="252"/>
      <c r="GDS103" s="259"/>
      <c r="GDT103" s="231"/>
      <c r="GDU103" s="231"/>
      <c r="GDV103" s="231"/>
      <c r="GDW103" s="99"/>
      <c r="GDX103" s="231"/>
      <c r="GDY103" s="231"/>
      <c r="GDZ103" s="231"/>
      <c r="GEA103" s="222"/>
      <c r="GEB103" s="248"/>
      <c r="GEC103" s="254"/>
      <c r="GED103" s="224"/>
      <c r="GEE103" s="225"/>
      <c r="GEF103" s="99"/>
      <c r="GEG103" s="255"/>
      <c r="GEH103" s="231"/>
      <c r="GEI103" s="227"/>
      <c r="GEJ103" s="227"/>
      <c r="GEK103" s="231"/>
      <c r="GEL103" s="6"/>
      <c r="GEM103" s="6"/>
      <c r="GEN103" s="6"/>
      <c r="GEO103" s="246"/>
      <c r="GEP103" s="252"/>
      <c r="GEQ103" s="259"/>
      <c r="GER103" s="231"/>
      <c r="GES103" s="231"/>
      <c r="GET103" s="231"/>
      <c r="GEU103" s="99"/>
      <c r="GEV103" s="231"/>
      <c r="GEW103" s="231"/>
      <c r="GEX103" s="231"/>
      <c r="GEY103" s="222"/>
      <c r="GEZ103" s="248"/>
      <c r="GFA103" s="254"/>
      <c r="GFB103" s="224"/>
      <c r="GFC103" s="225"/>
      <c r="GFD103" s="99"/>
      <c r="GFE103" s="255"/>
      <c r="GFF103" s="231"/>
      <c r="GFG103" s="227"/>
      <c r="GFH103" s="227"/>
      <c r="GFI103" s="231"/>
      <c r="GFJ103" s="6"/>
      <c r="GFK103" s="6"/>
      <c r="GFL103" s="6"/>
      <c r="GFM103" s="246"/>
      <c r="GFN103" s="252"/>
      <c r="GFO103" s="259"/>
      <c r="GFP103" s="231"/>
      <c r="GFQ103" s="231"/>
      <c r="GFR103" s="231"/>
      <c r="GFS103" s="99"/>
      <c r="GFT103" s="231"/>
      <c r="GFU103" s="231"/>
      <c r="GFV103" s="231"/>
      <c r="GFW103" s="222"/>
      <c r="GFX103" s="248"/>
      <c r="GFY103" s="254"/>
      <c r="GFZ103" s="224"/>
      <c r="GGA103" s="225"/>
      <c r="GGB103" s="99"/>
      <c r="GGC103" s="255"/>
      <c r="GGD103" s="231"/>
      <c r="GGE103" s="227"/>
      <c r="GGF103" s="227"/>
      <c r="GGG103" s="231"/>
      <c r="GGH103" s="6"/>
      <c r="GGI103" s="6"/>
      <c r="GGJ103" s="6"/>
      <c r="GGK103" s="246"/>
      <c r="GGL103" s="252"/>
      <c r="GGM103" s="259"/>
      <c r="GGN103" s="231"/>
      <c r="GGO103" s="231"/>
      <c r="GGP103" s="231"/>
      <c r="GGQ103" s="99"/>
      <c r="GGR103" s="231"/>
      <c r="GGS103" s="231"/>
      <c r="GGT103" s="231"/>
      <c r="GGU103" s="222"/>
      <c r="GGV103" s="248"/>
      <c r="GGW103" s="254"/>
      <c r="GGX103" s="224"/>
      <c r="GGY103" s="225"/>
      <c r="GGZ103" s="99"/>
      <c r="GHA103" s="255"/>
      <c r="GHB103" s="231"/>
      <c r="GHC103" s="227"/>
      <c r="GHD103" s="227"/>
      <c r="GHE103" s="231"/>
      <c r="GHF103" s="6"/>
      <c r="GHG103" s="6"/>
      <c r="GHH103" s="6"/>
      <c r="GHI103" s="246"/>
      <c r="GHJ103" s="252"/>
      <c r="GHK103" s="259"/>
      <c r="GHL103" s="231"/>
      <c r="GHM103" s="231"/>
      <c r="GHN103" s="231"/>
      <c r="GHO103" s="99"/>
      <c r="GHP103" s="231"/>
      <c r="GHQ103" s="231"/>
      <c r="GHR103" s="231"/>
      <c r="GHS103" s="222"/>
      <c r="GHT103" s="248"/>
      <c r="GHU103" s="254"/>
      <c r="GHV103" s="224"/>
      <c r="GHW103" s="225"/>
      <c r="GHX103" s="99"/>
      <c r="GHY103" s="255"/>
      <c r="GHZ103" s="231"/>
      <c r="GIA103" s="227"/>
      <c r="GIB103" s="227"/>
      <c r="GIC103" s="231"/>
      <c r="GID103" s="6"/>
      <c r="GIE103" s="6"/>
      <c r="GIF103" s="6"/>
      <c r="GIG103" s="246"/>
      <c r="GIH103" s="252"/>
      <c r="GII103" s="259"/>
      <c r="GIJ103" s="231"/>
      <c r="GIK103" s="231"/>
      <c r="GIL103" s="231"/>
      <c r="GIM103" s="99"/>
      <c r="GIN103" s="231"/>
      <c r="GIO103" s="231"/>
      <c r="GIP103" s="231"/>
      <c r="GIQ103" s="222"/>
      <c r="GIR103" s="248"/>
      <c r="GIS103" s="254"/>
      <c r="GIT103" s="224"/>
      <c r="GIU103" s="225"/>
      <c r="GIV103" s="99"/>
      <c r="GIW103" s="255"/>
      <c r="GIX103" s="231"/>
      <c r="GIY103" s="227"/>
      <c r="GIZ103" s="227"/>
      <c r="GJA103" s="231"/>
      <c r="GJB103" s="6"/>
      <c r="GJC103" s="6"/>
      <c r="GJD103" s="6"/>
      <c r="GJE103" s="246"/>
      <c r="GJF103" s="252"/>
      <c r="GJG103" s="259"/>
      <c r="GJH103" s="231"/>
      <c r="GJI103" s="231"/>
      <c r="GJJ103" s="231"/>
      <c r="GJK103" s="99"/>
      <c r="GJL103" s="231"/>
      <c r="GJM103" s="231"/>
      <c r="GJN103" s="231"/>
      <c r="GJO103" s="222"/>
      <c r="GJP103" s="248"/>
      <c r="GJQ103" s="254"/>
      <c r="GJR103" s="224"/>
      <c r="GJS103" s="225"/>
      <c r="GJT103" s="99"/>
      <c r="GJU103" s="255"/>
      <c r="GJV103" s="231"/>
      <c r="GJW103" s="227"/>
      <c r="GJX103" s="227"/>
      <c r="GJY103" s="231"/>
      <c r="GJZ103" s="6"/>
      <c r="GKA103" s="6"/>
      <c r="GKB103" s="6"/>
      <c r="GKC103" s="246"/>
      <c r="GKD103" s="252"/>
      <c r="GKE103" s="259"/>
      <c r="GKF103" s="231"/>
      <c r="GKG103" s="231"/>
      <c r="GKH103" s="231"/>
      <c r="GKI103" s="99"/>
      <c r="GKJ103" s="231"/>
      <c r="GKK103" s="231"/>
      <c r="GKL103" s="231"/>
      <c r="GKM103" s="222"/>
      <c r="GKN103" s="248"/>
      <c r="GKO103" s="254"/>
      <c r="GKP103" s="224"/>
      <c r="GKQ103" s="225"/>
      <c r="GKR103" s="99"/>
      <c r="GKS103" s="255"/>
      <c r="GKT103" s="231"/>
      <c r="GKU103" s="227"/>
      <c r="GKV103" s="227"/>
      <c r="GKW103" s="231"/>
      <c r="GKX103" s="6"/>
      <c r="GKY103" s="6"/>
      <c r="GKZ103" s="6"/>
      <c r="GLA103" s="246"/>
      <c r="GLB103" s="252"/>
      <c r="GLC103" s="259"/>
      <c r="GLD103" s="231"/>
      <c r="GLE103" s="231"/>
      <c r="GLF103" s="231"/>
      <c r="GLG103" s="99"/>
      <c r="GLH103" s="231"/>
      <c r="GLI103" s="231"/>
      <c r="GLJ103" s="231"/>
      <c r="GLK103" s="222"/>
      <c r="GLL103" s="248"/>
      <c r="GLM103" s="254"/>
      <c r="GLN103" s="224"/>
      <c r="GLO103" s="225"/>
      <c r="GLP103" s="99"/>
      <c r="GLQ103" s="255"/>
      <c r="GLR103" s="231"/>
      <c r="GLS103" s="227"/>
      <c r="GLT103" s="227"/>
      <c r="GLU103" s="231"/>
      <c r="GLV103" s="6"/>
      <c r="GLW103" s="6"/>
      <c r="GLX103" s="6"/>
      <c r="GLY103" s="246"/>
      <c r="GLZ103" s="252"/>
      <c r="GMA103" s="259"/>
      <c r="GMB103" s="231"/>
      <c r="GMC103" s="231"/>
      <c r="GMD103" s="231"/>
      <c r="GME103" s="99"/>
      <c r="GMF103" s="231"/>
      <c r="GMG103" s="231"/>
      <c r="GMH103" s="231"/>
      <c r="GMI103" s="222"/>
      <c r="GMJ103" s="248"/>
      <c r="GMK103" s="254"/>
      <c r="GML103" s="224"/>
      <c r="GMM103" s="225"/>
      <c r="GMN103" s="99"/>
      <c r="GMO103" s="255"/>
      <c r="GMP103" s="231"/>
      <c r="GMQ103" s="227"/>
      <c r="GMR103" s="227"/>
      <c r="GMS103" s="231"/>
      <c r="GMT103" s="6"/>
      <c r="GMU103" s="6"/>
      <c r="GMV103" s="6"/>
      <c r="GMW103" s="246"/>
      <c r="GMX103" s="252"/>
      <c r="GMY103" s="259"/>
      <c r="GMZ103" s="231"/>
      <c r="GNA103" s="231"/>
      <c r="GNB103" s="231"/>
      <c r="GNC103" s="99"/>
      <c r="GND103" s="231"/>
      <c r="GNE103" s="231"/>
      <c r="GNF103" s="231"/>
      <c r="GNG103" s="222"/>
      <c r="GNH103" s="248"/>
      <c r="GNI103" s="254"/>
      <c r="GNJ103" s="224"/>
      <c r="GNK103" s="225"/>
      <c r="GNL103" s="99"/>
      <c r="GNM103" s="255"/>
      <c r="GNN103" s="231"/>
      <c r="GNO103" s="227"/>
      <c r="GNP103" s="227"/>
      <c r="GNQ103" s="231"/>
      <c r="GNR103" s="6"/>
      <c r="GNS103" s="6"/>
      <c r="GNT103" s="6"/>
      <c r="GNU103" s="246"/>
      <c r="GNV103" s="252"/>
      <c r="GNW103" s="259"/>
      <c r="GNX103" s="231"/>
      <c r="GNY103" s="231"/>
      <c r="GNZ103" s="231"/>
      <c r="GOA103" s="99"/>
      <c r="GOB103" s="231"/>
      <c r="GOC103" s="231"/>
      <c r="GOD103" s="231"/>
      <c r="GOE103" s="222"/>
      <c r="GOF103" s="248"/>
      <c r="GOG103" s="254"/>
      <c r="GOH103" s="224"/>
      <c r="GOI103" s="225"/>
      <c r="GOJ103" s="99"/>
      <c r="GOK103" s="255"/>
      <c r="GOL103" s="231"/>
      <c r="GOM103" s="227"/>
      <c r="GON103" s="227"/>
      <c r="GOO103" s="231"/>
      <c r="GOP103" s="6"/>
      <c r="GOQ103" s="6"/>
      <c r="GOR103" s="6"/>
      <c r="GOS103" s="246"/>
      <c r="GOT103" s="252"/>
      <c r="GOU103" s="259"/>
      <c r="GOV103" s="231"/>
      <c r="GOW103" s="231"/>
      <c r="GOX103" s="231"/>
      <c r="GOY103" s="99"/>
      <c r="GOZ103" s="231"/>
      <c r="GPA103" s="231"/>
      <c r="GPB103" s="231"/>
      <c r="GPC103" s="222"/>
      <c r="GPD103" s="248"/>
      <c r="GPE103" s="254"/>
      <c r="GPF103" s="224"/>
      <c r="GPG103" s="225"/>
      <c r="GPH103" s="99"/>
      <c r="GPI103" s="255"/>
      <c r="GPJ103" s="231"/>
      <c r="GPK103" s="227"/>
      <c r="GPL103" s="227"/>
      <c r="GPM103" s="231"/>
      <c r="GPN103" s="6"/>
      <c r="GPO103" s="6"/>
      <c r="GPP103" s="6"/>
      <c r="GPQ103" s="246"/>
      <c r="GPR103" s="252"/>
      <c r="GPS103" s="259"/>
      <c r="GPT103" s="231"/>
      <c r="GPU103" s="231"/>
      <c r="GPV103" s="231"/>
      <c r="GPW103" s="99"/>
      <c r="GPX103" s="231"/>
      <c r="GPY103" s="231"/>
      <c r="GPZ103" s="231"/>
      <c r="GQA103" s="222"/>
      <c r="GQB103" s="248"/>
      <c r="GQC103" s="254"/>
      <c r="GQD103" s="224"/>
      <c r="GQE103" s="225"/>
      <c r="GQF103" s="99"/>
      <c r="GQG103" s="255"/>
      <c r="GQH103" s="231"/>
      <c r="GQI103" s="227"/>
      <c r="GQJ103" s="227"/>
      <c r="GQK103" s="231"/>
      <c r="GQL103" s="6"/>
      <c r="GQM103" s="6"/>
      <c r="GQN103" s="6"/>
      <c r="GQO103" s="246"/>
      <c r="GQP103" s="252"/>
      <c r="GQQ103" s="259"/>
      <c r="GQR103" s="231"/>
      <c r="GQS103" s="231"/>
      <c r="GQT103" s="231"/>
      <c r="GQU103" s="99"/>
      <c r="GQV103" s="231"/>
      <c r="GQW103" s="231"/>
      <c r="GQX103" s="231"/>
      <c r="GQY103" s="222"/>
      <c r="GQZ103" s="248"/>
      <c r="GRA103" s="254"/>
      <c r="GRB103" s="224"/>
      <c r="GRC103" s="225"/>
      <c r="GRD103" s="99"/>
      <c r="GRE103" s="255"/>
      <c r="GRF103" s="231"/>
      <c r="GRG103" s="227"/>
      <c r="GRH103" s="227"/>
      <c r="GRI103" s="231"/>
      <c r="GRJ103" s="6"/>
      <c r="GRK103" s="6"/>
      <c r="GRL103" s="6"/>
      <c r="GRM103" s="246"/>
      <c r="GRN103" s="252"/>
      <c r="GRO103" s="259"/>
      <c r="GRP103" s="231"/>
      <c r="GRQ103" s="231"/>
      <c r="GRR103" s="231"/>
      <c r="GRS103" s="99"/>
      <c r="GRT103" s="231"/>
      <c r="GRU103" s="231"/>
      <c r="GRV103" s="231"/>
      <c r="GRW103" s="222"/>
      <c r="GRX103" s="248"/>
      <c r="GRY103" s="254"/>
      <c r="GRZ103" s="224"/>
      <c r="GSA103" s="225"/>
      <c r="GSB103" s="99"/>
      <c r="GSC103" s="255"/>
      <c r="GSD103" s="231"/>
      <c r="GSE103" s="227"/>
      <c r="GSF103" s="227"/>
      <c r="GSG103" s="231"/>
      <c r="GSH103" s="6"/>
      <c r="GSI103" s="6"/>
      <c r="GSJ103" s="6"/>
      <c r="GSK103" s="246"/>
      <c r="GSL103" s="252"/>
      <c r="GSM103" s="259"/>
      <c r="GSN103" s="231"/>
      <c r="GSO103" s="231"/>
      <c r="GSP103" s="231"/>
      <c r="GSQ103" s="99"/>
      <c r="GSR103" s="231"/>
      <c r="GSS103" s="231"/>
      <c r="GST103" s="231"/>
      <c r="GSU103" s="222"/>
      <c r="GSV103" s="248"/>
      <c r="GSW103" s="254"/>
      <c r="GSX103" s="224"/>
      <c r="GSY103" s="225"/>
      <c r="GSZ103" s="99"/>
      <c r="GTA103" s="255"/>
      <c r="GTB103" s="231"/>
      <c r="GTC103" s="227"/>
      <c r="GTD103" s="227"/>
      <c r="GTE103" s="231"/>
      <c r="GTF103" s="6"/>
      <c r="GTG103" s="6"/>
      <c r="GTH103" s="6"/>
      <c r="GTI103" s="246"/>
      <c r="GTJ103" s="252"/>
      <c r="GTK103" s="259"/>
      <c r="GTL103" s="231"/>
      <c r="GTM103" s="231"/>
      <c r="GTN103" s="231"/>
      <c r="GTO103" s="99"/>
      <c r="GTP103" s="231"/>
      <c r="GTQ103" s="231"/>
      <c r="GTR103" s="231"/>
      <c r="GTS103" s="222"/>
      <c r="GTT103" s="248"/>
      <c r="GTU103" s="254"/>
      <c r="GTV103" s="224"/>
      <c r="GTW103" s="225"/>
      <c r="GTX103" s="99"/>
      <c r="GTY103" s="255"/>
      <c r="GTZ103" s="231"/>
      <c r="GUA103" s="227"/>
      <c r="GUB103" s="227"/>
      <c r="GUC103" s="231"/>
      <c r="GUD103" s="6"/>
      <c r="GUE103" s="6"/>
      <c r="GUF103" s="6"/>
      <c r="GUG103" s="246"/>
      <c r="GUH103" s="252"/>
      <c r="GUI103" s="259"/>
      <c r="GUJ103" s="231"/>
      <c r="GUK103" s="231"/>
      <c r="GUL103" s="231"/>
      <c r="GUM103" s="99"/>
      <c r="GUN103" s="231"/>
      <c r="GUO103" s="231"/>
      <c r="GUP103" s="231"/>
      <c r="GUQ103" s="222"/>
      <c r="GUR103" s="248"/>
      <c r="GUS103" s="254"/>
      <c r="GUT103" s="224"/>
      <c r="GUU103" s="225"/>
      <c r="GUV103" s="99"/>
      <c r="GUW103" s="255"/>
      <c r="GUX103" s="231"/>
      <c r="GUY103" s="227"/>
      <c r="GUZ103" s="227"/>
      <c r="GVA103" s="231"/>
      <c r="GVB103" s="6"/>
      <c r="GVC103" s="6"/>
      <c r="GVD103" s="6"/>
      <c r="GVE103" s="246"/>
      <c r="GVF103" s="252"/>
      <c r="GVG103" s="259"/>
      <c r="GVH103" s="231"/>
      <c r="GVI103" s="231"/>
      <c r="GVJ103" s="231"/>
      <c r="GVK103" s="99"/>
      <c r="GVL103" s="231"/>
      <c r="GVM103" s="231"/>
      <c r="GVN103" s="231"/>
      <c r="GVO103" s="222"/>
      <c r="GVP103" s="248"/>
      <c r="GVQ103" s="254"/>
      <c r="GVR103" s="224"/>
      <c r="GVS103" s="225"/>
      <c r="GVT103" s="99"/>
      <c r="GVU103" s="255"/>
      <c r="GVV103" s="231"/>
      <c r="GVW103" s="227"/>
      <c r="GVX103" s="227"/>
      <c r="GVY103" s="231"/>
      <c r="GVZ103" s="6"/>
      <c r="GWA103" s="6"/>
      <c r="GWB103" s="6"/>
      <c r="GWC103" s="246"/>
      <c r="GWD103" s="252"/>
      <c r="GWE103" s="259"/>
      <c r="GWF103" s="231"/>
      <c r="GWG103" s="231"/>
      <c r="GWH103" s="231"/>
      <c r="GWI103" s="99"/>
      <c r="GWJ103" s="231"/>
      <c r="GWK103" s="231"/>
      <c r="GWL103" s="231"/>
      <c r="GWM103" s="222"/>
      <c r="GWN103" s="248"/>
      <c r="GWO103" s="254"/>
      <c r="GWP103" s="224"/>
      <c r="GWQ103" s="225"/>
      <c r="GWR103" s="99"/>
      <c r="GWS103" s="255"/>
      <c r="GWT103" s="231"/>
      <c r="GWU103" s="227"/>
      <c r="GWV103" s="227"/>
      <c r="GWW103" s="231"/>
      <c r="GWX103" s="6"/>
      <c r="GWY103" s="6"/>
      <c r="GWZ103" s="6"/>
      <c r="GXA103" s="246"/>
      <c r="GXB103" s="252"/>
      <c r="GXC103" s="259"/>
      <c r="GXD103" s="231"/>
      <c r="GXE103" s="231"/>
      <c r="GXF103" s="231"/>
      <c r="GXG103" s="99"/>
      <c r="GXH103" s="231"/>
      <c r="GXI103" s="231"/>
      <c r="GXJ103" s="231"/>
      <c r="GXK103" s="222"/>
      <c r="GXL103" s="248"/>
      <c r="GXM103" s="254"/>
      <c r="GXN103" s="224"/>
      <c r="GXO103" s="225"/>
      <c r="GXP103" s="99"/>
      <c r="GXQ103" s="255"/>
      <c r="GXR103" s="231"/>
      <c r="GXS103" s="227"/>
      <c r="GXT103" s="227"/>
      <c r="GXU103" s="231"/>
      <c r="GXV103" s="6"/>
      <c r="GXW103" s="6"/>
      <c r="GXX103" s="6"/>
      <c r="GXY103" s="246"/>
      <c r="GXZ103" s="252"/>
      <c r="GYA103" s="259"/>
      <c r="GYB103" s="231"/>
      <c r="GYC103" s="231"/>
      <c r="GYD103" s="231"/>
      <c r="GYE103" s="99"/>
      <c r="GYF103" s="231"/>
      <c r="GYG103" s="231"/>
      <c r="GYH103" s="231"/>
      <c r="GYI103" s="222"/>
      <c r="GYJ103" s="248"/>
      <c r="GYK103" s="254"/>
      <c r="GYL103" s="224"/>
      <c r="GYM103" s="225"/>
      <c r="GYN103" s="99"/>
      <c r="GYO103" s="255"/>
      <c r="GYP103" s="231"/>
      <c r="GYQ103" s="227"/>
      <c r="GYR103" s="227"/>
      <c r="GYS103" s="231"/>
      <c r="GYT103" s="6"/>
      <c r="GYU103" s="6"/>
      <c r="GYV103" s="6"/>
      <c r="GYW103" s="246"/>
      <c r="GYX103" s="252"/>
      <c r="GYY103" s="259"/>
      <c r="GYZ103" s="231"/>
      <c r="GZA103" s="231"/>
      <c r="GZB103" s="231"/>
      <c r="GZC103" s="99"/>
      <c r="GZD103" s="231"/>
      <c r="GZE103" s="231"/>
      <c r="GZF103" s="231"/>
      <c r="GZG103" s="222"/>
      <c r="GZH103" s="248"/>
      <c r="GZI103" s="254"/>
      <c r="GZJ103" s="224"/>
      <c r="GZK103" s="225"/>
      <c r="GZL103" s="99"/>
      <c r="GZM103" s="255"/>
      <c r="GZN103" s="231"/>
      <c r="GZO103" s="227"/>
      <c r="GZP103" s="227"/>
      <c r="GZQ103" s="231"/>
      <c r="GZR103" s="6"/>
      <c r="GZS103" s="6"/>
      <c r="GZT103" s="6"/>
      <c r="GZU103" s="246"/>
      <c r="GZV103" s="252"/>
      <c r="GZW103" s="259"/>
      <c r="GZX103" s="231"/>
      <c r="GZY103" s="231"/>
      <c r="GZZ103" s="231"/>
      <c r="HAA103" s="99"/>
      <c r="HAB103" s="231"/>
      <c r="HAC103" s="231"/>
      <c r="HAD103" s="231"/>
      <c r="HAE103" s="222"/>
      <c r="HAF103" s="248"/>
      <c r="HAG103" s="254"/>
      <c r="HAH103" s="224"/>
      <c r="HAI103" s="225"/>
      <c r="HAJ103" s="99"/>
      <c r="HAK103" s="255"/>
      <c r="HAL103" s="231"/>
      <c r="HAM103" s="227"/>
      <c r="HAN103" s="227"/>
      <c r="HAO103" s="231"/>
      <c r="HAP103" s="6"/>
      <c r="HAQ103" s="6"/>
      <c r="HAR103" s="6"/>
      <c r="HAS103" s="246"/>
      <c r="HAT103" s="252"/>
      <c r="HAU103" s="259"/>
      <c r="HAV103" s="231"/>
      <c r="HAW103" s="231"/>
      <c r="HAX103" s="231"/>
      <c r="HAY103" s="99"/>
      <c r="HAZ103" s="231"/>
      <c r="HBA103" s="231"/>
      <c r="HBB103" s="231"/>
      <c r="HBC103" s="222"/>
      <c r="HBD103" s="248"/>
      <c r="HBE103" s="254"/>
      <c r="HBF103" s="224"/>
      <c r="HBG103" s="225"/>
      <c r="HBH103" s="99"/>
      <c r="HBI103" s="255"/>
      <c r="HBJ103" s="231"/>
      <c r="HBK103" s="227"/>
      <c r="HBL103" s="227"/>
      <c r="HBM103" s="231"/>
      <c r="HBN103" s="6"/>
      <c r="HBO103" s="6"/>
      <c r="HBP103" s="6"/>
      <c r="HBQ103" s="246"/>
      <c r="HBR103" s="252"/>
      <c r="HBS103" s="259"/>
      <c r="HBT103" s="231"/>
      <c r="HBU103" s="231"/>
      <c r="HBV103" s="231"/>
      <c r="HBW103" s="99"/>
      <c r="HBX103" s="231"/>
      <c r="HBY103" s="231"/>
      <c r="HBZ103" s="231"/>
      <c r="HCA103" s="222"/>
      <c r="HCB103" s="248"/>
      <c r="HCC103" s="254"/>
      <c r="HCD103" s="224"/>
      <c r="HCE103" s="225"/>
      <c r="HCF103" s="99"/>
      <c r="HCG103" s="255"/>
      <c r="HCH103" s="231"/>
      <c r="HCI103" s="227"/>
      <c r="HCJ103" s="227"/>
      <c r="HCK103" s="231"/>
      <c r="HCL103" s="6"/>
      <c r="HCM103" s="6"/>
      <c r="HCN103" s="6"/>
      <c r="HCO103" s="246"/>
      <c r="HCP103" s="252"/>
      <c r="HCQ103" s="259"/>
      <c r="HCR103" s="231"/>
      <c r="HCS103" s="231"/>
      <c r="HCT103" s="231"/>
      <c r="HCU103" s="99"/>
      <c r="HCV103" s="231"/>
      <c r="HCW103" s="231"/>
      <c r="HCX103" s="231"/>
      <c r="HCY103" s="222"/>
      <c r="HCZ103" s="248"/>
      <c r="HDA103" s="254"/>
      <c r="HDB103" s="224"/>
      <c r="HDC103" s="225"/>
      <c r="HDD103" s="99"/>
      <c r="HDE103" s="255"/>
      <c r="HDF103" s="231"/>
      <c r="HDG103" s="227"/>
      <c r="HDH103" s="227"/>
      <c r="HDI103" s="231"/>
      <c r="HDJ103" s="6"/>
      <c r="HDK103" s="6"/>
      <c r="HDL103" s="6"/>
      <c r="HDM103" s="246"/>
      <c r="HDN103" s="252"/>
      <c r="HDO103" s="259"/>
      <c r="HDP103" s="231"/>
      <c r="HDQ103" s="231"/>
      <c r="HDR103" s="231"/>
      <c r="HDS103" s="99"/>
      <c r="HDT103" s="231"/>
      <c r="HDU103" s="231"/>
      <c r="HDV103" s="231"/>
      <c r="HDW103" s="222"/>
      <c r="HDX103" s="248"/>
      <c r="HDY103" s="254"/>
      <c r="HDZ103" s="224"/>
      <c r="HEA103" s="225"/>
      <c r="HEB103" s="99"/>
      <c r="HEC103" s="255"/>
      <c r="HED103" s="231"/>
      <c r="HEE103" s="227"/>
      <c r="HEF103" s="227"/>
      <c r="HEG103" s="231"/>
      <c r="HEH103" s="6"/>
      <c r="HEI103" s="6"/>
      <c r="HEJ103" s="6"/>
      <c r="HEK103" s="246"/>
      <c r="HEL103" s="252"/>
      <c r="HEM103" s="259"/>
      <c r="HEN103" s="231"/>
      <c r="HEO103" s="231"/>
      <c r="HEP103" s="231"/>
      <c r="HEQ103" s="99"/>
      <c r="HER103" s="231"/>
      <c r="HES103" s="231"/>
      <c r="HET103" s="231"/>
      <c r="HEU103" s="222"/>
      <c r="HEV103" s="248"/>
      <c r="HEW103" s="254"/>
      <c r="HEX103" s="224"/>
      <c r="HEY103" s="225"/>
      <c r="HEZ103" s="99"/>
      <c r="HFA103" s="255"/>
      <c r="HFB103" s="231"/>
      <c r="HFC103" s="227"/>
      <c r="HFD103" s="227"/>
      <c r="HFE103" s="231"/>
      <c r="HFF103" s="6"/>
      <c r="HFG103" s="6"/>
      <c r="HFH103" s="6"/>
      <c r="HFI103" s="246"/>
      <c r="HFJ103" s="252"/>
      <c r="HFK103" s="259"/>
      <c r="HFL103" s="231"/>
      <c r="HFM103" s="231"/>
      <c r="HFN103" s="231"/>
      <c r="HFO103" s="99"/>
      <c r="HFP103" s="231"/>
      <c r="HFQ103" s="231"/>
      <c r="HFR103" s="231"/>
      <c r="HFS103" s="222"/>
      <c r="HFT103" s="248"/>
      <c r="HFU103" s="254"/>
      <c r="HFV103" s="224"/>
      <c r="HFW103" s="225"/>
      <c r="HFX103" s="99"/>
      <c r="HFY103" s="255"/>
      <c r="HFZ103" s="231"/>
      <c r="HGA103" s="227"/>
      <c r="HGB103" s="227"/>
      <c r="HGC103" s="231"/>
      <c r="HGD103" s="6"/>
      <c r="HGE103" s="6"/>
      <c r="HGF103" s="6"/>
      <c r="HGG103" s="246"/>
      <c r="HGH103" s="252"/>
      <c r="HGI103" s="259"/>
      <c r="HGJ103" s="231"/>
      <c r="HGK103" s="231"/>
      <c r="HGL103" s="231"/>
      <c r="HGM103" s="99"/>
      <c r="HGN103" s="231"/>
      <c r="HGO103" s="231"/>
      <c r="HGP103" s="231"/>
      <c r="HGQ103" s="222"/>
      <c r="HGR103" s="248"/>
      <c r="HGS103" s="254"/>
      <c r="HGT103" s="224"/>
      <c r="HGU103" s="225"/>
      <c r="HGV103" s="99"/>
      <c r="HGW103" s="255"/>
      <c r="HGX103" s="231"/>
      <c r="HGY103" s="227"/>
      <c r="HGZ103" s="227"/>
      <c r="HHA103" s="231"/>
      <c r="HHB103" s="6"/>
      <c r="HHC103" s="6"/>
      <c r="HHD103" s="6"/>
      <c r="HHE103" s="246"/>
      <c r="HHF103" s="252"/>
      <c r="HHG103" s="259"/>
      <c r="HHH103" s="231"/>
      <c r="HHI103" s="231"/>
      <c r="HHJ103" s="231"/>
      <c r="HHK103" s="99"/>
      <c r="HHL103" s="231"/>
      <c r="HHM103" s="231"/>
      <c r="HHN103" s="231"/>
      <c r="HHO103" s="222"/>
      <c r="HHP103" s="248"/>
      <c r="HHQ103" s="254"/>
      <c r="HHR103" s="224"/>
      <c r="HHS103" s="225"/>
      <c r="HHT103" s="99"/>
      <c r="HHU103" s="255"/>
      <c r="HHV103" s="231"/>
      <c r="HHW103" s="227"/>
      <c r="HHX103" s="227"/>
      <c r="HHY103" s="231"/>
      <c r="HHZ103" s="6"/>
      <c r="HIA103" s="6"/>
      <c r="HIB103" s="6"/>
      <c r="HIC103" s="246"/>
      <c r="HID103" s="252"/>
      <c r="HIE103" s="259"/>
      <c r="HIF103" s="231"/>
      <c r="HIG103" s="231"/>
      <c r="HIH103" s="231"/>
      <c r="HII103" s="99"/>
      <c r="HIJ103" s="231"/>
      <c r="HIK103" s="231"/>
      <c r="HIL103" s="231"/>
      <c r="HIM103" s="222"/>
      <c r="HIN103" s="248"/>
      <c r="HIO103" s="254"/>
      <c r="HIP103" s="224"/>
      <c r="HIQ103" s="225"/>
      <c r="HIR103" s="99"/>
      <c r="HIS103" s="255"/>
      <c r="HIT103" s="231"/>
      <c r="HIU103" s="227"/>
      <c r="HIV103" s="227"/>
      <c r="HIW103" s="231"/>
      <c r="HIX103" s="6"/>
      <c r="HIY103" s="6"/>
      <c r="HIZ103" s="6"/>
      <c r="HJA103" s="246"/>
      <c r="HJB103" s="252"/>
      <c r="HJC103" s="259"/>
      <c r="HJD103" s="231"/>
      <c r="HJE103" s="231"/>
      <c r="HJF103" s="231"/>
      <c r="HJG103" s="99"/>
      <c r="HJH103" s="231"/>
      <c r="HJI103" s="231"/>
      <c r="HJJ103" s="231"/>
      <c r="HJK103" s="222"/>
      <c r="HJL103" s="248"/>
      <c r="HJM103" s="254"/>
      <c r="HJN103" s="224"/>
      <c r="HJO103" s="225"/>
      <c r="HJP103" s="99"/>
      <c r="HJQ103" s="255"/>
      <c r="HJR103" s="231"/>
      <c r="HJS103" s="227"/>
      <c r="HJT103" s="227"/>
      <c r="HJU103" s="231"/>
      <c r="HJV103" s="6"/>
      <c r="HJW103" s="6"/>
      <c r="HJX103" s="6"/>
      <c r="HJY103" s="246"/>
      <c r="HJZ103" s="252"/>
      <c r="HKA103" s="259"/>
      <c r="HKB103" s="231"/>
      <c r="HKC103" s="231"/>
      <c r="HKD103" s="231"/>
      <c r="HKE103" s="99"/>
      <c r="HKF103" s="231"/>
      <c r="HKG103" s="231"/>
      <c r="HKH103" s="231"/>
      <c r="HKI103" s="222"/>
      <c r="HKJ103" s="248"/>
      <c r="HKK103" s="254"/>
      <c r="HKL103" s="224"/>
      <c r="HKM103" s="225"/>
      <c r="HKN103" s="99"/>
      <c r="HKO103" s="255"/>
      <c r="HKP103" s="231"/>
      <c r="HKQ103" s="227"/>
      <c r="HKR103" s="227"/>
      <c r="HKS103" s="231"/>
      <c r="HKT103" s="6"/>
      <c r="HKU103" s="6"/>
      <c r="HKV103" s="6"/>
      <c r="HKW103" s="246"/>
      <c r="HKX103" s="252"/>
      <c r="HKY103" s="259"/>
      <c r="HKZ103" s="231"/>
      <c r="HLA103" s="231"/>
      <c r="HLB103" s="231"/>
      <c r="HLC103" s="99"/>
      <c r="HLD103" s="231"/>
      <c r="HLE103" s="231"/>
      <c r="HLF103" s="231"/>
      <c r="HLG103" s="222"/>
      <c r="HLH103" s="248"/>
      <c r="HLI103" s="254"/>
      <c r="HLJ103" s="224"/>
      <c r="HLK103" s="225"/>
      <c r="HLL103" s="99"/>
      <c r="HLM103" s="255"/>
      <c r="HLN103" s="231"/>
      <c r="HLO103" s="227"/>
      <c r="HLP103" s="227"/>
      <c r="HLQ103" s="231"/>
      <c r="HLR103" s="6"/>
      <c r="HLS103" s="6"/>
      <c r="HLT103" s="6"/>
      <c r="HLU103" s="246"/>
      <c r="HLV103" s="252"/>
      <c r="HLW103" s="259"/>
      <c r="HLX103" s="231"/>
      <c r="HLY103" s="231"/>
      <c r="HLZ103" s="231"/>
      <c r="HMA103" s="99"/>
      <c r="HMB103" s="231"/>
      <c r="HMC103" s="231"/>
      <c r="HMD103" s="231"/>
      <c r="HME103" s="222"/>
      <c r="HMF103" s="248"/>
      <c r="HMG103" s="254"/>
      <c r="HMH103" s="224"/>
      <c r="HMI103" s="225"/>
      <c r="HMJ103" s="99"/>
      <c r="HMK103" s="255"/>
      <c r="HML103" s="231"/>
      <c r="HMM103" s="227"/>
      <c r="HMN103" s="227"/>
      <c r="HMO103" s="231"/>
      <c r="HMP103" s="6"/>
      <c r="HMQ103" s="6"/>
      <c r="HMR103" s="6"/>
      <c r="HMS103" s="246"/>
      <c r="HMT103" s="252"/>
      <c r="HMU103" s="259"/>
      <c r="HMV103" s="231"/>
      <c r="HMW103" s="231"/>
      <c r="HMX103" s="231"/>
      <c r="HMY103" s="99"/>
      <c r="HMZ103" s="231"/>
      <c r="HNA103" s="231"/>
      <c r="HNB103" s="231"/>
      <c r="HNC103" s="222"/>
      <c r="HND103" s="248"/>
      <c r="HNE103" s="254"/>
      <c r="HNF103" s="224"/>
      <c r="HNG103" s="225"/>
      <c r="HNH103" s="99"/>
      <c r="HNI103" s="255"/>
      <c r="HNJ103" s="231"/>
      <c r="HNK103" s="227"/>
      <c r="HNL103" s="227"/>
      <c r="HNM103" s="231"/>
      <c r="HNN103" s="6"/>
      <c r="HNO103" s="6"/>
      <c r="HNP103" s="6"/>
      <c r="HNQ103" s="246"/>
      <c r="HNR103" s="252"/>
      <c r="HNS103" s="259"/>
      <c r="HNT103" s="231"/>
      <c r="HNU103" s="231"/>
      <c r="HNV103" s="231"/>
      <c r="HNW103" s="99"/>
      <c r="HNX103" s="231"/>
      <c r="HNY103" s="231"/>
      <c r="HNZ103" s="231"/>
      <c r="HOA103" s="222"/>
      <c r="HOB103" s="248"/>
      <c r="HOC103" s="254"/>
      <c r="HOD103" s="224"/>
      <c r="HOE103" s="225"/>
      <c r="HOF103" s="99"/>
      <c r="HOG103" s="255"/>
      <c r="HOH103" s="231"/>
      <c r="HOI103" s="227"/>
      <c r="HOJ103" s="227"/>
      <c r="HOK103" s="231"/>
      <c r="HOL103" s="6"/>
      <c r="HOM103" s="6"/>
      <c r="HON103" s="6"/>
      <c r="HOO103" s="246"/>
      <c r="HOP103" s="252"/>
      <c r="HOQ103" s="259"/>
      <c r="HOR103" s="231"/>
      <c r="HOS103" s="231"/>
      <c r="HOT103" s="231"/>
      <c r="HOU103" s="99"/>
      <c r="HOV103" s="231"/>
      <c r="HOW103" s="231"/>
      <c r="HOX103" s="231"/>
      <c r="HOY103" s="222"/>
      <c r="HOZ103" s="248"/>
      <c r="HPA103" s="254"/>
      <c r="HPB103" s="224"/>
      <c r="HPC103" s="225"/>
      <c r="HPD103" s="99"/>
      <c r="HPE103" s="255"/>
      <c r="HPF103" s="231"/>
      <c r="HPG103" s="227"/>
      <c r="HPH103" s="227"/>
      <c r="HPI103" s="231"/>
      <c r="HPJ103" s="6"/>
      <c r="HPK103" s="6"/>
      <c r="HPL103" s="6"/>
      <c r="HPM103" s="246"/>
      <c r="HPN103" s="252"/>
      <c r="HPO103" s="259"/>
      <c r="HPP103" s="231"/>
      <c r="HPQ103" s="231"/>
      <c r="HPR103" s="231"/>
      <c r="HPS103" s="99"/>
      <c r="HPT103" s="231"/>
      <c r="HPU103" s="231"/>
      <c r="HPV103" s="231"/>
      <c r="HPW103" s="222"/>
      <c r="HPX103" s="248"/>
      <c r="HPY103" s="254"/>
      <c r="HPZ103" s="224"/>
      <c r="HQA103" s="225"/>
      <c r="HQB103" s="99"/>
      <c r="HQC103" s="255"/>
      <c r="HQD103" s="231"/>
      <c r="HQE103" s="227"/>
      <c r="HQF103" s="227"/>
      <c r="HQG103" s="231"/>
      <c r="HQH103" s="6"/>
      <c r="HQI103" s="6"/>
      <c r="HQJ103" s="6"/>
      <c r="HQK103" s="246"/>
      <c r="HQL103" s="252"/>
      <c r="HQM103" s="259"/>
      <c r="HQN103" s="231"/>
      <c r="HQO103" s="231"/>
      <c r="HQP103" s="231"/>
      <c r="HQQ103" s="99"/>
      <c r="HQR103" s="231"/>
      <c r="HQS103" s="231"/>
      <c r="HQT103" s="231"/>
      <c r="HQU103" s="222"/>
      <c r="HQV103" s="248"/>
      <c r="HQW103" s="254"/>
      <c r="HQX103" s="224"/>
      <c r="HQY103" s="225"/>
      <c r="HQZ103" s="99"/>
      <c r="HRA103" s="255"/>
      <c r="HRB103" s="231"/>
      <c r="HRC103" s="227"/>
      <c r="HRD103" s="227"/>
      <c r="HRE103" s="231"/>
      <c r="HRF103" s="6"/>
      <c r="HRG103" s="6"/>
      <c r="HRH103" s="6"/>
      <c r="HRI103" s="246"/>
      <c r="HRJ103" s="252"/>
      <c r="HRK103" s="259"/>
      <c r="HRL103" s="231"/>
      <c r="HRM103" s="231"/>
      <c r="HRN103" s="231"/>
      <c r="HRO103" s="99"/>
      <c r="HRP103" s="231"/>
      <c r="HRQ103" s="231"/>
      <c r="HRR103" s="231"/>
      <c r="HRS103" s="222"/>
      <c r="HRT103" s="248"/>
      <c r="HRU103" s="254"/>
      <c r="HRV103" s="224"/>
      <c r="HRW103" s="225"/>
      <c r="HRX103" s="99"/>
      <c r="HRY103" s="255"/>
      <c r="HRZ103" s="231"/>
      <c r="HSA103" s="227"/>
      <c r="HSB103" s="227"/>
      <c r="HSC103" s="231"/>
      <c r="HSD103" s="6"/>
      <c r="HSE103" s="6"/>
      <c r="HSF103" s="6"/>
      <c r="HSG103" s="246"/>
      <c r="HSH103" s="252"/>
      <c r="HSI103" s="259"/>
      <c r="HSJ103" s="231"/>
      <c r="HSK103" s="231"/>
      <c r="HSL103" s="231"/>
      <c r="HSM103" s="99"/>
      <c r="HSN103" s="231"/>
      <c r="HSO103" s="231"/>
      <c r="HSP103" s="231"/>
      <c r="HSQ103" s="222"/>
      <c r="HSR103" s="248"/>
      <c r="HSS103" s="254"/>
      <c r="HST103" s="224"/>
      <c r="HSU103" s="225"/>
      <c r="HSV103" s="99"/>
      <c r="HSW103" s="255"/>
      <c r="HSX103" s="231"/>
      <c r="HSY103" s="227"/>
      <c r="HSZ103" s="227"/>
      <c r="HTA103" s="231"/>
      <c r="HTB103" s="6"/>
      <c r="HTC103" s="6"/>
      <c r="HTD103" s="6"/>
      <c r="HTE103" s="246"/>
      <c r="HTF103" s="252"/>
      <c r="HTG103" s="259"/>
      <c r="HTH103" s="231"/>
      <c r="HTI103" s="231"/>
      <c r="HTJ103" s="231"/>
      <c r="HTK103" s="99"/>
      <c r="HTL103" s="231"/>
      <c r="HTM103" s="231"/>
      <c r="HTN103" s="231"/>
      <c r="HTO103" s="222"/>
      <c r="HTP103" s="248"/>
      <c r="HTQ103" s="254"/>
      <c r="HTR103" s="224"/>
      <c r="HTS103" s="225"/>
      <c r="HTT103" s="99"/>
      <c r="HTU103" s="255"/>
      <c r="HTV103" s="231"/>
      <c r="HTW103" s="227"/>
      <c r="HTX103" s="227"/>
      <c r="HTY103" s="231"/>
      <c r="HTZ103" s="6"/>
      <c r="HUA103" s="6"/>
      <c r="HUB103" s="6"/>
      <c r="HUC103" s="246"/>
      <c r="HUD103" s="252"/>
      <c r="HUE103" s="259"/>
      <c r="HUF103" s="231"/>
      <c r="HUG103" s="231"/>
      <c r="HUH103" s="231"/>
      <c r="HUI103" s="99"/>
      <c r="HUJ103" s="231"/>
      <c r="HUK103" s="231"/>
      <c r="HUL103" s="231"/>
      <c r="HUM103" s="222"/>
      <c r="HUN103" s="248"/>
      <c r="HUO103" s="254"/>
      <c r="HUP103" s="224"/>
      <c r="HUQ103" s="225"/>
      <c r="HUR103" s="99"/>
      <c r="HUS103" s="255"/>
      <c r="HUT103" s="231"/>
      <c r="HUU103" s="227"/>
      <c r="HUV103" s="227"/>
      <c r="HUW103" s="231"/>
      <c r="HUX103" s="6"/>
      <c r="HUY103" s="6"/>
      <c r="HUZ103" s="6"/>
      <c r="HVA103" s="246"/>
      <c r="HVB103" s="252"/>
      <c r="HVC103" s="259"/>
      <c r="HVD103" s="231"/>
      <c r="HVE103" s="231"/>
      <c r="HVF103" s="231"/>
      <c r="HVG103" s="99"/>
      <c r="HVH103" s="231"/>
      <c r="HVI103" s="231"/>
      <c r="HVJ103" s="231"/>
      <c r="HVK103" s="222"/>
      <c r="HVL103" s="248"/>
      <c r="HVM103" s="254"/>
      <c r="HVN103" s="224"/>
      <c r="HVO103" s="225"/>
      <c r="HVP103" s="99"/>
      <c r="HVQ103" s="255"/>
      <c r="HVR103" s="231"/>
      <c r="HVS103" s="227"/>
      <c r="HVT103" s="227"/>
      <c r="HVU103" s="231"/>
      <c r="HVV103" s="6"/>
      <c r="HVW103" s="6"/>
      <c r="HVX103" s="6"/>
      <c r="HVY103" s="246"/>
      <c r="HVZ103" s="252"/>
      <c r="HWA103" s="259"/>
      <c r="HWB103" s="231"/>
      <c r="HWC103" s="231"/>
      <c r="HWD103" s="231"/>
      <c r="HWE103" s="99"/>
      <c r="HWF103" s="231"/>
      <c r="HWG103" s="231"/>
      <c r="HWH103" s="231"/>
      <c r="HWI103" s="222"/>
      <c r="HWJ103" s="248"/>
      <c r="HWK103" s="254"/>
      <c r="HWL103" s="224"/>
      <c r="HWM103" s="225"/>
      <c r="HWN103" s="99"/>
      <c r="HWO103" s="255"/>
      <c r="HWP103" s="231"/>
      <c r="HWQ103" s="227"/>
      <c r="HWR103" s="227"/>
      <c r="HWS103" s="231"/>
      <c r="HWT103" s="6"/>
      <c r="HWU103" s="6"/>
      <c r="HWV103" s="6"/>
      <c r="HWW103" s="246"/>
      <c r="HWX103" s="252"/>
      <c r="HWY103" s="259"/>
      <c r="HWZ103" s="231"/>
      <c r="HXA103" s="231"/>
      <c r="HXB103" s="231"/>
      <c r="HXC103" s="99"/>
      <c r="HXD103" s="231"/>
      <c r="HXE103" s="231"/>
      <c r="HXF103" s="231"/>
      <c r="HXG103" s="222"/>
      <c r="HXH103" s="248"/>
      <c r="HXI103" s="254"/>
      <c r="HXJ103" s="224"/>
      <c r="HXK103" s="225"/>
      <c r="HXL103" s="99"/>
      <c r="HXM103" s="255"/>
      <c r="HXN103" s="231"/>
      <c r="HXO103" s="227"/>
      <c r="HXP103" s="227"/>
      <c r="HXQ103" s="231"/>
      <c r="HXR103" s="6"/>
      <c r="HXS103" s="6"/>
      <c r="HXT103" s="6"/>
      <c r="HXU103" s="246"/>
      <c r="HXV103" s="252"/>
      <c r="HXW103" s="259"/>
      <c r="HXX103" s="231"/>
      <c r="HXY103" s="231"/>
      <c r="HXZ103" s="231"/>
      <c r="HYA103" s="99"/>
      <c r="HYB103" s="231"/>
      <c r="HYC103" s="231"/>
      <c r="HYD103" s="231"/>
      <c r="HYE103" s="222"/>
      <c r="HYF103" s="248"/>
      <c r="HYG103" s="254"/>
      <c r="HYH103" s="224"/>
      <c r="HYI103" s="225"/>
      <c r="HYJ103" s="99"/>
      <c r="HYK103" s="255"/>
      <c r="HYL103" s="231"/>
      <c r="HYM103" s="227"/>
      <c r="HYN103" s="227"/>
      <c r="HYO103" s="231"/>
      <c r="HYP103" s="6"/>
      <c r="HYQ103" s="6"/>
      <c r="HYR103" s="6"/>
      <c r="HYS103" s="246"/>
      <c r="HYT103" s="252"/>
      <c r="HYU103" s="259"/>
      <c r="HYV103" s="231"/>
      <c r="HYW103" s="231"/>
      <c r="HYX103" s="231"/>
      <c r="HYY103" s="99"/>
      <c r="HYZ103" s="231"/>
      <c r="HZA103" s="231"/>
      <c r="HZB103" s="231"/>
      <c r="HZC103" s="222"/>
      <c r="HZD103" s="248"/>
      <c r="HZE103" s="254"/>
      <c r="HZF103" s="224"/>
      <c r="HZG103" s="225"/>
      <c r="HZH103" s="99"/>
      <c r="HZI103" s="255"/>
      <c r="HZJ103" s="231"/>
      <c r="HZK103" s="227"/>
      <c r="HZL103" s="227"/>
      <c r="HZM103" s="231"/>
      <c r="HZN103" s="6"/>
      <c r="HZO103" s="6"/>
      <c r="HZP103" s="6"/>
      <c r="HZQ103" s="246"/>
      <c r="HZR103" s="252"/>
      <c r="HZS103" s="259"/>
      <c r="HZT103" s="231"/>
      <c r="HZU103" s="231"/>
      <c r="HZV103" s="231"/>
      <c r="HZW103" s="99"/>
      <c r="HZX103" s="231"/>
      <c r="HZY103" s="231"/>
      <c r="HZZ103" s="231"/>
      <c r="IAA103" s="222"/>
      <c r="IAB103" s="248"/>
      <c r="IAC103" s="254"/>
      <c r="IAD103" s="224"/>
      <c r="IAE103" s="225"/>
      <c r="IAF103" s="99"/>
      <c r="IAG103" s="255"/>
      <c r="IAH103" s="231"/>
      <c r="IAI103" s="227"/>
      <c r="IAJ103" s="227"/>
      <c r="IAK103" s="231"/>
      <c r="IAL103" s="6"/>
      <c r="IAM103" s="6"/>
      <c r="IAN103" s="6"/>
      <c r="IAO103" s="246"/>
      <c r="IAP103" s="252"/>
      <c r="IAQ103" s="259"/>
      <c r="IAR103" s="231"/>
      <c r="IAS103" s="231"/>
      <c r="IAT103" s="231"/>
      <c r="IAU103" s="99"/>
      <c r="IAV103" s="231"/>
      <c r="IAW103" s="231"/>
      <c r="IAX103" s="231"/>
      <c r="IAY103" s="222"/>
      <c r="IAZ103" s="248"/>
      <c r="IBA103" s="254"/>
      <c r="IBB103" s="224"/>
      <c r="IBC103" s="225"/>
      <c r="IBD103" s="99"/>
      <c r="IBE103" s="255"/>
      <c r="IBF103" s="231"/>
      <c r="IBG103" s="227"/>
      <c r="IBH103" s="227"/>
      <c r="IBI103" s="231"/>
      <c r="IBJ103" s="6"/>
      <c r="IBK103" s="6"/>
      <c r="IBL103" s="6"/>
      <c r="IBM103" s="246"/>
      <c r="IBN103" s="252"/>
      <c r="IBO103" s="259"/>
      <c r="IBP103" s="231"/>
      <c r="IBQ103" s="231"/>
      <c r="IBR103" s="231"/>
      <c r="IBS103" s="99"/>
      <c r="IBT103" s="231"/>
      <c r="IBU103" s="231"/>
      <c r="IBV103" s="231"/>
      <c r="IBW103" s="222"/>
      <c r="IBX103" s="248"/>
      <c r="IBY103" s="254"/>
      <c r="IBZ103" s="224"/>
      <c r="ICA103" s="225"/>
      <c r="ICB103" s="99"/>
      <c r="ICC103" s="255"/>
      <c r="ICD103" s="231"/>
      <c r="ICE103" s="227"/>
      <c r="ICF103" s="227"/>
      <c r="ICG103" s="231"/>
      <c r="ICH103" s="6"/>
      <c r="ICI103" s="6"/>
      <c r="ICJ103" s="6"/>
      <c r="ICK103" s="246"/>
      <c r="ICL103" s="252"/>
      <c r="ICM103" s="259"/>
      <c r="ICN103" s="231"/>
      <c r="ICO103" s="231"/>
      <c r="ICP103" s="231"/>
      <c r="ICQ103" s="99"/>
      <c r="ICR103" s="231"/>
      <c r="ICS103" s="231"/>
      <c r="ICT103" s="231"/>
      <c r="ICU103" s="222"/>
      <c r="ICV103" s="248"/>
      <c r="ICW103" s="254"/>
      <c r="ICX103" s="224"/>
      <c r="ICY103" s="225"/>
      <c r="ICZ103" s="99"/>
      <c r="IDA103" s="255"/>
      <c r="IDB103" s="231"/>
      <c r="IDC103" s="227"/>
      <c r="IDD103" s="227"/>
      <c r="IDE103" s="231"/>
      <c r="IDF103" s="6"/>
      <c r="IDG103" s="6"/>
      <c r="IDH103" s="6"/>
      <c r="IDI103" s="246"/>
      <c r="IDJ103" s="252"/>
      <c r="IDK103" s="259"/>
      <c r="IDL103" s="231"/>
      <c r="IDM103" s="231"/>
      <c r="IDN103" s="231"/>
      <c r="IDO103" s="99"/>
      <c r="IDP103" s="231"/>
      <c r="IDQ103" s="231"/>
      <c r="IDR103" s="231"/>
      <c r="IDS103" s="222"/>
      <c r="IDT103" s="248"/>
      <c r="IDU103" s="254"/>
      <c r="IDV103" s="224"/>
      <c r="IDW103" s="225"/>
      <c r="IDX103" s="99"/>
      <c r="IDY103" s="255"/>
      <c r="IDZ103" s="231"/>
      <c r="IEA103" s="227"/>
      <c r="IEB103" s="227"/>
      <c r="IEC103" s="231"/>
      <c r="IED103" s="6"/>
      <c r="IEE103" s="6"/>
      <c r="IEF103" s="6"/>
      <c r="IEG103" s="246"/>
      <c r="IEH103" s="252"/>
      <c r="IEI103" s="259"/>
      <c r="IEJ103" s="231"/>
      <c r="IEK103" s="231"/>
      <c r="IEL103" s="231"/>
      <c r="IEM103" s="99"/>
      <c r="IEN103" s="231"/>
      <c r="IEO103" s="231"/>
      <c r="IEP103" s="231"/>
      <c r="IEQ103" s="222"/>
      <c r="IER103" s="248"/>
      <c r="IES103" s="254"/>
      <c r="IET103" s="224"/>
      <c r="IEU103" s="225"/>
      <c r="IEV103" s="99"/>
      <c r="IEW103" s="255"/>
      <c r="IEX103" s="231"/>
      <c r="IEY103" s="227"/>
      <c r="IEZ103" s="227"/>
      <c r="IFA103" s="231"/>
      <c r="IFB103" s="6"/>
      <c r="IFC103" s="6"/>
      <c r="IFD103" s="6"/>
      <c r="IFE103" s="246"/>
      <c r="IFF103" s="252"/>
      <c r="IFG103" s="259"/>
      <c r="IFH103" s="231"/>
      <c r="IFI103" s="231"/>
      <c r="IFJ103" s="231"/>
      <c r="IFK103" s="99"/>
      <c r="IFL103" s="231"/>
      <c r="IFM103" s="231"/>
      <c r="IFN103" s="231"/>
      <c r="IFO103" s="222"/>
      <c r="IFP103" s="248"/>
      <c r="IFQ103" s="254"/>
      <c r="IFR103" s="224"/>
      <c r="IFS103" s="225"/>
      <c r="IFT103" s="99"/>
      <c r="IFU103" s="255"/>
      <c r="IFV103" s="231"/>
      <c r="IFW103" s="227"/>
      <c r="IFX103" s="227"/>
      <c r="IFY103" s="231"/>
      <c r="IFZ103" s="6"/>
      <c r="IGA103" s="6"/>
      <c r="IGB103" s="6"/>
      <c r="IGC103" s="246"/>
      <c r="IGD103" s="252"/>
      <c r="IGE103" s="259"/>
      <c r="IGF103" s="231"/>
      <c r="IGG103" s="231"/>
      <c r="IGH103" s="231"/>
      <c r="IGI103" s="99"/>
      <c r="IGJ103" s="231"/>
      <c r="IGK103" s="231"/>
      <c r="IGL103" s="231"/>
      <c r="IGM103" s="222"/>
      <c r="IGN103" s="248"/>
      <c r="IGO103" s="254"/>
      <c r="IGP103" s="224"/>
      <c r="IGQ103" s="225"/>
      <c r="IGR103" s="99"/>
      <c r="IGS103" s="255"/>
      <c r="IGT103" s="231"/>
      <c r="IGU103" s="227"/>
      <c r="IGV103" s="227"/>
      <c r="IGW103" s="231"/>
      <c r="IGX103" s="6"/>
      <c r="IGY103" s="6"/>
      <c r="IGZ103" s="6"/>
      <c r="IHA103" s="246"/>
      <c r="IHB103" s="252"/>
      <c r="IHC103" s="259"/>
      <c r="IHD103" s="231"/>
      <c r="IHE103" s="231"/>
      <c r="IHF103" s="231"/>
      <c r="IHG103" s="99"/>
      <c r="IHH103" s="231"/>
      <c r="IHI103" s="231"/>
      <c r="IHJ103" s="231"/>
      <c r="IHK103" s="222"/>
      <c r="IHL103" s="248"/>
      <c r="IHM103" s="254"/>
      <c r="IHN103" s="224"/>
      <c r="IHO103" s="225"/>
      <c r="IHP103" s="99"/>
      <c r="IHQ103" s="255"/>
      <c r="IHR103" s="231"/>
      <c r="IHS103" s="227"/>
      <c r="IHT103" s="227"/>
      <c r="IHU103" s="231"/>
      <c r="IHV103" s="6"/>
      <c r="IHW103" s="6"/>
      <c r="IHX103" s="6"/>
      <c r="IHY103" s="246"/>
      <c r="IHZ103" s="252"/>
      <c r="IIA103" s="259"/>
      <c r="IIB103" s="231"/>
      <c r="IIC103" s="231"/>
      <c r="IID103" s="231"/>
      <c r="IIE103" s="99"/>
      <c r="IIF103" s="231"/>
      <c r="IIG103" s="231"/>
      <c r="IIH103" s="231"/>
      <c r="III103" s="222"/>
      <c r="IIJ103" s="248"/>
      <c r="IIK103" s="254"/>
      <c r="IIL103" s="224"/>
      <c r="IIM103" s="225"/>
      <c r="IIN103" s="99"/>
      <c r="IIO103" s="255"/>
      <c r="IIP103" s="231"/>
      <c r="IIQ103" s="227"/>
      <c r="IIR103" s="227"/>
      <c r="IIS103" s="231"/>
      <c r="IIT103" s="6"/>
      <c r="IIU103" s="6"/>
      <c r="IIV103" s="6"/>
      <c r="IIW103" s="246"/>
      <c r="IIX103" s="252"/>
      <c r="IIY103" s="259"/>
      <c r="IIZ103" s="231"/>
      <c r="IJA103" s="231"/>
      <c r="IJB103" s="231"/>
      <c r="IJC103" s="99"/>
      <c r="IJD103" s="231"/>
      <c r="IJE103" s="231"/>
      <c r="IJF103" s="231"/>
      <c r="IJG103" s="222"/>
      <c r="IJH103" s="248"/>
      <c r="IJI103" s="254"/>
      <c r="IJJ103" s="224"/>
      <c r="IJK103" s="225"/>
      <c r="IJL103" s="99"/>
      <c r="IJM103" s="255"/>
      <c r="IJN103" s="231"/>
      <c r="IJO103" s="227"/>
      <c r="IJP103" s="227"/>
      <c r="IJQ103" s="231"/>
      <c r="IJR103" s="6"/>
      <c r="IJS103" s="6"/>
      <c r="IJT103" s="6"/>
      <c r="IJU103" s="246"/>
      <c r="IJV103" s="252"/>
      <c r="IJW103" s="259"/>
      <c r="IJX103" s="231"/>
      <c r="IJY103" s="231"/>
      <c r="IJZ103" s="231"/>
      <c r="IKA103" s="99"/>
      <c r="IKB103" s="231"/>
      <c r="IKC103" s="231"/>
      <c r="IKD103" s="231"/>
      <c r="IKE103" s="222"/>
      <c r="IKF103" s="248"/>
      <c r="IKG103" s="254"/>
      <c r="IKH103" s="224"/>
      <c r="IKI103" s="225"/>
      <c r="IKJ103" s="99"/>
      <c r="IKK103" s="255"/>
      <c r="IKL103" s="231"/>
      <c r="IKM103" s="227"/>
      <c r="IKN103" s="227"/>
      <c r="IKO103" s="231"/>
      <c r="IKP103" s="6"/>
      <c r="IKQ103" s="6"/>
      <c r="IKR103" s="6"/>
      <c r="IKS103" s="246"/>
      <c r="IKT103" s="252"/>
      <c r="IKU103" s="259"/>
      <c r="IKV103" s="231"/>
      <c r="IKW103" s="231"/>
      <c r="IKX103" s="231"/>
      <c r="IKY103" s="99"/>
      <c r="IKZ103" s="231"/>
      <c r="ILA103" s="231"/>
      <c r="ILB103" s="231"/>
      <c r="ILC103" s="222"/>
      <c r="ILD103" s="248"/>
      <c r="ILE103" s="254"/>
      <c r="ILF103" s="224"/>
      <c r="ILG103" s="225"/>
      <c r="ILH103" s="99"/>
      <c r="ILI103" s="255"/>
      <c r="ILJ103" s="231"/>
      <c r="ILK103" s="227"/>
      <c r="ILL103" s="227"/>
      <c r="ILM103" s="231"/>
      <c r="ILN103" s="6"/>
      <c r="ILO103" s="6"/>
      <c r="ILP103" s="6"/>
      <c r="ILQ103" s="246"/>
      <c r="ILR103" s="252"/>
      <c r="ILS103" s="259"/>
      <c r="ILT103" s="231"/>
      <c r="ILU103" s="231"/>
      <c r="ILV103" s="231"/>
      <c r="ILW103" s="99"/>
      <c r="ILX103" s="231"/>
      <c r="ILY103" s="231"/>
      <c r="ILZ103" s="231"/>
      <c r="IMA103" s="222"/>
      <c r="IMB103" s="248"/>
      <c r="IMC103" s="254"/>
      <c r="IMD103" s="224"/>
      <c r="IME103" s="225"/>
      <c r="IMF103" s="99"/>
      <c r="IMG103" s="255"/>
      <c r="IMH103" s="231"/>
      <c r="IMI103" s="227"/>
      <c r="IMJ103" s="227"/>
      <c r="IMK103" s="231"/>
      <c r="IML103" s="6"/>
      <c r="IMM103" s="6"/>
      <c r="IMN103" s="6"/>
      <c r="IMO103" s="246"/>
      <c r="IMP103" s="252"/>
      <c r="IMQ103" s="259"/>
      <c r="IMR103" s="231"/>
      <c r="IMS103" s="231"/>
      <c r="IMT103" s="231"/>
      <c r="IMU103" s="99"/>
      <c r="IMV103" s="231"/>
      <c r="IMW103" s="231"/>
      <c r="IMX103" s="231"/>
      <c r="IMY103" s="222"/>
      <c r="IMZ103" s="248"/>
      <c r="INA103" s="254"/>
      <c r="INB103" s="224"/>
      <c r="INC103" s="225"/>
      <c r="IND103" s="99"/>
      <c r="INE103" s="255"/>
      <c r="INF103" s="231"/>
      <c r="ING103" s="227"/>
      <c r="INH103" s="227"/>
      <c r="INI103" s="231"/>
      <c r="INJ103" s="6"/>
      <c r="INK103" s="6"/>
      <c r="INL103" s="6"/>
      <c r="INM103" s="246"/>
      <c r="INN103" s="252"/>
      <c r="INO103" s="259"/>
      <c r="INP103" s="231"/>
      <c r="INQ103" s="231"/>
      <c r="INR103" s="231"/>
      <c r="INS103" s="99"/>
      <c r="INT103" s="231"/>
      <c r="INU103" s="231"/>
      <c r="INV103" s="231"/>
      <c r="INW103" s="222"/>
      <c r="INX103" s="248"/>
      <c r="INY103" s="254"/>
      <c r="INZ103" s="224"/>
      <c r="IOA103" s="225"/>
      <c r="IOB103" s="99"/>
      <c r="IOC103" s="255"/>
      <c r="IOD103" s="231"/>
      <c r="IOE103" s="227"/>
      <c r="IOF103" s="227"/>
      <c r="IOG103" s="231"/>
      <c r="IOH103" s="6"/>
      <c r="IOI103" s="6"/>
      <c r="IOJ103" s="6"/>
      <c r="IOK103" s="246"/>
      <c r="IOL103" s="252"/>
      <c r="IOM103" s="259"/>
      <c r="ION103" s="231"/>
      <c r="IOO103" s="231"/>
      <c r="IOP103" s="231"/>
      <c r="IOQ103" s="99"/>
      <c r="IOR103" s="231"/>
      <c r="IOS103" s="231"/>
      <c r="IOT103" s="231"/>
      <c r="IOU103" s="222"/>
      <c r="IOV103" s="248"/>
      <c r="IOW103" s="254"/>
      <c r="IOX103" s="224"/>
      <c r="IOY103" s="225"/>
      <c r="IOZ103" s="99"/>
      <c r="IPA103" s="255"/>
      <c r="IPB103" s="231"/>
      <c r="IPC103" s="227"/>
      <c r="IPD103" s="227"/>
      <c r="IPE103" s="231"/>
      <c r="IPF103" s="6"/>
      <c r="IPG103" s="6"/>
      <c r="IPH103" s="6"/>
      <c r="IPI103" s="246"/>
      <c r="IPJ103" s="252"/>
      <c r="IPK103" s="259"/>
      <c r="IPL103" s="231"/>
      <c r="IPM103" s="231"/>
      <c r="IPN103" s="231"/>
      <c r="IPO103" s="99"/>
      <c r="IPP103" s="231"/>
      <c r="IPQ103" s="231"/>
      <c r="IPR103" s="231"/>
      <c r="IPS103" s="222"/>
      <c r="IPT103" s="248"/>
      <c r="IPU103" s="254"/>
      <c r="IPV103" s="224"/>
      <c r="IPW103" s="225"/>
      <c r="IPX103" s="99"/>
      <c r="IPY103" s="255"/>
      <c r="IPZ103" s="231"/>
      <c r="IQA103" s="227"/>
      <c r="IQB103" s="227"/>
      <c r="IQC103" s="231"/>
      <c r="IQD103" s="6"/>
      <c r="IQE103" s="6"/>
      <c r="IQF103" s="6"/>
      <c r="IQG103" s="246"/>
      <c r="IQH103" s="252"/>
      <c r="IQI103" s="259"/>
      <c r="IQJ103" s="231"/>
      <c r="IQK103" s="231"/>
      <c r="IQL103" s="231"/>
      <c r="IQM103" s="99"/>
      <c r="IQN103" s="231"/>
      <c r="IQO103" s="231"/>
      <c r="IQP103" s="231"/>
      <c r="IQQ103" s="222"/>
      <c r="IQR103" s="248"/>
      <c r="IQS103" s="254"/>
      <c r="IQT103" s="224"/>
      <c r="IQU103" s="225"/>
      <c r="IQV103" s="99"/>
      <c r="IQW103" s="255"/>
      <c r="IQX103" s="231"/>
      <c r="IQY103" s="227"/>
      <c r="IQZ103" s="227"/>
      <c r="IRA103" s="231"/>
      <c r="IRB103" s="6"/>
      <c r="IRC103" s="6"/>
      <c r="IRD103" s="6"/>
      <c r="IRE103" s="246"/>
      <c r="IRF103" s="252"/>
      <c r="IRG103" s="259"/>
      <c r="IRH103" s="231"/>
      <c r="IRI103" s="231"/>
      <c r="IRJ103" s="231"/>
      <c r="IRK103" s="99"/>
      <c r="IRL103" s="231"/>
      <c r="IRM103" s="231"/>
      <c r="IRN103" s="231"/>
      <c r="IRO103" s="222"/>
      <c r="IRP103" s="248"/>
      <c r="IRQ103" s="254"/>
      <c r="IRR103" s="224"/>
      <c r="IRS103" s="225"/>
      <c r="IRT103" s="99"/>
      <c r="IRU103" s="255"/>
      <c r="IRV103" s="231"/>
      <c r="IRW103" s="227"/>
      <c r="IRX103" s="227"/>
      <c r="IRY103" s="231"/>
      <c r="IRZ103" s="6"/>
      <c r="ISA103" s="6"/>
      <c r="ISB103" s="6"/>
      <c r="ISC103" s="246"/>
      <c r="ISD103" s="252"/>
      <c r="ISE103" s="259"/>
      <c r="ISF103" s="231"/>
      <c r="ISG103" s="231"/>
      <c r="ISH103" s="231"/>
      <c r="ISI103" s="99"/>
      <c r="ISJ103" s="231"/>
      <c r="ISK103" s="231"/>
      <c r="ISL103" s="231"/>
      <c r="ISM103" s="222"/>
      <c r="ISN103" s="248"/>
      <c r="ISO103" s="254"/>
      <c r="ISP103" s="224"/>
      <c r="ISQ103" s="225"/>
      <c r="ISR103" s="99"/>
      <c r="ISS103" s="255"/>
      <c r="IST103" s="231"/>
      <c r="ISU103" s="227"/>
      <c r="ISV103" s="227"/>
      <c r="ISW103" s="231"/>
      <c r="ISX103" s="6"/>
      <c r="ISY103" s="6"/>
      <c r="ISZ103" s="6"/>
      <c r="ITA103" s="246"/>
      <c r="ITB103" s="252"/>
      <c r="ITC103" s="259"/>
      <c r="ITD103" s="231"/>
      <c r="ITE103" s="231"/>
      <c r="ITF103" s="231"/>
      <c r="ITG103" s="99"/>
      <c r="ITH103" s="231"/>
      <c r="ITI103" s="231"/>
      <c r="ITJ103" s="231"/>
      <c r="ITK103" s="222"/>
      <c r="ITL103" s="248"/>
      <c r="ITM103" s="254"/>
      <c r="ITN103" s="224"/>
      <c r="ITO103" s="225"/>
      <c r="ITP103" s="99"/>
      <c r="ITQ103" s="255"/>
      <c r="ITR103" s="231"/>
      <c r="ITS103" s="227"/>
      <c r="ITT103" s="227"/>
      <c r="ITU103" s="231"/>
      <c r="ITV103" s="6"/>
      <c r="ITW103" s="6"/>
      <c r="ITX103" s="6"/>
      <c r="ITY103" s="246"/>
      <c r="ITZ103" s="252"/>
      <c r="IUA103" s="259"/>
      <c r="IUB103" s="231"/>
      <c r="IUC103" s="231"/>
      <c r="IUD103" s="231"/>
      <c r="IUE103" s="99"/>
      <c r="IUF103" s="231"/>
      <c r="IUG103" s="231"/>
      <c r="IUH103" s="231"/>
      <c r="IUI103" s="222"/>
      <c r="IUJ103" s="248"/>
      <c r="IUK103" s="254"/>
      <c r="IUL103" s="224"/>
      <c r="IUM103" s="225"/>
      <c r="IUN103" s="99"/>
      <c r="IUO103" s="255"/>
      <c r="IUP103" s="231"/>
      <c r="IUQ103" s="227"/>
      <c r="IUR103" s="227"/>
      <c r="IUS103" s="231"/>
      <c r="IUT103" s="6"/>
      <c r="IUU103" s="6"/>
      <c r="IUV103" s="6"/>
      <c r="IUW103" s="246"/>
      <c r="IUX103" s="252"/>
      <c r="IUY103" s="259"/>
      <c r="IUZ103" s="231"/>
      <c r="IVA103" s="231"/>
      <c r="IVB103" s="231"/>
      <c r="IVC103" s="99"/>
      <c r="IVD103" s="231"/>
      <c r="IVE103" s="231"/>
      <c r="IVF103" s="231"/>
      <c r="IVG103" s="222"/>
      <c r="IVH103" s="248"/>
      <c r="IVI103" s="254"/>
      <c r="IVJ103" s="224"/>
      <c r="IVK103" s="225"/>
      <c r="IVL103" s="99"/>
      <c r="IVM103" s="255"/>
      <c r="IVN103" s="231"/>
      <c r="IVO103" s="227"/>
      <c r="IVP103" s="227"/>
      <c r="IVQ103" s="231"/>
      <c r="IVR103" s="6"/>
      <c r="IVS103" s="6"/>
      <c r="IVT103" s="6"/>
      <c r="IVU103" s="246"/>
      <c r="IVV103" s="252"/>
      <c r="IVW103" s="259"/>
      <c r="IVX103" s="231"/>
      <c r="IVY103" s="231"/>
      <c r="IVZ103" s="231"/>
      <c r="IWA103" s="99"/>
      <c r="IWB103" s="231"/>
      <c r="IWC103" s="231"/>
      <c r="IWD103" s="231"/>
      <c r="IWE103" s="222"/>
      <c r="IWF103" s="248"/>
      <c r="IWG103" s="254"/>
      <c r="IWH103" s="224"/>
      <c r="IWI103" s="225"/>
      <c r="IWJ103" s="99"/>
      <c r="IWK103" s="255"/>
      <c r="IWL103" s="231"/>
      <c r="IWM103" s="227"/>
      <c r="IWN103" s="227"/>
      <c r="IWO103" s="231"/>
      <c r="IWP103" s="6"/>
      <c r="IWQ103" s="6"/>
      <c r="IWR103" s="6"/>
      <c r="IWS103" s="246"/>
      <c r="IWT103" s="252"/>
      <c r="IWU103" s="259"/>
      <c r="IWV103" s="231"/>
      <c r="IWW103" s="231"/>
      <c r="IWX103" s="231"/>
      <c r="IWY103" s="99"/>
      <c r="IWZ103" s="231"/>
      <c r="IXA103" s="231"/>
      <c r="IXB103" s="231"/>
      <c r="IXC103" s="222"/>
      <c r="IXD103" s="248"/>
      <c r="IXE103" s="254"/>
      <c r="IXF103" s="224"/>
      <c r="IXG103" s="225"/>
      <c r="IXH103" s="99"/>
      <c r="IXI103" s="255"/>
      <c r="IXJ103" s="231"/>
      <c r="IXK103" s="227"/>
      <c r="IXL103" s="227"/>
      <c r="IXM103" s="231"/>
      <c r="IXN103" s="6"/>
      <c r="IXO103" s="6"/>
      <c r="IXP103" s="6"/>
      <c r="IXQ103" s="246"/>
      <c r="IXR103" s="252"/>
      <c r="IXS103" s="259"/>
      <c r="IXT103" s="231"/>
      <c r="IXU103" s="231"/>
      <c r="IXV103" s="231"/>
      <c r="IXW103" s="99"/>
      <c r="IXX103" s="231"/>
      <c r="IXY103" s="231"/>
      <c r="IXZ103" s="231"/>
      <c r="IYA103" s="222"/>
      <c r="IYB103" s="248"/>
      <c r="IYC103" s="254"/>
      <c r="IYD103" s="224"/>
      <c r="IYE103" s="225"/>
      <c r="IYF103" s="99"/>
      <c r="IYG103" s="255"/>
      <c r="IYH103" s="231"/>
      <c r="IYI103" s="227"/>
      <c r="IYJ103" s="227"/>
      <c r="IYK103" s="231"/>
      <c r="IYL103" s="6"/>
      <c r="IYM103" s="6"/>
      <c r="IYN103" s="6"/>
      <c r="IYO103" s="246"/>
      <c r="IYP103" s="252"/>
      <c r="IYQ103" s="259"/>
      <c r="IYR103" s="231"/>
      <c r="IYS103" s="231"/>
      <c r="IYT103" s="231"/>
      <c r="IYU103" s="99"/>
      <c r="IYV103" s="231"/>
      <c r="IYW103" s="231"/>
      <c r="IYX103" s="231"/>
      <c r="IYY103" s="222"/>
      <c r="IYZ103" s="248"/>
      <c r="IZA103" s="254"/>
      <c r="IZB103" s="224"/>
      <c r="IZC103" s="225"/>
      <c r="IZD103" s="99"/>
      <c r="IZE103" s="255"/>
      <c r="IZF103" s="231"/>
      <c r="IZG103" s="227"/>
      <c r="IZH103" s="227"/>
      <c r="IZI103" s="231"/>
      <c r="IZJ103" s="6"/>
      <c r="IZK103" s="6"/>
      <c r="IZL103" s="6"/>
      <c r="IZM103" s="246"/>
      <c r="IZN103" s="252"/>
      <c r="IZO103" s="259"/>
      <c r="IZP103" s="231"/>
      <c r="IZQ103" s="231"/>
      <c r="IZR103" s="231"/>
      <c r="IZS103" s="99"/>
      <c r="IZT103" s="231"/>
      <c r="IZU103" s="231"/>
      <c r="IZV103" s="231"/>
      <c r="IZW103" s="222"/>
      <c r="IZX103" s="248"/>
      <c r="IZY103" s="254"/>
      <c r="IZZ103" s="224"/>
      <c r="JAA103" s="225"/>
      <c r="JAB103" s="99"/>
      <c r="JAC103" s="255"/>
      <c r="JAD103" s="231"/>
      <c r="JAE103" s="227"/>
      <c r="JAF103" s="227"/>
      <c r="JAG103" s="231"/>
      <c r="JAH103" s="6"/>
      <c r="JAI103" s="6"/>
      <c r="JAJ103" s="6"/>
      <c r="JAK103" s="246"/>
      <c r="JAL103" s="252"/>
      <c r="JAM103" s="259"/>
      <c r="JAN103" s="231"/>
      <c r="JAO103" s="231"/>
      <c r="JAP103" s="231"/>
      <c r="JAQ103" s="99"/>
      <c r="JAR103" s="231"/>
      <c r="JAS103" s="231"/>
      <c r="JAT103" s="231"/>
      <c r="JAU103" s="222"/>
      <c r="JAV103" s="248"/>
      <c r="JAW103" s="254"/>
      <c r="JAX103" s="224"/>
      <c r="JAY103" s="225"/>
      <c r="JAZ103" s="99"/>
      <c r="JBA103" s="255"/>
      <c r="JBB103" s="231"/>
      <c r="JBC103" s="227"/>
      <c r="JBD103" s="227"/>
      <c r="JBE103" s="231"/>
      <c r="JBF103" s="6"/>
      <c r="JBG103" s="6"/>
      <c r="JBH103" s="6"/>
      <c r="JBI103" s="246"/>
      <c r="JBJ103" s="252"/>
      <c r="JBK103" s="259"/>
      <c r="JBL103" s="231"/>
      <c r="JBM103" s="231"/>
      <c r="JBN103" s="231"/>
      <c r="JBO103" s="99"/>
      <c r="JBP103" s="231"/>
      <c r="JBQ103" s="231"/>
      <c r="JBR103" s="231"/>
      <c r="JBS103" s="222"/>
      <c r="JBT103" s="248"/>
      <c r="JBU103" s="254"/>
      <c r="JBV103" s="224"/>
      <c r="JBW103" s="225"/>
      <c r="JBX103" s="99"/>
      <c r="JBY103" s="255"/>
      <c r="JBZ103" s="231"/>
      <c r="JCA103" s="227"/>
      <c r="JCB103" s="227"/>
      <c r="JCC103" s="231"/>
      <c r="JCD103" s="6"/>
      <c r="JCE103" s="6"/>
      <c r="JCF103" s="6"/>
      <c r="JCG103" s="246"/>
      <c r="JCH103" s="252"/>
      <c r="JCI103" s="259"/>
      <c r="JCJ103" s="231"/>
      <c r="JCK103" s="231"/>
      <c r="JCL103" s="231"/>
      <c r="JCM103" s="99"/>
      <c r="JCN103" s="231"/>
      <c r="JCO103" s="231"/>
      <c r="JCP103" s="231"/>
      <c r="JCQ103" s="222"/>
      <c r="JCR103" s="248"/>
      <c r="JCS103" s="254"/>
      <c r="JCT103" s="224"/>
      <c r="JCU103" s="225"/>
      <c r="JCV103" s="99"/>
      <c r="JCW103" s="255"/>
      <c r="JCX103" s="231"/>
      <c r="JCY103" s="227"/>
      <c r="JCZ103" s="227"/>
      <c r="JDA103" s="231"/>
      <c r="JDB103" s="6"/>
      <c r="JDC103" s="6"/>
      <c r="JDD103" s="6"/>
      <c r="JDE103" s="246"/>
      <c r="JDF103" s="252"/>
      <c r="JDG103" s="259"/>
      <c r="JDH103" s="231"/>
      <c r="JDI103" s="231"/>
      <c r="JDJ103" s="231"/>
      <c r="JDK103" s="99"/>
      <c r="JDL103" s="231"/>
      <c r="JDM103" s="231"/>
      <c r="JDN103" s="231"/>
      <c r="JDO103" s="222"/>
      <c r="JDP103" s="248"/>
      <c r="JDQ103" s="254"/>
      <c r="JDR103" s="224"/>
      <c r="JDS103" s="225"/>
      <c r="JDT103" s="99"/>
      <c r="JDU103" s="255"/>
      <c r="JDV103" s="231"/>
      <c r="JDW103" s="227"/>
      <c r="JDX103" s="227"/>
      <c r="JDY103" s="231"/>
      <c r="JDZ103" s="6"/>
      <c r="JEA103" s="6"/>
      <c r="JEB103" s="6"/>
      <c r="JEC103" s="246"/>
      <c r="JED103" s="252"/>
      <c r="JEE103" s="259"/>
      <c r="JEF103" s="231"/>
      <c r="JEG103" s="231"/>
      <c r="JEH103" s="231"/>
      <c r="JEI103" s="99"/>
      <c r="JEJ103" s="231"/>
      <c r="JEK103" s="231"/>
      <c r="JEL103" s="231"/>
      <c r="JEM103" s="222"/>
      <c r="JEN103" s="248"/>
      <c r="JEO103" s="254"/>
      <c r="JEP103" s="224"/>
      <c r="JEQ103" s="225"/>
      <c r="JER103" s="99"/>
      <c r="JES103" s="255"/>
      <c r="JET103" s="231"/>
      <c r="JEU103" s="227"/>
      <c r="JEV103" s="227"/>
      <c r="JEW103" s="231"/>
      <c r="JEX103" s="6"/>
      <c r="JEY103" s="6"/>
      <c r="JEZ103" s="6"/>
      <c r="JFA103" s="246"/>
      <c r="JFB103" s="252"/>
      <c r="JFC103" s="259"/>
      <c r="JFD103" s="231"/>
      <c r="JFE103" s="231"/>
      <c r="JFF103" s="231"/>
      <c r="JFG103" s="99"/>
      <c r="JFH103" s="231"/>
      <c r="JFI103" s="231"/>
      <c r="JFJ103" s="231"/>
      <c r="JFK103" s="222"/>
      <c r="JFL103" s="248"/>
      <c r="JFM103" s="254"/>
      <c r="JFN103" s="224"/>
      <c r="JFO103" s="225"/>
      <c r="JFP103" s="99"/>
      <c r="JFQ103" s="255"/>
      <c r="JFR103" s="231"/>
      <c r="JFS103" s="227"/>
      <c r="JFT103" s="227"/>
      <c r="JFU103" s="231"/>
      <c r="JFV103" s="6"/>
      <c r="JFW103" s="6"/>
      <c r="JFX103" s="6"/>
      <c r="JFY103" s="246"/>
      <c r="JFZ103" s="252"/>
      <c r="JGA103" s="259"/>
      <c r="JGB103" s="231"/>
      <c r="JGC103" s="231"/>
      <c r="JGD103" s="231"/>
      <c r="JGE103" s="99"/>
      <c r="JGF103" s="231"/>
      <c r="JGG103" s="231"/>
      <c r="JGH103" s="231"/>
      <c r="JGI103" s="222"/>
      <c r="JGJ103" s="248"/>
      <c r="JGK103" s="254"/>
      <c r="JGL103" s="224"/>
      <c r="JGM103" s="225"/>
      <c r="JGN103" s="99"/>
      <c r="JGO103" s="255"/>
      <c r="JGP103" s="231"/>
      <c r="JGQ103" s="227"/>
      <c r="JGR103" s="227"/>
      <c r="JGS103" s="231"/>
      <c r="JGT103" s="6"/>
      <c r="JGU103" s="6"/>
      <c r="JGV103" s="6"/>
      <c r="JGW103" s="246"/>
      <c r="JGX103" s="252"/>
      <c r="JGY103" s="259"/>
      <c r="JGZ103" s="231"/>
      <c r="JHA103" s="231"/>
      <c r="JHB103" s="231"/>
      <c r="JHC103" s="99"/>
      <c r="JHD103" s="231"/>
      <c r="JHE103" s="231"/>
      <c r="JHF103" s="231"/>
      <c r="JHG103" s="222"/>
      <c r="JHH103" s="248"/>
      <c r="JHI103" s="254"/>
      <c r="JHJ103" s="224"/>
      <c r="JHK103" s="225"/>
      <c r="JHL103" s="99"/>
      <c r="JHM103" s="255"/>
      <c r="JHN103" s="231"/>
      <c r="JHO103" s="227"/>
      <c r="JHP103" s="227"/>
      <c r="JHQ103" s="231"/>
      <c r="JHR103" s="6"/>
      <c r="JHS103" s="6"/>
      <c r="JHT103" s="6"/>
      <c r="JHU103" s="246"/>
      <c r="JHV103" s="252"/>
      <c r="JHW103" s="259"/>
      <c r="JHX103" s="231"/>
      <c r="JHY103" s="231"/>
      <c r="JHZ103" s="231"/>
      <c r="JIA103" s="99"/>
      <c r="JIB103" s="231"/>
      <c r="JIC103" s="231"/>
      <c r="JID103" s="231"/>
      <c r="JIE103" s="222"/>
      <c r="JIF103" s="248"/>
      <c r="JIG103" s="254"/>
      <c r="JIH103" s="224"/>
      <c r="JII103" s="225"/>
      <c r="JIJ103" s="99"/>
      <c r="JIK103" s="255"/>
      <c r="JIL103" s="231"/>
      <c r="JIM103" s="227"/>
      <c r="JIN103" s="227"/>
      <c r="JIO103" s="231"/>
      <c r="JIP103" s="6"/>
      <c r="JIQ103" s="6"/>
      <c r="JIR103" s="6"/>
      <c r="JIS103" s="246"/>
      <c r="JIT103" s="252"/>
      <c r="JIU103" s="259"/>
      <c r="JIV103" s="231"/>
      <c r="JIW103" s="231"/>
      <c r="JIX103" s="231"/>
      <c r="JIY103" s="99"/>
      <c r="JIZ103" s="231"/>
      <c r="JJA103" s="231"/>
      <c r="JJB103" s="231"/>
      <c r="JJC103" s="222"/>
      <c r="JJD103" s="248"/>
      <c r="JJE103" s="254"/>
      <c r="JJF103" s="224"/>
      <c r="JJG103" s="225"/>
      <c r="JJH103" s="99"/>
      <c r="JJI103" s="255"/>
      <c r="JJJ103" s="231"/>
      <c r="JJK103" s="227"/>
      <c r="JJL103" s="227"/>
      <c r="JJM103" s="231"/>
      <c r="JJN103" s="6"/>
      <c r="JJO103" s="6"/>
      <c r="JJP103" s="6"/>
      <c r="JJQ103" s="246"/>
      <c r="JJR103" s="252"/>
      <c r="JJS103" s="259"/>
      <c r="JJT103" s="231"/>
      <c r="JJU103" s="231"/>
      <c r="JJV103" s="231"/>
      <c r="JJW103" s="99"/>
      <c r="JJX103" s="231"/>
      <c r="JJY103" s="231"/>
      <c r="JJZ103" s="231"/>
      <c r="JKA103" s="222"/>
      <c r="JKB103" s="248"/>
      <c r="JKC103" s="254"/>
      <c r="JKD103" s="224"/>
      <c r="JKE103" s="225"/>
      <c r="JKF103" s="99"/>
      <c r="JKG103" s="255"/>
      <c r="JKH103" s="231"/>
      <c r="JKI103" s="227"/>
      <c r="JKJ103" s="227"/>
      <c r="JKK103" s="231"/>
      <c r="JKL103" s="6"/>
      <c r="JKM103" s="6"/>
      <c r="JKN103" s="6"/>
      <c r="JKO103" s="246"/>
      <c r="JKP103" s="252"/>
      <c r="JKQ103" s="259"/>
      <c r="JKR103" s="231"/>
      <c r="JKS103" s="231"/>
      <c r="JKT103" s="231"/>
      <c r="JKU103" s="99"/>
      <c r="JKV103" s="231"/>
      <c r="JKW103" s="231"/>
      <c r="JKX103" s="231"/>
      <c r="JKY103" s="222"/>
      <c r="JKZ103" s="248"/>
      <c r="JLA103" s="254"/>
      <c r="JLB103" s="224"/>
      <c r="JLC103" s="225"/>
      <c r="JLD103" s="99"/>
      <c r="JLE103" s="255"/>
      <c r="JLF103" s="231"/>
      <c r="JLG103" s="227"/>
      <c r="JLH103" s="227"/>
      <c r="JLI103" s="231"/>
      <c r="JLJ103" s="6"/>
      <c r="JLK103" s="6"/>
      <c r="JLL103" s="6"/>
      <c r="JLM103" s="246"/>
      <c r="JLN103" s="252"/>
      <c r="JLO103" s="259"/>
      <c r="JLP103" s="231"/>
      <c r="JLQ103" s="231"/>
      <c r="JLR103" s="231"/>
      <c r="JLS103" s="99"/>
      <c r="JLT103" s="231"/>
      <c r="JLU103" s="231"/>
      <c r="JLV103" s="231"/>
      <c r="JLW103" s="222"/>
      <c r="JLX103" s="248"/>
      <c r="JLY103" s="254"/>
      <c r="JLZ103" s="224"/>
      <c r="JMA103" s="225"/>
      <c r="JMB103" s="99"/>
      <c r="JMC103" s="255"/>
      <c r="JMD103" s="231"/>
      <c r="JME103" s="227"/>
      <c r="JMF103" s="227"/>
      <c r="JMG103" s="231"/>
      <c r="JMH103" s="6"/>
      <c r="JMI103" s="6"/>
      <c r="JMJ103" s="6"/>
      <c r="JMK103" s="246"/>
      <c r="JML103" s="252"/>
      <c r="JMM103" s="259"/>
      <c r="JMN103" s="231"/>
      <c r="JMO103" s="231"/>
      <c r="JMP103" s="231"/>
      <c r="JMQ103" s="99"/>
      <c r="JMR103" s="231"/>
      <c r="JMS103" s="231"/>
      <c r="JMT103" s="231"/>
      <c r="JMU103" s="222"/>
      <c r="JMV103" s="248"/>
      <c r="JMW103" s="254"/>
      <c r="JMX103" s="224"/>
      <c r="JMY103" s="225"/>
      <c r="JMZ103" s="99"/>
      <c r="JNA103" s="255"/>
      <c r="JNB103" s="231"/>
      <c r="JNC103" s="227"/>
      <c r="JND103" s="227"/>
      <c r="JNE103" s="231"/>
      <c r="JNF103" s="6"/>
      <c r="JNG103" s="6"/>
      <c r="JNH103" s="6"/>
      <c r="JNI103" s="246"/>
      <c r="JNJ103" s="252"/>
      <c r="JNK103" s="259"/>
      <c r="JNL103" s="231"/>
      <c r="JNM103" s="231"/>
      <c r="JNN103" s="231"/>
      <c r="JNO103" s="99"/>
      <c r="JNP103" s="231"/>
      <c r="JNQ103" s="231"/>
      <c r="JNR103" s="231"/>
      <c r="JNS103" s="222"/>
      <c r="JNT103" s="248"/>
      <c r="JNU103" s="254"/>
      <c r="JNV103" s="224"/>
      <c r="JNW103" s="225"/>
      <c r="JNX103" s="99"/>
      <c r="JNY103" s="255"/>
      <c r="JNZ103" s="231"/>
      <c r="JOA103" s="227"/>
      <c r="JOB103" s="227"/>
      <c r="JOC103" s="231"/>
      <c r="JOD103" s="6"/>
      <c r="JOE103" s="6"/>
      <c r="JOF103" s="6"/>
      <c r="JOG103" s="246"/>
      <c r="JOH103" s="252"/>
      <c r="JOI103" s="259"/>
      <c r="JOJ103" s="231"/>
      <c r="JOK103" s="231"/>
      <c r="JOL103" s="231"/>
      <c r="JOM103" s="99"/>
      <c r="JON103" s="231"/>
      <c r="JOO103" s="231"/>
      <c r="JOP103" s="231"/>
      <c r="JOQ103" s="222"/>
      <c r="JOR103" s="248"/>
      <c r="JOS103" s="254"/>
      <c r="JOT103" s="224"/>
      <c r="JOU103" s="225"/>
      <c r="JOV103" s="99"/>
      <c r="JOW103" s="255"/>
      <c r="JOX103" s="231"/>
      <c r="JOY103" s="227"/>
      <c r="JOZ103" s="227"/>
      <c r="JPA103" s="231"/>
      <c r="JPB103" s="6"/>
      <c r="JPC103" s="6"/>
      <c r="JPD103" s="6"/>
      <c r="JPE103" s="246"/>
      <c r="JPF103" s="252"/>
      <c r="JPG103" s="259"/>
      <c r="JPH103" s="231"/>
      <c r="JPI103" s="231"/>
      <c r="JPJ103" s="231"/>
      <c r="JPK103" s="99"/>
      <c r="JPL103" s="231"/>
      <c r="JPM103" s="231"/>
      <c r="JPN103" s="231"/>
      <c r="JPO103" s="222"/>
      <c r="JPP103" s="248"/>
      <c r="JPQ103" s="254"/>
      <c r="JPR103" s="224"/>
      <c r="JPS103" s="225"/>
      <c r="JPT103" s="99"/>
      <c r="JPU103" s="255"/>
      <c r="JPV103" s="231"/>
      <c r="JPW103" s="227"/>
      <c r="JPX103" s="227"/>
      <c r="JPY103" s="231"/>
      <c r="JPZ103" s="6"/>
      <c r="JQA103" s="6"/>
      <c r="JQB103" s="6"/>
      <c r="JQC103" s="246"/>
      <c r="JQD103" s="252"/>
      <c r="JQE103" s="259"/>
      <c r="JQF103" s="231"/>
      <c r="JQG103" s="231"/>
      <c r="JQH103" s="231"/>
      <c r="JQI103" s="99"/>
      <c r="JQJ103" s="231"/>
      <c r="JQK103" s="231"/>
      <c r="JQL103" s="231"/>
      <c r="JQM103" s="222"/>
      <c r="JQN103" s="248"/>
      <c r="JQO103" s="254"/>
      <c r="JQP103" s="224"/>
      <c r="JQQ103" s="225"/>
      <c r="JQR103" s="99"/>
      <c r="JQS103" s="255"/>
      <c r="JQT103" s="231"/>
      <c r="JQU103" s="227"/>
      <c r="JQV103" s="227"/>
      <c r="JQW103" s="231"/>
      <c r="JQX103" s="6"/>
      <c r="JQY103" s="6"/>
      <c r="JQZ103" s="6"/>
      <c r="JRA103" s="246"/>
      <c r="JRB103" s="252"/>
      <c r="JRC103" s="259"/>
      <c r="JRD103" s="231"/>
      <c r="JRE103" s="231"/>
      <c r="JRF103" s="231"/>
      <c r="JRG103" s="99"/>
      <c r="JRH103" s="231"/>
      <c r="JRI103" s="231"/>
      <c r="JRJ103" s="231"/>
      <c r="JRK103" s="222"/>
      <c r="JRL103" s="248"/>
      <c r="JRM103" s="254"/>
      <c r="JRN103" s="224"/>
      <c r="JRO103" s="225"/>
      <c r="JRP103" s="99"/>
      <c r="JRQ103" s="255"/>
      <c r="JRR103" s="231"/>
      <c r="JRS103" s="227"/>
      <c r="JRT103" s="227"/>
      <c r="JRU103" s="231"/>
      <c r="JRV103" s="6"/>
      <c r="JRW103" s="6"/>
      <c r="JRX103" s="6"/>
      <c r="JRY103" s="246"/>
      <c r="JRZ103" s="252"/>
      <c r="JSA103" s="259"/>
      <c r="JSB103" s="231"/>
      <c r="JSC103" s="231"/>
      <c r="JSD103" s="231"/>
      <c r="JSE103" s="99"/>
      <c r="JSF103" s="231"/>
      <c r="JSG103" s="231"/>
      <c r="JSH103" s="231"/>
      <c r="JSI103" s="222"/>
      <c r="JSJ103" s="248"/>
      <c r="JSK103" s="254"/>
      <c r="JSL103" s="224"/>
      <c r="JSM103" s="225"/>
      <c r="JSN103" s="99"/>
      <c r="JSO103" s="255"/>
      <c r="JSP103" s="231"/>
      <c r="JSQ103" s="227"/>
      <c r="JSR103" s="227"/>
      <c r="JSS103" s="231"/>
      <c r="JST103" s="6"/>
      <c r="JSU103" s="6"/>
      <c r="JSV103" s="6"/>
      <c r="JSW103" s="246"/>
      <c r="JSX103" s="252"/>
      <c r="JSY103" s="259"/>
      <c r="JSZ103" s="231"/>
      <c r="JTA103" s="231"/>
      <c r="JTB103" s="231"/>
      <c r="JTC103" s="99"/>
      <c r="JTD103" s="231"/>
      <c r="JTE103" s="231"/>
      <c r="JTF103" s="231"/>
      <c r="JTG103" s="222"/>
      <c r="JTH103" s="248"/>
      <c r="JTI103" s="254"/>
      <c r="JTJ103" s="224"/>
      <c r="JTK103" s="225"/>
      <c r="JTL103" s="99"/>
      <c r="JTM103" s="255"/>
      <c r="JTN103" s="231"/>
      <c r="JTO103" s="227"/>
      <c r="JTP103" s="227"/>
      <c r="JTQ103" s="231"/>
      <c r="JTR103" s="6"/>
      <c r="JTS103" s="6"/>
      <c r="JTT103" s="6"/>
      <c r="JTU103" s="246"/>
      <c r="JTV103" s="252"/>
      <c r="JTW103" s="259"/>
      <c r="JTX103" s="231"/>
      <c r="JTY103" s="231"/>
      <c r="JTZ103" s="231"/>
      <c r="JUA103" s="99"/>
      <c r="JUB103" s="231"/>
      <c r="JUC103" s="231"/>
      <c r="JUD103" s="231"/>
      <c r="JUE103" s="222"/>
      <c r="JUF103" s="248"/>
      <c r="JUG103" s="254"/>
      <c r="JUH103" s="224"/>
      <c r="JUI103" s="225"/>
      <c r="JUJ103" s="99"/>
      <c r="JUK103" s="255"/>
      <c r="JUL103" s="231"/>
      <c r="JUM103" s="227"/>
      <c r="JUN103" s="227"/>
      <c r="JUO103" s="231"/>
      <c r="JUP103" s="6"/>
      <c r="JUQ103" s="6"/>
      <c r="JUR103" s="6"/>
      <c r="JUS103" s="246"/>
      <c r="JUT103" s="252"/>
      <c r="JUU103" s="259"/>
      <c r="JUV103" s="231"/>
      <c r="JUW103" s="231"/>
      <c r="JUX103" s="231"/>
      <c r="JUY103" s="99"/>
      <c r="JUZ103" s="231"/>
      <c r="JVA103" s="231"/>
      <c r="JVB103" s="231"/>
      <c r="JVC103" s="222"/>
      <c r="JVD103" s="248"/>
      <c r="JVE103" s="254"/>
      <c r="JVF103" s="224"/>
      <c r="JVG103" s="225"/>
      <c r="JVH103" s="99"/>
      <c r="JVI103" s="255"/>
      <c r="JVJ103" s="231"/>
      <c r="JVK103" s="227"/>
      <c r="JVL103" s="227"/>
      <c r="JVM103" s="231"/>
      <c r="JVN103" s="6"/>
      <c r="JVO103" s="6"/>
      <c r="JVP103" s="6"/>
      <c r="JVQ103" s="246"/>
      <c r="JVR103" s="252"/>
      <c r="JVS103" s="259"/>
      <c r="JVT103" s="231"/>
      <c r="JVU103" s="231"/>
      <c r="JVV103" s="231"/>
      <c r="JVW103" s="99"/>
      <c r="JVX103" s="231"/>
      <c r="JVY103" s="231"/>
      <c r="JVZ103" s="231"/>
      <c r="JWA103" s="222"/>
      <c r="JWB103" s="248"/>
      <c r="JWC103" s="254"/>
      <c r="JWD103" s="224"/>
      <c r="JWE103" s="225"/>
      <c r="JWF103" s="99"/>
      <c r="JWG103" s="255"/>
      <c r="JWH103" s="231"/>
      <c r="JWI103" s="227"/>
      <c r="JWJ103" s="227"/>
      <c r="JWK103" s="231"/>
      <c r="JWL103" s="6"/>
      <c r="JWM103" s="6"/>
      <c r="JWN103" s="6"/>
      <c r="JWO103" s="246"/>
      <c r="JWP103" s="252"/>
      <c r="JWQ103" s="259"/>
      <c r="JWR103" s="231"/>
      <c r="JWS103" s="231"/>
      <c r="JWT103" s="231"/>
      <c r="JWU103" s="99"/>
      <c r="JWV103" s="231"/>
      <c r="JWW103" s="231"/>
      <c r="JWX103" s="231"/>
      <c r="JWY103" s="222"/>
      <c r="JWZ103" s="248"/>
      <c r="JXA103" s="254"/>
      <c r="JXB103" s="224"/>
      <c r="JXC103" s="225"/>
      <c r="JXD103" s="99"/>
      <c r="JXE103" s="255"/>
      <c r="JXF103" s="231"/>
      <c r="JXG103" s="227"/>
      <c r="JXH103" s="227"/>
      <c r="JXI103" s="231"/>
      <c r="JXJ103" s="6"/>
      <c r="JXK103" s="6"/>
      <c r="JXL103" s="6"/>
      <c r="JXM103" s="246"/>
      <c r="JXN103" s="252"/>
      <c r="JXO103" s="259"/>
      <c r="JXP103" s="231"/>
      <c r="JXQ103" s="231"/>
      <c r="JXR103" s="231"/>
      <c r="JXS103" s="99"/>
      <c r="JXT103" s="231"/>
      <c r="JXU103" s="231"/>
      <c r="JXV103" s="231"/>
      <c r="JXW103" s="222"/>
      <c r="JXX103" s="248"/>
      <c r="JXY103" s="254"/>
      <c r="JXZ103" s="224"/>
      <c r="JYA103" s="225"/>
      <c r="JYB103" s="99"/>
      <c r="JYC103" s="255"/>
      <c r="JYD103" s="231"/>
      <c r="JYE103" s="227"/>
      <c r="JYF103" s="227"/>
      <c r="JYG103" s="231"/>
      <c r="JYH103" s="6"/>
      <c r="JYI103" s="6"/>
      <c r="JYJ103" s="6"/>
      <c r="JYK103" s="246"/>
      <c r="JYL103" s="252"/>
      <c r="JYM103" s="259"/>
      <c r="JYN103" s="231"/>
      <c r="JYO103" s="231"/>
      <c r="JYP103" s="231"/>
      <c r="JYQ103" s="99"/>
      <c r="JYR103" s="231"/>
      <c r="JYS103" s="231"/>
      <c r="JYT103" s="231"/>
      <c r="JYU103" s="222"/>
      <c r="JYV103" s="248"/>
      <c r="JYW103" s="254"/>
      <c r="JYX103" s="224"/>
      <c r="JYY103" s="225"/>
      <c r="JYZ103" s="99"/>
      <c r="JZA103" s="255"/>
      <c r="JZB103" s="231"/>
      <c r="JZC103" s="227"/>
      <c r="JZD103" s="227"/>
      <c r="JZE103" s="231"/>
      <c r="JZF103" s="6"/>
      <c r="JZG103" s="6"/>
      <c r="JZH103" s="6"/>
      <c r="JZI103" s="246"/>
      <c r="JZJ103" s="252"/>
      <c r="JZK103" s="259"/>
      <c r="JZL103" s="231"/>
      <c r="JZM103" s="231"/>
      <c r="JZN103" s="231"/>
      <c r="JZO103" s="99"/>
      <c r="JZP103" s="231"/>
      <c r="JZQ103" s="231"/>
      <c r="JZR103" s="231"/>
      <c r="JZS103" s="222"/>
      <c r="JZT103" s="248"/>
      <c r="JZU103" s="254"/>
      <c r="JZV103" s="224"/>
      <c r="JZW103" s="225"/>
      <c r="JZX103" s="99"/>
      <c r="JZY103" s="255"/>
      <c r="JZZ103" s="231"/>
      <c r="KAA103" s="227"/>
      <c r="KAB103" s="227"/>
      <c r="KAC103" s="231"/>
      <c r="KAD103" s="6"/>
      <c r="KAE103" s="6"/>
      <c r="KAF103" s="6"/>
      <c r="KAG103" s="246"/>
      <c r="KAH103" s="252"/>
      <c r="KAI103" s="259"/>
      <c r="KAJ103" s="231"/>
      <c r="KAK103" s="231"/>
      <c r="KAL103" s="231"/>
      <c r="KAM103" s="99"/>
      <c r="KAN103" s="231"/>
      <c r="KAO103" s="231"/>
      <c r="KAP103" s="231"/>
      <c r="KAQ103" s="222"/>
      <c r="KAR103" s="248"/>
      <c r="KAS103" s="254"/>
      <c r="KAT103" s="224"/>
      <c r="KAU103" s="225"/>
      <c r="KAV103" s="99"/>
      <c r="KAW103" s="255"/>
      <c r="KAX103" s="231"/>
      <c r="KAY103" s="227"/>
      <c r="KAZ103" s="227"/>
      <c r="KBA103" s="231"/>
      <c r="KBB103" s="6"/>
      <c r="KBC103" s="6"/>
      <c r="KBD103" s="6"/>
      <c r="KBE103" s="246"/>
      <c r="KBF103" s="252"/>
      <c r="KBG103" s="259"/>
      <c r="KBH103" s="231"/>
      <c r="KBI103" s="231"/>
      <c r="KBJ103" s="231"/>
      <c r="KBK103" s="99"/>
      <c r="KBL103" s="231"/>
      <c r="KBM103" s="231"/>
      <c r="KBN103" s="231"/>
      <c r="KBO103" s="222"/>
      <c r="KBP103" s="248"/>
      <c r="KBQ103" s="254"/>
      <c r="KBR103" s="224"/>
      <c r="KBS103" s="225"/>
      <c r="KBT103" s="99"/>
      <c r="KBU103" s="255"/>
      <c r="KBV103" s="231"/>
      <c r="KBW103" s="227"/>
      <c r="KBX103" s="227"/>
      <c r="KBY103" s="231"/>
      <c r="KBZ103" s="6"/>
      <c r="KCA103" s="6"/>
      <c r="KCB103" s="6"/>
      <c r="KCC103" s="246"/>
      <c r="KCD103" s="252"/>
      <c r="KCE103" s="259"/>
      <c r="KCF103" s="231"/>
      <c r="KCG103" s="231"/>
      <c r="KCH103" s="231"/>
      <c r="KCI103" s="99"/>
      <c r="KCJ103" s="231"/>
      <c r="KCK103" s="231"/>
      <c r="KCL103" s="231"/>
      <c r="KCM103" s="222"/>
      <c r="KCN103" s="248"/>
      <c r="KCO103" s="254"/>
      <c r="KCP103" s="224"/>
      <c r="KCQ103" s="225"/>
      <c r="KCR103" s="99"/>
      <c r="KCS103" s="255"/>
      <c r="KCT103" s="231"/>
      <c r="KCU103" s="227"/>
      <c r="KCV103" s="227"/>
      <c r="KCW103" s="231"/>
      <c r="KCX103" s="6"/>
      <c r="KCY103" s="6"/>
      <c r="KCZ103" s="6"/>
      <c r="KDA103" s="246"/>
      <c r="KDB103" s="252"/>
      <c r="KDC103" s="259"/>
      <c r="KDD103" s="231"/>
      <c r="KDE103" s="231"/>
      <c r="KDF103" s="231"/>
      <c r="KDG103" s="99"/>
      <c r="KDH103" s="231"/>
      <c r="KDI103" s="231"/>
      <c r="KDJ103" s="231"/>
      <c r="KDK103" s="222"/>
      <c r="KDL103" s="248"/>
      <c r="KDM103" s="254"/>
      <c r="KDN103" s="224"/>
      <c r="KDO103" s="225"/>
      <c r="KDP103" s="99"/>
      <c r="KDQ103" s="255"/>
      <c r="KDR103" s="231"/>
      <c r="KDS103" s="227"/>
      <c r="KDT103" s="227"/>
      <c r="KDU103" s="231"/>
      <c r="KDV103" s="6"/>
      <c r="KDW103" s="6"/>
      <c r="KDX103" s="6"/>
      <c r="KDY103" s="246"/>
      <c r="KDZ103" s="252"/>
      <c r="KEA103" s="259"/>
      <c r="KEB103" s="231"/>
      <c r="KEC103" s="231"/>
      <c r="KED103" s="231"/>
      <c r="KEE103" s="99"/>
      <c r="KEF103" s="231"/>
      <c r="KEG103" s="231"/>
      <c r="KEH103" s="231"/>
      <c r="KEI103" s="222"/>
      <c r="KEJ103" s="248"/>
      <c r="KEK103" s="254"/>
      <c r="KEL103" s="224"/>
      <c r="KEM103" s="225"/>
      <c r="KEN103" s="99"/>
      <c r="KEO103" s="255"/>
      <c r="KEP103" s="231"/>
      <c r="KEQ103" s="227"/>
      <c r="KER103" s="227"/>
      <c r="KES103" s="231"/>
      <c r="KET103" s="6"/>
      <c r="KEU103" s="6"/>
      <c r="KEV103" s="6"/>
      <c r="KEW103" s="246"/>
      <c r="KEX103" s="252"/>
      <c r="KEY103" s="259"/>
      <c r="KEZ103" s="231"/>
      <c r="KFA103" s="231"/>
      <c r="KFB103" s="231"/>
      <c r="KFC103" s="99"/>
      <c r="KFD103" s="231"/>
      <c r="KFE103" s="231"/>
      <c r="KFF103" s="231"/>
      <c r="KFG103" s="222"/>
      <c r="KFH103" s="248"/>
      <c r="KFI103" s="254"/>
      <c r="KFJ103" s="224"/>
      <c r="KFK103" s="225"/>
      <c r="KFL103" s="99"/>
      <c r="KFM103" s="255"/>
      <c r="KFN103" s="231"/>
      <c r="KFO103" s="227"/>
      <c r="KFP103" s="227"/>
      <c r="KFQ103" s="231"/>
      <c r="KFR103" s="6"/>
      <c r="KFS103" s="6"/>
      <c r="KFT103" s="6"/>
      <c r="KFU103" s="246"/>
      <c r="KFV103" s="252"/>
      <c r="KFW103" s="259"/>
      <c r="KFX103" s="231"/>
      <c r="KFY103" s="231"/>
      <c r="KFZ103" s="231"/>
      <c r="KGA103" s="99"/>
      <c r="KGB103" s="231"/>
      <c r="KGC103" s="231"/>
      <c r="KGD103" s="231"/>
      <c r="KGE103" s="222"/>
      <c r="KGF103" s="248"/>
      <c r="KGG103" s="254"/>
      <c r="KGH103" s="224"/>
      <c r="KGI103" s="225"/>
      <c r="KGJ103" s="99"/>
      <c r="KGK103" s="255"/>
      <c r="KGL103" s="231"/>
      <c r="KGM103" s="227"/>
      <c r="KGN103" s="227"/>
      <c r="KGO103" s="231"/>
      <c r="KGP103" s="6"/>
      <c r="KGQ103" s="6"/>
      <c r="KGR103" s="6"/>
      <c r="KGS103" s="246"/>
      <c r="KGT103" s="252"/>
      <c r="KGU103" s="259"/>
      <c r="KGV103" s="231"/>
      <c r="KGW103" s="231"/>
      <c r="KGX103" s="231"/>
      <c r="KGY103" s="99"/>
      <c r="KGZ103" s="231"/>
      <c r="KHA103" s="231"/>
      <c r="KHB103" s="231"/>
      <c r="KHC103" s="222"/>
      <c r="KHD103" s="248"/>
      <c r="KHE103" s="254"/>
      <c r="KHF103" s="224"/>
      <c r="KHG103" s="225"/>
      <c r="KHH103" s="99"/>
      <c r="KHI103" s="255"/>
      <c r="KHJ103" s="231"/>
      <c r="KHK103" s="227"/>
      <c r="KHL103" s="227"/>
      <c r="KHM103" s="231"/>
      <c r="KHN103" s="6"/>
      <c r="KHO103" s="6"/>
      <c r="KHP103" s="6"/>
      <c r="KHQ103" s="246"/>
      <c r="KHR103" s="252"/>
      <c r="KHS103" s="259"/>
      <c r="KHT103" s="231"/>
      <c r="KHU103" s="231"/>
      <c r="KHV103" s="231"/>
      <c r="KHW103" s="99"/>
      <c r="KHX103" s="231"/>
      <c r="KHY103" s="231"/>
      <c r="KHZ103" s="231"/>
      <c r="KIA103" s="222"/>
      <c r="KIB103" s="248"/>
      <c r="KIC103" s="254"/>
      <c r="KID103" s="224"/>
      <c r="KIE103" s="225"/>
      <c r="KIF103" s="99"/>
      <c r="KIG103" s="255"/>
      <c r="KIH103" s="231"/>
      <c r="KII103" s="227"/>
      <c r="KIJ103" s="227"/>
      <c r="KIK103" s="231"/>
      <c r="KIL103" s="6"/>
      <c r="KIM103" s="6"/>
      <c r="KIN103" s="6"/>
      <c r="KIO103" s="246"/>
      <c r="KIP103" s="252"/>
      <c r="KIQ103" s="259"/>
      <c r="KIR103" s="231"/>
      <c r="KIS103" s="231"/>
      <c r="KIT103" s="231"/>
      <c r="KIU103" s="99"/>
      <c r="KIV103" s="231"/>
      <c r="KIW103" s="231"/>
      <c r="KIX103" s="231"/>
      <c r="KIY103" s="222"/>
      <c r="KIZ103" s="248"/>
      <c r="KJA103" s="254"/>
      <c r="KJB103" s="224"/>
      <c r="KJC103" s="225"/>
      <c r="KJD103" s="99"/>
      <c r="KJE103" s="255"/>
      <c r="KJF103" s="231"/>
      <c r="KJG103" s="227"/>
      <c r="KJH103" s="227"/>
      <c r="KJI103" s="231"/>
      <c r="KJJ103" s="6"/>
      <c r="KJK103" s="6"/>
      <c r="KJL103" s="6"/>
      <c r="KJM103" s="246"/>
      <c r="KJN103" s="252"/>
      <c r="KJO103" s="259"/>
      <c r="KJP103" s="231"/>
      <c r="KJQ103" s="231"/>
      <c r="KJR103" s="231"/>
      <c r="KJS103" s="99"/>
      <c r="KJT103" s="231"/>
      <c r="KJU103" s="231"/>
      <c r="KJV103" s="231"/>
      <c r="KJW103" s="222"/>
      <c r="KJX103" s="248"/>
      <c r="KJY103" s="254"/>
      <c r="KJZ103" s="224"/>
      <c r="KKA103" s="225"/>
      <c r="KKB103" s="99"/>
      <c r="KKC103" s="255"/>
      <c r="KKD103" s="231"/>
      <c r="KKE103" s="227"/>
      <c r="KKF103" s="227"/>
      <c r="KKG103" s="231"/>
      <c r="KKH103" s="6"/>
      <c r="KKI103" s="6"/>
      <c r="KKJ103" s="6"/>
      <c r="KKK103" s="246"/>
      <c r="KKL103" s="252"/>
      <c r="KKM103" s="259"/>
      <c r="KKN103" s="231"/>
      <c r="KKO103" s="231"/>
      <c r="KKP103" s="231"/>
      <c r="KKQ103" s="99"/>
      <c r="KKR103" s="231"/>
      <c r="KKS103" s="231"/>
      <c r="KKT103" s="231"/>
      <c r="KKU103" s="222"/>
      <c r="KKV103" s="248"/>
      <c r="KKW103" s="254"/>
      <c r="KKX103" s="224"/>
      <c r="KKY103" s="225"/>
      <c r="KKZ103" s="99"/>
      <c r="KLA103" s="255"/>
      <c r="KLB103" s="231"/>
      <c r="KLC103" s="227"/>
      <c r="KLD103" s="227"/>
      <c r="KLE103" s="231"/>
      <c r="KLF103" s="6"/>
      <c r="KLG103" s="6"/>
      <c r="KLH103" s="6"/>
      <c r="KLI103" s="246"/>
      <c r="KLJ103" s="252"/>
      <c r="KLK103" s="259"/>
      <c r="KLL103" s="231"/>
      <c r="KLM103" s="231"/>
      <c r="KLN103" s="231"/>
      <c r="KLO103" s="99"/>
      <c r="KLP103" s="231"/>
      <c r="KLQ103" s="231"/>
      <c r="KLR103" s="231"/>
      <c r="KLS103" s="222"/>
      <c r="KLT103" s="248"/>
      <c r="KLU103" s="254"/>
      <c r="KLV103" s="224"/>
      <c r="KLW103" s="225"/>
      <c r="KLX103" s="99"/>
      <c r="KLY103" s="255"/>
      <c r="KLZ103" s="231"/>
      <c r="KMA103" s="227"/>
      <c r="KMB103" s="227"/>
      <c r="KMC103" s="231"/>
      <c r="KMD103" s="6"/>
      <c r="KME103" s="6"/>
      <c r="KMF103" s="6"/>
      <c r="KMG103" s="246"/>
      <c r="KMH103" s="252"/>
      <c r="KMI103" s="259"/>
      <c r="KMJ103" s="231"/>
      <c r="KMK103" s="231"/>
      <c r="KML103" s="231"/>
      <c r="KMM103" s="99"/>
      <c r="KMN103" s="231"/>
      <c r="KMO103" s="231"/>
      <c r="KMP103" s="231"/>
      <c r="KMQ103" s="222"/>
      <c r="KMR103" s="248"/>
      <c r="KMS103" s="254"/>
      <c r="KMT103" s="224"/>
      <c r="KMU103" s="225"/>
      <c r="KMV103" s="99"/>
      <c r="KMW103" s="255"/>
      <c r="KMX103" s="231"/>
      <c r="KMY103" s="227"/>
      <c r="KMZ103" s="227"/>
      <c r="KNA103" s="231"/>
      <c r="KNB103" s="6"/>
      <c r="KNC103" s="6"/>
      <c r="KND103" s="6"/>
      <c r="KNE103" s="246"/>
      <c r="KNF103" s="252"/>
      <c r="KNG103" s="259"/>
      <c r="KNH103" s="231"/>
      <c r="KNI103" s="231"/>
      <c r="KNJ103" s="231"/>
      <c r="KNK103" s="99"/>
      <c r="KNL103" s="231"/>
      <c r="KNM103" s="231"/>
      <c r="KNN103" s="231"/>
      <c r="KNO103" s="222"/>
      <c r="KNP103" s="248"/>
      <c r="KNQ103" s="254"/>
      <c r="KNR103" s="224"/>
      <c r="KNS103" s="225"/>
      <c r="KNT103" s="99"/>
      <c r="KNU103" s="255"/>
      <c r="KNV103" s="231"/>
      <c r="KNW103" s="227"/>
      <c r="KNX103" s="227"/>
      <c r="KNY103" s="231"/>
      <c r="KNZ103" s="6"/>
      <c r="KOA103" s="6"/>
      <c r="KOB103" s="6"/>
      <c r="KOC103" s="246"/>
      <c r="KOD103" s="252"/>
      <c r="KOE103" s="259"/>
      <c r="KOF103" s="231"/>
      <c r="KOG103" s="231"/>
      <c r="KOH103" s="231"/>
      <c r="KOI103" s="99"/>
      <c r="KOJ103" s="231"/>
      <c r="KOK103" s="231"/>
      <c r="KOL103" s="231"/>
      <c r="KOM103" s="222"/>
      <c r="KON103" s="248"/>
      <c r="KOO103" s="254"/>
      <c r="KOP103" s="224"/>
      <c r="KOQ103" s="225"/>
      <c r="KOR103" s="99"/>
      <c r="KOS103" s="255"/>
      <c r="KOT103" s="231"/>
      <c r="KOU103" s="227"/>
      <c r="KOV103" s="227"/>
      <c r="KOW103" s="231"/>
      <c r="KOX103" s="6"/>
      <c r="KOY103" s="6"/>
      <c r="KOZ103" s="6"/>
      <c r="KPA103" s="246"/>
      <c r="KPB103" s="252"/>
      <c r="KPC103" s="259"/>
      <c r="KPD103" s="231"/>
      <c r="KPE103" s="231"/>
      <c r="KPF103" s="231"/>
      <c r="KPG103" s="99"/>
      <c r="KPH103" s="231"/>
      <c r="KPI103" s="231"/>
      <c r="KPJ103" s="231"/>
      <c r="KPK103" s="222"/>
      <c r="KPL103" s="248"/>
      <c r="KPM103" s="254"/>
      <c r="KPN103" s="224"/>
      <c r="KPO103" s="225"/>
      <c r="KPP103" s="99"/>
      <c r="KPQ103" s="255"/>
      <c r="KPR103" s="231"/>
      <c r="KPS103" s="227"/>
      <c r="KPT103" s="227"/>
      <c r="KPU103" s="231"/>
      <c r="KPV103" s="6"/>
      <c r="KPW103" s="6"/>
      <c r="KPX103" s="6"/>
      <c r="KPY103" s="246"/>
      <c r="KPZ103" s="252"/>
      <c r="KQA103" s="259"/>
      <c r="KQB103" s="231"/>
      <c r="KQC103" s="231"/>
      <c r="KQD103" s="231"/>
      <c r="KQE103" s="99"/>
      <c r="KQF103" s="231"/>
      <c r="KQG103" s="231"/>
      <c r="KQH103" s="231"/>
      <c r="KQI103" s="222"/>
      <c r="KQJ103" s="248"/>
      <c r="KQK103" s="254"/>
      <c r="KQL103" s="224"/>
      <c r="KQM103" s="225"/>
      <c r="KQN103" s="99"/>
      <c r="KQO103" s="255"/>
      <c r="KQP103" s="231"/>
      <c r="KQQ103" s="227"/>
      <c r="KQR103" s="227"/>
      <c r="KQS103" s="231"/>
      <c r="KQT103" s="6"/>
      <c r="KQU103" s="6"/>
      <c r="KQV103" s="6"/>
      <c r="KQW103" s="246"/>
      <c r="KQX103" s="252"/>
      <c r="KQY103" s="259"/>
      <c r="KQZ103" s="231"/>
      <c r="KRA103" s="231"/>
      <c r="KRB103" s="231"/>
      <c r="KRC103" s="99"/>
      <c r="KRD103" s="231"/>
      <c r="KRE103" s="231"/>
      <c r="KRF103" s="231"/>
      <c r="KRG103" s="222"/>
      <c r="KRH103" s="248"/>
      <c r="KRI103" s="254"/>
      <c r="KRJ103" s="224"/>
      <c r="KRK103" s="225"/>
      <c r="KRL103" s="99"/>
      <c r="KRM103" s="255"/>
      <c r="KRN103" s="231"/>
      <c r="KRO103" s="227"/>
      <c r="KRP103" s="227"/>
      <c r="KRQ103" s="231"/>
      <c r="KRR103" s="6"/>
      <c r="KRS103" s="6"/>
      <c r="KRT103" s="6"/>
      <c r="KRU103" s="246"/>
      <c r="KRV103" s="252"/>
      <c r="KRW103" s="259"/>
      <c r="KRX103" s="231"/>
      <c r="KRY103" s="231"/>
      <c r="KRZ103" s="231"/>
      <c r="KSA103" s="99"/>
      <c r="KSB103" s="231"/>
      <c r="KSC103" s="231"/>
      <c r="KSD103" s="231"/>
      <c r="KSE103" s="222"/>
      <c r="KSF103" s="248"/>
      <c r="KSG103" s="254"/>
      <c r="KSH103" s="224"/>
      <c r="KSI103" s="225"/>
      <c r="KSJ103" s="99"/>
      <c r="KSK103" s="255"/>
      <c r="KSL103" s="231"/>
      <c r="KSM103" s="227"/>
      <c r="KSN103" s="227"/>
      <c r="KSO103" s="231"/>
      <c r="KSP103" s="6"/>
      <c r="KSQ103" s="6"/>
      <c r="KSR103" s="6"/>
      <c r="KSS103" s="246"/>
      <c r="KST103" s="252"/>
      <c r="KSU103" s="259"/>
      <c r="KSV103" s="231"/>
      <c r="KSW103" s="231"/>
      <c r="KSX103" s="231"/>
      <c r="KSY103" s="99"/>
      <c r="KSZ103" s="231"/>
      <c r="KTA103" s="231"/>
      <c r="KTB103" s="231"/>
      <c r="KTC103" s="222"/>
      <c r="KTD103" s="248"/>
      <c r="KTE103" s="254"/>
      <c r="KTF103" s="224"/>
      <c r="KTG103" s="225"/>
      <c r="KTH103" s="99"/>
      <c r="KTI103" s="255"/>
      <c r="KTJ103" s="231"/>
      <c r="KTK103" s="227"/>
      <c r="KTL103" s="227"/>
      <c r="KTM103" s="231"/>
      <c r="KTN103" s="6"/>
      <c r="KTO103" s="6"/>
      <c r="KTP103" s="6"/>
      <c r="KTQ103" s="246"/>
      <c r="KTR103" s="252"/>
      <c r="KTS103" s="259"/>
      <c r="KTT103" s="231"/>
      <c r="KTU103" s="231"/>
      <c r="KTV103" s="231"/>
      <c r="KTW103" s="99"/>
      <c r="KTX103" s="231"/>
      <c r="KTY103" s="231"/>
      <c r="KTZ103" s="231"/>
      <c r="KUA103" s="222"/>
      <c r="KUB103" s="248"/>
      <c r="KUC103" s="254"/>
      <c r="KUD103" s="224"/>
      <c r="KUE103" s="225"/>
      <c r="KUF103" s="99"/>
      <c r="KUG103" s="255"/>
      <c r="KUH103" s="231"/>
      <c r="KUI103" s="227"/>
      <c r="KUJ103" s="227"/>
      <c r="KUK103" s="231"/>
      <c r="KUL103" s="6"/>
      <c r="KUM103" s="6"/>
      <c r="KUN103" s="6"/>
      <c r="KUO103" s="246"/>
      <c r="KUP103" s="252"/>
      <c r="KUQ103" s="259"/>
      <c r="KUR103" s="231"/>
      <c r="KUS103" s="231"/>
      <c r="KUT103" s="231"/>
      <c r="KUU103" s="99"/>
      <c r="KUV103" s="231"/>
      <c r="KUW103" s="231"/>
      <c r="KUX103" s="231"/>
      <c r="KUY103" s="222"/>
      <c r="KUZ103" s="248"/>
      <c r="KVA103" s="254"/>
      <c r="KVB103" s="224"/>
      <c r="KVC103" s="225"/>
      <c r="KVD103" s="99"/>
      <c r="KVE103" s="255"/>
      <c r="KVF103" s="231"/>
      <c r="KVG103" s="227"/>
      <c r="KVH103" s="227"/>
      <c r="KVI103" s="231"/>
      <c r="KVJ103" s="6"/>
      <c r="KVK103" s="6"/>
      <c r="KVL103" s="6"/>
      <c r="KVM103" s="246"/>
      <c r="KVN103" s="252"/>
      <c r="KVO103" s="259"/>
      <c r="KVP103" s="231"/>
      <c r="KVQ103" s="231"/>
      <c r="KVR103" s="231"/>
      <c r="KVS103" s="99"/>
      <c r="KVT103" s="231"/>
      <c r="KVU103" s="231"/>
      <c r="KVV103" s="231"/>
      <c r="KVW103" s="222"/>
      <c r="KVX103" s="248"/>
      <c r="KVY103" s="254"/>
      <c r="KVZ103" s="224"/>
      <c r="KWA103" s="225"/>
      <c r="KWB103" s="99"/>
      <c r="KWC103" s="255"/>
      <c r="KWD103" s="231"/>
      <c r="KWE103" s="227"/>
      <c r="KWF103" s="227"/>
      <c r="KWG103" s="231"/>
      <c r="KWH103" s="6"/>
      <c r="KWI103" s="6"/>
      <c r="KWJ103" s="6"/>
      <c r="KWK103" s="246"/>
      <c r="KWL103" s="252"/>
      <c r="KWM103" s="259"/>
      <c r="KWN103" s="231"/>
      <c r="KWO103" s="231"/>
      <c r="KWP103" s="231"/>
      <c r="KWQ103" s="99"/>
      <c r="KWR103" s="231"/>
      <c r="KWS103" s="231"/>
      <c r="KWT103" s="231"/>
      <c r="KWU103" s="222"/>
      <c r="KWV103" s="248"/>
      <c r="KWW103" s="254"/>
      <c r="KWX103" s="224"/>
      <c r="KWY103" s="225"/>
      <c r="KWZ103" s="99"/>
      <c r="KXA103" s="255"/>
      <c r="KXB103" s="231"/>
      <c r="KXC103" s="227"/>
      <c r="KXD103" s="227"/>
      <c r="KXE103" s="231"/>
      <c r="KXF103" s="6"/>
      <c r="KXG103" s="6"/>
      <c r="KXH103" s="6"/>
      <c r="KXI103" s="246"/>
      <c r="KXJ103" s="252"/>
      <c r="KXK103" s="259"/>
      <c r="KXL103" s="231"/>
      <c r="KXM103" s="231"/>
      <c r="KXN103" s="231"/>
      <c r="KXO103" s="99"/>
      <c r="KXP103" s="231"/>
      <c r="KXQ103" s="231"/>
      <c r="KXR103" s="231"/>
      <c r="KXS103" s="222"/>
      <c r="KXT103" s="248"/>
      <c r="KXU103" s="254"/>
      <c r="KXV103" s="224"/>
      <c r="KXW103" s="225"/>
      <c r="KXX103" s="99"/>
      <c r="KXY103" s="255"/>
      <c r="KXZ103" s="231"/>
      <c r="KYA103" s="227"/>
      <c r="KYB103" s="227"/>
      <c r="KYC103" s="231"/>
      <c r="KYD103" s="6"/>
      <c r="KYE103" s="6"/>
      <c r="KYF103" s="6"/>
      <c r="KYG103" s="246"/>
      <c r="KYH103" s="252"/>
      <c r="KYI103" s="259"/>
      <c r="KYJ103" s="231"/>
      <c r="KYK103" s="231"/>
      <c r="KYL103" s="231"/>
      <c r="KYM103" s="99"/>
      <c r="KYN103" s="231"/>
      <c r="KYO103" s="231"/>
      <c r="KYP103" s="231"/>
      <c r="KYQ103" s="222"/>
      <c r="KYR103" s="248"/>
      <c r="KYS103" s="254"/>
      <c r="KYT103" s="224"/>
      <c r="KYU103" s="225"/>
      <c r="KYV103" s="99"/>
      <c r="KYW103" s="255"/>
      <c r="KYX103" s="231"/>
      <c r="KYY103" s="227"/>
      <c r="KYZ103" s="227"/>
      <c r="KZA103" s="231"/>
      <c r="KZB103" s="6"/>
      <c r="KZC103" s="6"/>
      <c r="KZD103" s="6"/>
      <c r="KZE103" s="246"/>
      <c r="KZF103" s="252"/>
      <c r="KZG103" s="259"/>
      <c r="KZH103" s="231"/>
      <c r="KZI103" s="231"/>
      <c r="KZJ103" s="231"/>
      <c r="KZK103" s="99"/>
      <c r="KZL103" s="231"/>
      <c r="KZM103" s="231"/>
      <c r="KZN103" s="231"/>
      <c r="KZO103" s="222"/>
      <c r="KZP103" s="248"/>
      <c r="KZQ103" s="254"/>
      <c r="KZR103" s="224"/>
      <c r="KZS103" s="225"/>
      <c r="KZT103" s="99"/>
      <c r="KZU103" s="255"/>
      <c r="KZV103" s="231"/>
      <c r="KZW103" s="227"/>
      <c r="KZX103" s="227"/>
      <c r="KZY103" s="231"/>
      <c r="KZZ103" s="6"/>
      <c r="LAA103" s="6"/>
      <c r="LAB103" s="6"/>
      <c r="LAC103" s="246"/>
      <c r="LAD103" s="252"/>
      <c r="LAE103" s="259"/>
      <c r="LAF103" s="231"/>
      <c r="LAG103" s="231"/>
      <c r="LAH103" s="231"/>
      <c r="LAI103" s="99"/>
      <c r="LAJ103" s="231"/>
      <c r="LAK103" s="231"/>
      <c r="LAL103" s="231"/>
      <c r="LAM103" s="222"/>
      <c r="LAN103" s="248"/>
      <c r="LAO103" s="254"/>
      <c r="LAP103" s="224"/>
      <c r="LAQ103" s="225"/>
      <c r="LAR103" s="99"/>
      <c r="LAS103" s="255"/>
      <c r="LAT103" s="231"/>
      <c r="LAU103" s="227"/>
      <c r="LAV103" s="227"/>
      <c r="LAW103" s="231"/>
      <c r="LAX103" s="6"/>
      <c r="LAY103" s="6"/>
      <c r="LAZ103" s="6"/>
      <c r="LBA103" s="246"/>
      <c r="LBB103" s="252"/>
      <c r="LBC103" s="259"/>
      <c r="LBD103" s="231"/>
      <c r="LBE103" s="231"/>
      <c r="LBF103" s="231"/>
      <c r="LBG103" s="99"/>
      <c r="LBH103" s="231"/>
      <c r="LBI103" s="231"/>
      <c r="LBJ103" s="231"/>
      <c r="LBK103" s="222"/>
      <c r="LBL103" s="248"/>
      <c r="LBM103" s="254"/>
      <c r="LBN103" s="224"/>
      <c r="LBO103" s="225"/>
      <c r="LBP103" s="99"/>
      <c r="LBQ103" s="255"/>
      <c r="LBR103" s="231"/>
      <c r="LBS103" s="227"/>
      <c r="LBT103" s="227"/>
      <c r="LBU103" s="231"/>
      <c r="LBV103" s="6"/>
      <c r="LBW103" s="6"/>
      <c r="LBX103" s="6"/>
      <c r="LBY103" s="246"/>
      <c r="LBZ103" s="252"/>
      <c r="LCA103" s="259"/>
      <c r="LCB103" s="231"/>
      <c r="LCC103" s="231"/>
      <c r="LCD103" s="231"/>
      <c r="LCE103" s="99"/>
      <c r="LCF103" s="231"/>
      <c r="LCG103" s="231"/>
      <c r="LCH103" s="231"/>
      <c r="LCI103" s="222"/>
      <c r="LCJ103" s="248"/>
      <c r="LCK103" s="254"/>
      <c r="LCL103" s="224"/>
      <c r="LCM103" s="225"/>
      <c r="LCN103" s="99"/>
      <c r="LCO103" s="255"/>
      <c r="LCP103" s="231"/>
      <c r="LCQ103" s="227"/>
      <c r="LCR103" s="227"/>
      <c r="LCS103" s="231"/>
      <c r="LCT103" s="6"/>
      <c r="LCU103" s="6"/>
      <c r="LCV103" s="6"/>
      <c r="LCW103" s="246"/>
      <c r="LCX103" s="252"/>
      <c r="LCY103" s="259"/>
      <c r="LCZ103" s="231"/>
      <c r="LDA103" s="231"/>
      <c r="LDB103" s="231"/>
      <c r="LDC103" s="99"/>
      <c r="LDD103" s="231"/>
      <c r="LDE103" s="231"/>
      <c r="LDF103" s="231"/>
      <c r="LDG103" s="222"/>
      <c r="LDH103" s="248"/>
      <c r="LDI103" s="254"/>
      <c r="LDJ103" s="224"/>
      <c r="LDK103" s="225"/>
      <c r="LDL103" s="99"/>
      <c r="LDM103" s="255"/>
      <c r="LDN103" s="231"/>
      <c r="LDO103" s="227"/>
      <c r="LDP103" s="227"/>
      <c r="LDQ103" s="231"/>
      <c r="LDR103" s="6"/>
      <c r="LDS103" s="6"/>
      <c r="LDT103" s="6"/>
      <c r="LDU103" s="246"/>
      <c r="LDV103" s="252"/>
      <c r="LDW103" s="259"/>
      <c r="LDX103" s="231"/>
      <c r="LDY103" s="231"/>
      <c r="LDZ103" s="231"/>
      <c r="LEA103" s="99"/>
      <c r="LEB103" s="231"/>
      <c r="LEC103" s="231"/>
      <c r="LED103" s="231"/>
      <c r="LEE103" s="222"/>
      <c r="LEF103" s="248"/>
      <c r="LEG103" s="254"/>
      <c r="LEH103" s="224"/>
      <c r="LEI103" s="225"/>
      <c r="LEJ103" s="99"/>
      <c r="LEK103" s="255"/>
      <c r="LEL103" s="231"/>
      <c r="LEM103" s="227"/>
      <c r="LEN103" s="227"/>
      <c r="LEO103" s="231"/>
      <c r="LEP103" s="6"/>
      <c r="LEQ103" s="6"/>
      <c r="LER103" s="6"/>
      <c r="LES103" s="246"/>
      <c r="LET103" s="252"/>
      <c r="LEU103" s="259"/>
      <c r="LEV103" s="231"/>
      <c r="LEW103" s="231"/>
      <c r="LEX103" s="231"/>
      <c r="LEY103" s="99"/>
      <c r="LEZ103" s="231"/>
      <c r="LFA103" s="231"/>
      <c r="LFB103" s="231"/>
      <c r="LFC103" s="222"/>
      <c r="LFD103" s="248"/>
      <c r="LFE103" s="254"/>
      <c r="LFF103" s="224"/>
      <c r="LFG103" s="225"/>
      <c r="LFH103" s="99"/>
      <c r="LFI103" s="255"/>
      <c r="LFJ103" s="231"/>
      <c r="LFK103" s="227"/>
      <c r="LFL103" s="227"/>
      <c r="LFM103" s="231"/>
      <c r="LFN103" s="6"/>
      <c r="LFO103" s="6"/>
      <c r="LFP103" s="6"/>
      <c r="LFQ103" s="246"/>
      <c r="LFR103" s="252"/>
      <c r="LFS103" s="259"/>
      <c r="LFT103" s="231"/>
      <c r="LFU103" s="231"/>
      <c r="LFV103" s="231"/>
      <c r="LFW103" s="99"/>
      <c r="LFX103" s="231"/>
      <c r="LFY103" s="231"/>
      <c r="LFZ103" s="231"/>
      <c r="LGA103" s="222"/>
      <c r="LGB103" s="248"/>
      <c r="LGC103" s="254"/>
      <c r="LGD103" s="224"/>
      <c r="LGE103" s="225"/>
      <c r="LGF103" s="99"/>
      <c r="LGG103" s="255"/>
      <c r="LGH103" s="231"/>
      <c r="LGI103" s="227"/>
      <c r="LGJ103" s="227"/>
      <c r="LGK103" s="231"/>
      <c r="LGL103" s="6"/>
      <c r="LGM103" s="6"/>
      <c r="LGN103" s="6"/>
      <c r="LGO103" s="246"/>
      <c r="LGP103" s="252"/>
      <c r="LGQ103" s="259"/>
      <c r="LGR103" s="231"/>
      <c r="LGS103" s="231"/>
      <c r="LGT103" s="231"/>
      <c r="LGU103" s="99"/>
      <c r="LGV103" s="231"/>
      <c r="LGW103" s="231"/>
      <c r="LGX103" s="231"/>
      <c r="LGY103" s="222"/>
      <c r="LGZ103" s="248"/>
      <c r="LHA103" s="254"/>
      <c r="LHB103" s="224"/>
      <c r="LHC103" s="225"/>
      <c r="LHD103" s="99"/>
      <c r="LHE103" s="255"/>
      <c r="LHF103" s="231"/>
      <c r="LHG103" s="227"/>
      <c r="LHH103" s="227"/>
      <c r="LHI103" s="231"/>
      <c r="LHJ103" s="6"/>
      <c r="LHK103" s="6"/>
      <c r="LHL103" s="6"/>
      <c r="LHM103" s="246"/>
      <c r="LHN103" s="252"/>
      <c r="LHO103" s="259"/>
      <c r="LHP103" s="231"/>
      <c r="LHQ103" s="231"/>
      <c r="LHR103" s="231"/>
      <c r="LHS103" s="99"/>
      <c r="LHT103" s="231"/>
      <c r="LHU103" s="231"/>
      <c r="LHV103" s="231"/>
      <c r="LHW103" s="222"/>
      <c r="LHX103" s="248"/>
      <c r="LHY103" s="254"/>
      <c r="LHZ103" s="224"/>
      <c r="LIA103" s="225"/>
      <c r="LIB103" s="99"/>
      <c r="LIC103" s="255"/>
      <c r="LID103" s="231"/>
      <c r="LIE103" s="227"/>
      <c r="LIF103" s="227"/>
      <c r="LIG103" s="231"/>
      <c r="LIH103" s="6"/>
      <c r="LII103" s="6"/>
      <c r="LIJ103" s="6"/>
      <c r="LIK103" s="246"/>
      <c r="LIL103" s="252"/>
      <c r="LIM103" s="259"/>
      <c r="LIN103" s="231"/>
      <c r="LIO103" s="231"/>
      <c r="LIP103" s="231"/>
      <c r="LIQ103" s="99"/>
      <c r="LIR103" s="231"/>
      <c r="LIS103" s="231"/>
      <c r="LIT103" s="231"/>
      <c r="LIU103" s="222"/>
      <c r="LIV103" s="248"/>
      <c r="LIW103" s="254"/>
      <c r="LIX103" s="224"/>
      <c r="LIY103" s="225"/>
      <c r="LIZ103" s="99"/>
      <c r="LJA103" s="255"/>
      <c r="LJB103" s="231"/>
      <c r="LJC103" s="227"/>
      <c r="LJD103" s="227"/>
      <c r="LJE103" s="231"/>
      <c r="LJF103" s="6"/>
      <c r="LJG103" s="6"/>
      <c r="LJH103" s="6"/>
      <c r="LJI103" s="246"/>
      <c r="LJJ103" s="252"/>
      <c r="LJK103" s="259"/>
      <c r="LJL103" s="231"/>
      <c r="LJM103" s="231"/>
      <c r="LJN103" s="231"/>
      <c r="LJO103" s="99"/>
      <c r="LJP103" s="231"/>
      <c r="LJQ103" s="231"/>
      <c r="LJR103" s="231"/>
      <c r="LJS103" s="222"/>
      <c r="LJT103" s="248"/>
      <c r="LJU103" s="254"/>
      <c r="LJV103" s="224"/>
      <c r="LJW103" s="225"/>
      <c r="LJX103" s="99"/>
      <c r="LJY103" s="255"/>
      <c r="LJZ103" s="231"/>
      <c r="LKA103" s="227"/>
      <c r="LKB103" s="227"/>
      <c r="LKC103" s="231"/>
      <c r="LKD103" s="6"/>
      <c r="LKE103" s="6"/>
      <c r="LKF103" s="6"/>
      <c r="LKG103" s="246"/>
      <c r="LKH103" s="252"/>
      <c r="LKI103" s="259"/>
      <c r="LKJ103" s="231"/>
      <c r="LKK103" s="231"/>
      <c r="LKL103" s="231"/>
      <c r="LKM103" s="99"/>
      <c r="LKN103" s="231"/>
      <c r="LKO103" s="231"/>
      <c r="LKP103" s="231"/>
      <c r="LKQ103" s="222"/>
      <c r="LKR103" s="248"/>
      <c r="LKS103" s="254"/>
      <c r="LKT103" s="224"/>
      <c r="LKU103" s="225"/>
      <c r="LKV103" s="99"/>
      <c r="LKW103" s="255"/>
      <c r="LKX103" s="231"/>
      <c r="LKY103" s="227"/>
      <c r="LKZ103" s="227"/>
      <c r="LLA103" s="231"/>
      <c r="LLB103" s="6"/>
      <c r="LLC103" s="6"/>
      <c r="LLD103" s="6"/>
      <c r="LLE103" s="246"/>
      <c r="LLF103" s="252"/>
      <c r="LLG103" s="259"/>
      <c r="LLH103" s="231"/>
      <c r="LLI103" s="231"/>
      <c r="LLJ103" s="231"/>
      <c r="LLK103" s="99"/>
      <c r="LLL103" s="231"/>
      <c r="LLM103" s="231"/>
      <c r="LLN103" s="231"/>
      <c r="LLO103" s="222"/>
      <c r="LLP103" s="248"/>
      <c r="LLQ103" s="254"/>
      <c r="LLR103" s="224"/>
      <c r="LLS103" s="225"/>
      <c r="LLT103" s="99"/>
      <c r="LLU103" s="255"/>
      <c r="LLV103" s="231"/>
      <c r="LLW103" s="227"/>
      <c r="LLX103" s="227"/>
      <c r="LLY103" s="231"/>
      <c r="LLZ103" s="6"/>
      <c r="LMA103" s="6"/>
      <c r="LMB103" s="6"/>
      <c r="LMC103" s="246"/>
      <c r="LMD103" s="252"/>
      <c r="LME103" s="259"/>
      <c r="LMF103" s="231"/>
      <c r="LMG103" s="231"/>
      <c r="LMH103" s="231"/>
      <c r="LMI103" s="99"/>
      <c r="LMJ103" s="231"/>
      <c r="LMK103" s="231"/>
      <c r="LML103" s="231"/>
      <c r="LMM103" s="222"/>
      <c r="LMN103" s="248"/>
      <c r="LMO103" s="254"/>
      <c r="LMP103" s="224"/>
      <c r="LMQ103" s="225"/>
      <c r="LMR103" s="99"/>
      <c r="LMS103" s="255"/>
      <c r="LMT103" s="231"/>
      <c r="LMU103" s="227"/>
      <c r="LMV103" s="227"/>
      <c r="LMW103" s="231"/>
      <c r="LMX103" s="6"/>
      <c r="LMY103" s="6"/>
      <c r="LMZ103" s="6"/>
      <c r="LNA103" s="246"/>
      <c r="LNB103" s="252"/>
      <c r="LNC103" s="259"/>
      <c r="LND103" s="231"/>
      <c r="LNE103" s="231"/>
      <c r="LNF103" s="231"/>
      <c r="LNG103" s="99"/>
      <c r="LNH103" s="231"/>
      <c r="LNI103" s="231"/>
      <c r="LNJ103" s="231"/>
      <c r="LNK103" s="222"/>
      <c r="LNL103" s="248"/>
      <c r="LNM103" s="254"/>
      <c r="LNN103" s="224"/>
      <c r="LNO103" s="225"/>
      <c r="LNP103" s="99"/>
      <c r="LNQ103" s="255"/>
      <c r="LNR103" s="231"/>
      <c r="LNS103" s="227"/>
      <c r="LNT103" s="227"/>
      <c r="LNU103" s="231"/>
      <c r="LNV103" s="6"/>
      <c r="LNW103" s="6"/>
      <c r="LNX103" s="6"/>
      <c r="LNY103" s="246"/>
      <c r="LNZ103" s="252"/>
      <c r="LOA103" s="259"/>
      <c r="LOB103" s="231"/>
      <c r="LOC103" s="231"/>
      <c r="LOD103" s="231"/>
      <c r="LOE103" s="99"/>
      <c r="LOF103" s="231"/>
      <c r="LOG103" s="231"/>
      <c r="LOH103" s="231"/>
      <c r="LOI103" s="222"/>
      <c r="LOJ103" s="248"/>
      <c r="LOK103" s="254"/>
      <c r="LOL103" s="224"/>
      <c r="LOM103" s="225"/>
      <c r="LON103" s="99"/>
      <c r="LOO103" s="255"/>
      <c r="LOP103" s="231"/>
      <c r="LOQ103" s="227"/>
      <c r="LOR103" s="227"/>
      <c r="LOS103" s="231"/>
      <c r="LOT103" s="6"/>
      <c r="LOU103" s="6"/>
      <c r="LOV103" s="6"/>
      <c r="LOW103" s="246"/>
      <c r="LOX103" s="252"/>
      <c r="LOY103" s="259"/>
      <c r="LOZ103" s="231"/>
      <c r="LPA103" s="231"/>
      <c r="LPB103" s="231"/>
      <c r="LPC103" s="99"/>
      <c r="LPD103" s="231"/>
      <c r="LPE103" s="231"/>
      <c r="LPF103" s="231"/>
      <c r="LPG103" s="222"/>
      <c r="LPH103" s="248"/>
      <c r="LPI103" s="254"/>
      <c r="LPJ103" s="224"/>
      <c r="LPK103" s="225"/>
      <c r="LPL103" s="99"/>
      <c r="LPM103" s="255"/>
      <c r="LPN103" s="231"/>
      <c r="LPO103" s="227"/>
      <c r="LPP103" s="227"/>
      <c r="LPQ103" s="231"/>
      <c r="LPR103" s="6"/>
      <c r="LPS103" s="6"/>
      <c r="LPT103" s="6"/>
      <c r="LPU103" s="246"/>
      <c r="LPV103" s="252"/>
      <c r="LPW103" s="259"/>
      <c r="LPX103" s="231"/>
      <c r="LPY103" s="231"/>
      <c r="LPZ103" s="231"/>
      <c r="LQA103" s="99"/>
      <c r="LQB103" s="231"/>
      <c r="LQC103" s="231"/>
      <c r="LQD103" s="231"/>
      <c r="LQE103" s="222"/>
      <c r="LQF103" s="248"/>
      <c r="LQG103" s="254"/>
      <c r="LQH103" s="224"/>
      <c r="LQI103" s="225"/>
      <c r="LQJ103" s="99"/>
      <c r="LQK103" s="255"/>
      <c r="LQL103" s="231"/>
      <c r="LQM103" s="227"/>
      <c r="LQN103" s="227"/>
      <c r="LQO103" s="231"/>
      <c r="LQP103" s="6"/>
      <c r="LQQ103" s="6"/>
      <c r="LQR103" s="6"/>
      <c r="LQS103" s="246"/>
      <c r="LQT103" s="252"/>
      <c r="LQU103" s="259"/>
      <c r="LQV103" s="231"/>
      <c r="LQW103" s="231"/>
      <c r="LQX103" s="231"/>
      <c r="LQY103" s="99"/>
      <c r="LQZ103" s="231"/>
      <c r="LRA103" s="231"/>
      <c r="LRB103" s="231"/>
      <c r="LRC103" s="222"/>
      <c r="LRD103" s="248"/>
      <c r="LRE103" s="254"/>
      <c r="LRF103" s="224"/>
      <c r="LRG103" s="225"/>
      <c r="LRH103" s="99"/>
      <c r="LRI103" s="255"/>
      <c r="LRJ103" s="231"/>
      <c r="LRK103" s="227"/>
      <c r="LRL103" s="227"/>
      <c r="LRM103" s="231"/>
      <c r="LRN103" s="6"/>
      <c r="LRO103" s="6"/>
      <c r="LRP103" s="6"/>
      <c r="LRQ103" s="246"/>
      <c r="LRR103" s="252"/>
      <c r="LRS103" s="259"/>
      <c r="LRT103" s="231"/>
      <c r="LRU103" s="231"/>
      <c r="LRV103" s="231"/>
      <c r="LRW103" s="99"/>
      <c r="LRX103" s="231"/>
      <c r="LRY103" s="231"/>
      <c r="LRZ103" s="231"/>
      <c r="LSA103" s="222"/>
      <c r="LSB103" s="248"/>
      <c r="LSC103" s="254"/>
      <c r="LSD103" s="224"/>
      <c r="LSE103" s="225"/>
      <c r="LSF103" s="99"/>
      <c r="LSG103" s="255"/>
      <c r="LSH103" s="231"/>
      <c r="LSI103" s="227"/>
      <c r="LSJ103" s="227"/>
      <c r="LSK103" s="231"/>
      <c r="LSL103" s="6"/>
      <c r="LSM103" s="6"/>
      <c r="LSN103" s="6"/>
      <c r="LSO103" s="246"/>
      <c r="LSP103" s="252"/>
      <c r="LSQ103" s="259"/>
      <c r="LSR103" s="231"/>
      <c r="LSS103" s="231"/>
      <c r="LST103" s="231"/>
      <c r="LSU103" s="99"/>
      <c r="LSV103" s="231"/>
      <c r="LSW103" s="231"/>
      <c r="LSX103" s="231"/>
      <c r="LSY103" s="222"/>
      <c r="LSZ103" s="248"/>
      <c r="LTA103" s="254"/>
      <c r="LTB103" s="224"/>
      <c r="LTC103" s="225"/>
      <c r="LTD103" s="99"/>
      <c r="LTE103" s="255"/>
      <c r="LTF103" s="231"/>
      <c r="LTG103" s="227"/>
      <c r="LTH103" s="227"/>
      <c r="LTI103" s="231"/>
      <c r="LTJ103" s="6"/>
      <c r="LTK103" s="6"/>
      <c r="LTL103" s="6"/>
      <c r="LTM103" s="246"/>
      <c r="LTN103" s="252"/>
      <c r="LTO103" s="259"/>
      <c r="LTP103" s="231"/>
      <c r="LTQ103" s="231"/>
      <c r="LTR103" s="231"/>
      <c r="LTS103" s="99"/>
      <c r="LTT103" s="231"/>
      <c r="LTU103" s="231"/>
      <c r="LTV103" s="231"/>
      <c r="LTW103" s="222"/>
      <c r="LTX103" s="248"/>
      <c r="LTY103" s="254"/>
      <c r="LTZ103" s="224"/>
      <c r="LUA103" s="225"/>
      <c r="LUB103" s="99"/>
      <c r="LUC103" s="255"/>
      <c r="LUD103" s="231"/>
      <c r="LUE103" s="227"/>
      <c r="LUF103" s="227"/>
      <c r="LUG103" s="231"/>
      <c r="LUH103" s="6"/>
      <c r="LUI103" s="6"/>
      <c r="LUJ103" s="6"/>
      <c r="LUK103" s="246"/>
      <c r="LUL103" s="252"/>
      <c r="LUM103" s="259"/>
      <c r="LUN103" s="231"/>
      <c r="LUO103" s="231"/>
      <c r="LUP103" s="231"/>
      <c r="LUQ103" s="99"/>
      <c r="LUR103" s="231"/>
      <c r="LUS103" s="231"/>
      <c r="LUT103" s="231"/>
      <c r="LUU103" s="222"/>
      <c r="LUV103" s="248"/>
      <c r="LUW103" s="254"/>
      <c r="LUX103" s="224"/>
      <c r="LUY103" s="225"/>
      <c r="LUZ103" s="99"/>
      <c r="LVA103" s="255"/>
      <c r="LVB103" s="231"/>
      <c r="LVC103" s="227"/>
      <c r="LVD103" s="227"/>
      <c r="LVE103" s="231"/>
      <c r="LVF103" s="6"/>
      <c r="LVG103" s="6"/>
      <c r="LVH103" s="6"/>
      <c r="LVI103" s="246"/>
      <c r="LVJ103" s="252"/>
      <c r="LVK103" s="259"/>
      <c r="LVL103" s="231"/>
      <c r="LVM103" s="231"/>
      <c r="LVN103" s="231"/>
      <c r="LVO103" s="99"/>
      <c r="LVP103" s="231"/>
      <c r="LVQ103" s="231"/>
      <c r="LVR103" s="231"/>
      <c r="LVS103" s="222"/>
      <c r="LVT103" s="248"/>
      <c r="LVU103" s="254"/>
      <c r="LVV103" s="224"/>
      <c r="LVW103" s="225"/>
      <c r="LVX103" s="99"/>
      <c r="LVY103" s="255"/>
      <c r="LVZ103" s="231"/>
      <c r="LWA103" s="227"/>
      <c r="LWB103" s="227"/>
      <c r="LWC103" s="231"/>
      <c r="LWD103" s="6"/>
      <c r="LWE103" s="6"/>
      <c r="LWF103" s="6"/>
      <c r="LWG103" s="246"/>
      <c r="LWH103" s="252"/>
      <c r="LWI103" s="259"/>
      <c r="LWJ103" s="231"/>
      <c r="LWK103" s="231"/>
      <c r="LWL103" s="231"/>
      <c r="LWM103" s="99"/>
      <c r="LWN103" s="231"/>
      <c r="LWO103" s="231"/>
      <c r="LWP103" s="231"/>
      <c r="LWQ103" s="222"/>
      <c r="LWR103" s="248"/>
      <c r="LWS103" s="254"/>
      <c r="LWT103" s="224"/>
      <c r="LWU103" s="225"/>
      <c r="LWV103" s="99"/>
      <c r="LWW103" s="255"/>
      <c r="LWX103" s="231"/>
      <c r="LWY103" s="227"/>
      <c r="LWZ103" s="227"/>
      <c r="LXA103" s="231"/>
      <c r="LXB103" s="6"/>
      <c r="LXC103" s="6"/>
      <c r="LXD103" s="6"/>
      <c r="LXE103" s="246"/>
      <c r="LXF103" s="252"/>
      <c r="LXG103" s="259"/>
      <c r="LXH103" s="231"/>
      <c r="LXI103" s="231"/>
      <c r="LXJ103" s="231"/>
      <c r="LXK103" s="99"/>
      <c r="LXL103" s="231"/>
      <c r="LXM103" s="231"/>
      <c r="LXN103" s="231"/>
      <c r="LXO103" s="222"/>
      <c r="LXP103" s="248"/>
      <c r="LXQ103" s="254"/>
      <c r="LXR103" s="224"/>
      <c r="LXS103" s="225"/>
      <c r="LXT103" s="99"/>
      <c r="LXU103" s="255"/>
      <c r="LXV103" s="231"/>
      <c r="LXW103" s="227"/>
      <c r="LXX103" s="227"/>
      <c r="LXY103" s="231"/>
      <c r="LXZ103" s="6"/>
      <c r="LYA103" s="6"/>
      <c r="LYB103" s="6"/>
      <c r="LYC103" s="246"/>
      <c r="LYD103" s="252"/>
      <c r="LYE103" s="259"/>
      <c r="LYF103" s="231"/>
      <c r="LYG103" s="231"/>
      <c r="LYH103" s="231"/>
      <c r="LYI103" s="99"/>
      <c r="LYJ103" s="231"/>
      <c r="LYK103" s="231"/>
      <c r="LYL103" s="231"/>
      <c r="LYM103" s="222"/>
      <c r="LYN103" s="248"/>
      <c r="LYO103" s="254"/>
      <c r="LYP103" s="224"/>
      <c r="LYQ103" s="225"/>
      <c r="LYR103" s="99"/>
      <c r="LYS103" s="255"/>
      <c r="LYT103" s="231"/>
      <c r="LYU103" s="227"/>
      <c r="LYV103" s="227"/>
      <c r="LYW103" s="231"/>
      <c r="LYX103" s="6"/>
      <c r="LYY103" s="6"/>
      <c r="LYZ103" s="6"/>
      <c r="LZA103" s="246"/>
      <c r="LZB103" s="252"/>
      <c r="LZC103" s="259"/>
      <c r="LZD103" s="231"/>
      <c r="LZE103" s="231"/>
      <c r="LZF103" s="231"/>
      <c r="LZG103" s="99"/>
      <c r="LZH103" s="231"/>
      <c r="LZI103" s="231"/>
      <c r="LZJ103" s="231"/>
      <c r="LZK103" s="222"/>
      <c r="LZL103" s="248"/>
      <c r="LZM103" s="254"/>
      <c r="LZN103" s="224"/>
      <c r="LZO103" s="225"/>
      <c r="LZP103" s="99"/>
      <c r="LZQ103" s="255"/>
      <c r="LZR103" s="231"/>
      <c r="LZS103" s="227"/>
      <c r="LZT103" s="227"/>
      <c r="LZU103" s="231"/>
      <c r="LZV103" s="6"/>
      <c r="LZW103" s="6"/>
      <c r="LZX103" s="6"/>
      <c r="LZY103" s="246"/>
      <c r="LZZ103" s="252"/>
      <c r="MAA103" s="259"/>
      <c r="MAB103" s="231"/>
      <c r="MAC103" s="231"/>
      <c r="MAD103" s="231"/>
      <c r="MAE103" s="99"/>
      <c r="MAF103" s="231"/>
      <c r="MAG103" s="231"/>
      <c r="MAH103" s="231"/>
      <c r="MAI103" s="222"/>
      <c r="MAJ103" s="248"/>
      <c r="MAK103" s="254"/>
      <c r="MAL103" s="224"/>
      <c r="MAM103" s="225"/>
      <c r="MAN103" s="99"/>
      <c r="MAO103" s="255"/>
      <c r="MAP103" s="231"/>
      <c r="MAQ103" s="227"/>
      <c r="MAR103" s="227"/>
      <c r="MAS103" s="231"/>
      <c r="MAT103" s="6"/>
      <c r="MAU103" s="6"/>
      <c r="MAV103" s="6"/>
      <c r="MAW103" s="246"/>
      <c r="MAX103" s="252"/>
      <c r="MAY103" s="259"/>
      <c r="MAZ103" s="231"/>
      <c r="MBA103" s="231"/>
      <c r="MBB103" s="231"/>
      <c r="MBC103" s="99"/>
      <c r="MBD103" s="231"/>
      <c r="MBE103" s="231"/>
      <c r="MBF103" s="231"/>
      <c r="MBG103" s="222"/>
      <c r="MBH103" s="248"/>
      <c r="MBI103" s="254"/>
      <c r="MBJ103" s="224"/>
      <c r="MBK103" s="225"/>
      <c r="MBL103" s="99"/>
      <c r="MBM103" s="255"/>
      <c r="MBN103" s="231"/>
      <c r="MBO103" s="227"/>
      <c r="MBP103" s="227"/>
      <c r="MBQ103" s="231"/>
      <c r="MBR103" s="6"/>
      <c r="MBS103" s="6"/>
      <c r="MBT103" s="6"/>
      <c r="MBU103" s="246"/>
      <c r="MBV103" s="252"/>
      <c r="MBW103" s="259"/>
      <c r="MBX103" s="231"/>
      <c r="MBY103" s="231"/>
      <c r="MBZ103" s="231"/>
      <c r="MCA103" s="99"/>
      <c r="MCB103" s="231"/>
      <c r="MCC103" s="231"/>
      <c r="MCD103" s="231"/>
      <c r="MCE103" s="222"/>
      <c r="MCF103" s="248"/>
      <c r="MCG103" s="254"/>
      <c r="MCH103" s="224"/>
      <c r="MCI103" s="225"/>
      <c r="MCJ103" s="99"/>
      <c r="MCK103" s="255"/>
      <c r="MCL103" s="231"/>
      <c r="MCM103" s="227"/>
      <c r="MCN103" s="227"/>
      <c r="MCO103" s="231"/>
      <c r="MCP103" s="6"/>
      <c r="MCQ103" s="6"/>
      <c r="MCR103" s="6"/>
      <c r="MCS103" s="246"/>
      <c r="MCT103" s="252"/>
      <c r="MCU103" s="259"/>
      <c r="MCV103" s="231"/>
      <c r="MCW103" s="231"/>
      <c r="MCX103" s="231"/>
      <c r="MCY103" s="99"/>
      <c r="MCZ103" s="231"/>
      <c r="MDA103" s="231"/>
      <c r="MDB103" s="231"/>
      <c r="MDC103" s="222"/>
      <c r="MDD103" s="248"/>
      <c r="MDE103" s="254"/>
      <c r="MDF103" s="224"/>
      <c r="MDG103" s="225"/>
      <c r="MDH103" s="99"/>
      <c r="MDI103" s="255"/>
      <c r="MDJ103" s="231"/>
      <c r="MDK103" s="227"/>
      <c r="MDL103" s="227"/>
      <c r="MDM103" s="231"/>
      <c r="MDN103" s="6"/>
      <c r="MDO103" s="6"/>
      <c r="MDP103" s="6"/>
      <c r="MDQ103" s="246"/>
      <c r="MDR103" s="252"/>
      <c r="MDS103" s="259"/>
      <c r="MDT103" s="231"/>
      <c r="MDU103" s="231"/>
      <c r="MDV103" s="231"/>
      <c r="MDW103" s="99"/>
      <c r="MDX103" s="231"/>
      <c r="MDY103" s="231"/>
      <c r="MDZ103" s="231"/>
      <c r="MEA103" s="222"/>
      <c r="MEB103" s="248"/>
      <c r="MEC103" s="254"/>
      <c r="MED103" s="224"/>
      <c r="MEE103" s="225"/>
      <c r="MEF103" s="99"/>
      <c r="MEG103" s="255"/>
      <c r="MEH103" s="231"/>
      <c r="MEI103" s="227"/>
      <c r="MEJ103" s="227"/>
      <c r="MEK103" s="231"/>
      <c r="MEL103" s="6"/>
      <c r="MEM103" s="6"/>
      <c r="MEN103" s="6"/>
      <c r="MEO103" s="246"/>
      <c r="MEP103" s="252"/>
      <c r="MEQ103" s="259"/>
      <c r="MER103" s="231"/>
      <c r="MES103" s="231"/>
      <c r="MET103" s="231"/>
      <c r="MEU103" s="99"/>
      <c r="MEV103" s="231"/>
      <c r="MEW103" s="231"/>
      <c r="MEX103" s="231"/>
      <c r="MEY103" s="222"/>
      <c r="MEZ103" s="248"/>
      <c r="MFA103" s="254"/>
      <c r="MFB103" s="224"/>
      <c r="MFC103" s="225"/>
      <c r="MFD103" s="99"/>
      <c r="MFE103" s="255"/>
      <c r="MFF103" s="231"/>
      <c r="MFG103" s="227"/>
      <c r="MFH103" s="227"/>
      <c r="MFI103" s="231"/>
      <c r="MFJ103" s="6"/>
      <c r="MFK103" s="6"/>
      <c r="MFL103" s="6"/>
      <c r="MFM103" s="246"/>
      <c r="MFN103" s="252"/>
      <c r="MFO103" s="259"/>
      <c r="MFP103" s="231"/>
      <c r="MFQ103" s="231"/>
      <c r="MFR103" s="231"/>
      <c r="MFS103" s="99"/>
      <c r="MFT103" s="231"/>
      <c r="MFU103" s="231"/>
      <c r="MFV103" s="231"/>
      <c r="MFW103" s="222"/>
      <c r="MFX103" s="248"/>
      <c r="MFY103" s="254"/>
      <c r="MFZ103" s="224"/>
      <c r="MGA103" s="225"/>
      <c r="MGB103" s="99"/>
      <c r="MGC103" s="255"/>
      <c r="MGD103" s="231"/>
      <c r="MGE103" s="227"/>
      <c r="MGF103" s="227"/>
      <c r="MGG103" s="231"/>
      <c r="MGH103" s="6"/>
      <c r="MGI103" s="6"/>
      <c r="MGJ103" s="6"/>
      <c r="MGK103" s="246"/>
      <c r="MGL103" s="252"/>
      <c r="MGM103" s="259"/>
      <c r="MGN103" s="231"/>
      <c r="MGO103" s="231"/>
      <c r="MGP103" s="231"/>
      <c r="MGQ103" s="99"/>
      <c r="MGR103" s="231"/>
      <c r="MGS103" s="231"/>
      <c r="MGT103" s="231"/>
      <c r="MGU103" s="222"/>
      <c r="MGV103" s="248"/>
      <c r="MGW103" s="254"/>
      <c r="MGX103" s="224"/>
      <c r="MGY103" s="225"/>
      <c r="MGZ103" s="99"/>
      <c r="MHA103" s="255"/>
      <c r="MHB103" s="231"/>
      <c r="MHC103" s="227"/>
      <c r="MHD103" s="227"/>
      <c r="MHE103" s="231"/>
      <c r="MHF103" s="6"/>
      <c r="MHG103" s="6"/>
      <c r="MHH103" s="6"/>
      <c r="MHI103" s="246"/>
      <c r="MHJ103" s="252"/>
      <c r="MHK103" s="259"/>
      <c r="MHL103" s="231"/>
      <c r="MHM103" s="231"/>
      <c r="MHN103" s="231"/>
      <c r="MHO103" s="99"/>
      <c r="MHP103" s="231"/>
      <c r="MHQ103" s="231"/>
      <c r="MHR103" s="231"/>
      <c r="MHS103" s="222"/>
      <c r="MHT103" s="248"/>
      <c r="MHU103" s="254"/>
      <c r="MHV103" s="224"/>
      <c r="MHW103" s="225"/>
      <c r="MHX103" s="99"/>
      <c r="MHY103" s="255"/>
      <c r="MHZ103" s="231"/>
      <c r="MIA103" s="227"/>
      <c r="MIB103" s="227"/>
      <c r="MIC103" s="231"/>
      <c r="MID103" s="6"/>
      <c r="MIE103" s="6"/>
      <c r="MIF103" s="6"/>
      <c r="MIG103" s="246"/>
      <c r="MIH103" s="252"/>
      <c r="MII103" s="259"/>
      <c r="MIJ103" s="231"/>
      <c r="MIK103" s="231"/>
      <c r="MIL103" s="231"/>
      <c r="MIM103" s="99"/>
      <c r="MIN103" s="231"/>
      <c r="MIO103" s="231"/>
      <c r="MIP103" s="231"/>
      <c r="MIQ103" s="222"/>
      <c r="MIR103" s="248"/>
      <c r="MIS103" s="254"/>
      <c r="MIT103" s="224"/>
      <c r="MIU103" s="225"/>
      <c r="MIV103" s="99"/>
      <c r="MIW103" s="255"/>
      <c r="MIX103" s="231"/>
      <c r="MIY103" s="227"/>
      <c r="MIZ103" s="227"/>
      <c r="MJA103" s="231"/>
      <c r="MJB103" s="6"/>
      <c r="MJC103" s="6"/>
      <c r="MJD103" s="6"/>
      <c r="MJE103" s="246"/>
      <c r="MJF103" s="252"/>
      <c r="MJG103" s="259"/>
      <c r="MJH103" s="231"/>
      <c r="MJI103" s="231"/>
      <c r="MJJ103" s="231"/>
      <c r="MJK103" s="99"/>
      <c r="MJL103" s="231"/>
      <c r="MJM103" s="231"/>
      <c r="MJN103" s="231"/>
      <c r="MJO103" s="222"/>
      <c r="MJP103" s="248"/>
      <c r="MJQ103" s="254"/>
      <c r="MJR103" s="224"/>
      <c r="MJS103" s="225"/>
      <c r="MJT103" s="99"/>
      <c r="MJU103" s="255"/>
      <c r="MJV103" s="231"/>
      <c r="MJW103" s="227"/>
      <c r="MJX103" s="227"/>
      <c r="MJY103" s="231"/>
      <c r="MJZ103" s="6"/>
      <c r="MKA103" s="6"/>
      <c r="MKB103" s="6"/>
      <c r="MKC103" s="246"/>
      <c r="MKD103" s="252"/>
      <c r="MKE103" s="259"/>
      <c r="MKF103" s="231"/>
      <c r="MKG103" s="231"/>
      <c r="MKH103" s="231"/>
      <c r="MKI103" s="99"/>
      <c r="MKJ103" s="231"/>
      <c r="MKK103" s="231"/>
      <c r="MKL103" s="231"/>
      <c r="MKM103" s="222"/>
      <c r="MKN103" s="248"/>
      <c r="MKO103" s="254"/>
      <c r="MKP103" s="224"/>
      <c r="MKQ103" s="225"/>
      <c r="MKR103" s="99"/>
      <c r="MKS103" s="255"/>
      <c r="MKT103" s="231"/>
      <c r="MKU103" s="227"/>
      <c r="MKV103" s="227"/>
      <c r="MKW103" s="231"/>
      <c r="MKX103" s="6"/>
      <c r="MKY103" s="6"/>
      <c r="MKZ103" s="6"/>
      <c r="MLA103" s="246"/>
      <c r="MLB103" s="252"/>
      <c r="MLC103" s="259"/>
      <c r="MLD103" s="231"/>
      <c r="MLE103" s="231"/>
      <c r="MLF103" s="231"/>
      <c r="MLG103" s="99"/>
      <c r="MLH103" s="231"/>
      <c r="MLI103" s="231"/>
      <c r="MLJ103" s="231"/>
      <c r="MLK103" s="222"/>
      <c r="MLL103" s="248"/>
      <c r="MLM103" s="254"/>
      <c r="MLN103" s="224"/>
      <c r="MLO103" s="225"/>
      <c r="MLP103" s="99"/>
      <c r="MLQ103" s="255"/>
      <c r="MLR103" s="231"/>
      <c r="MLS103" s="227"/>
      <c r="MLT103" s="227"/>
      <c r="MLU103" s="231"/>
      <c r="MLV103" s="6"/>
      <c r="MLW103" s="6"/>
      <c r="MLX103" s="6"/>
      <c r="MLY103" s="246"/>
      <c r="MLZ103" s="252"/>
      <c r="MMA103" s="259"/>
      <c r="MMB103" s="231"/>
      <c r="MMC103" s="231"/>
      <c r="MMD103" s="231"/>
      <c r="MME103" s="99"/>
      <c r="MMF103" s="231"/>
      <c r="MMG103" s="231"/>
      <c r="MMH103" s="231"/>
      <c r="MMI103" s="222"/>
      <c r="MMJ103" s="248"/>
      <c r="MMK103" s="254"/>
      <c r="MML103" s="224"/>
      <c r="MMM103" s="225"/>
      <c r="MMN103" s="99"/>
      <c r="MMO103" s="255"/>
      <c r="MMP103" s="231"/>
      <c r="MMQ103" s="227"/>
      <c r="MMR103" s="227"/>
      <c r="MMS103" s="231"/>
      <c r="MMT103" s="6"/>
      <c r="MMU103" s="6"/>
      <c r="MMV103" s="6"/>
      <c r="MMW103" s="246"/>
      <c r="MMX103" s="252"/>
      <c r="MMY103" s="259"/>
      <c r="MMZ103" s="231"/>
      <c r="MNA103" s="231"/>
      <c r="MNB103" s="231"/>
      <c r="MNC103" s="99"/>
      <c r="MND103" s="231"/>
      <c r="MNE103" s="231"/>
      <c r="MNF103" s="231"/>
      <c r="MNG103" s="222"/>
      <c r="MNH103" s="248"/>
      <c r="MNI103" s="254"/>
      <c r="MNJ103" s="224"/>
      <c r="MNK103" s="225"/>
      <c r="MNL103" s="99"/>
      <c r="MNM103" s="255"/>
      <c r="MNN103" s="231"/>
      <c r="MNO103" s="227"/>
      <c r="MNP103" s="227"/>
      <c r="MNQ103" s="231"/>
      <c r="MNR103" s="6"/>
      <c r="MNS103" s="6"/>
      <c r="MNT103" s="6"/>
      <c r="MNU103" s="246"/>
      <c r="MNV103" s="252"/>
      <c r="MNW103" s="259"/>
      <c r="MNX103" s="231"/>
      <c r="MNY103" s="231"/>
      <c r="MNZ103" s="231"/>
      <c r="MOA103" s="99"/>
      <c r="MOB103" s="231"/>
      <c r="MOC103" s="231"/>
      <c r="MOD103" s="231"/>
      <c r="MOE103" s="222"/>
      <c r="MOF103" s="248"/>
      <c r="MOG103" s="254"/>
      <c r="MOH103" s="224"/>
      <c r="MOI103" s="225"/>
      <c r="MOJ103" s="99"/>
      <c r="MOK103" s="255"/>
      <c r="MOL103" s="231"/>
      <c r="MOM103" s="227"/>
      <c r="MON103" s="227"/>
      <c r="MOO103" s="231"/>
      <c r="MOP103" s="6"/>
      <c r="MOQ103" s="6"/>
      <c r="MOR103" s="6"/>
      <c r="MOS103" s="246"/>
      <c r="MOT103" s="252"/>
      <c r="MOU103" s="259"/>
      <c r="MOV103" s="231"/>
      <c r="MOW103" s="231"/>
      <c r="MOX103" s="231"/>
      <c r="MOY103" s="99"/>
      <c r="MOZ103" s="231"/>
      <c r="MPA103" s="231"/>
      <c r="MPB103" s="231"/>
      <c r="MPC103" s="222"/>
      <c r="MPD103" s="248"/>
      <c r="MPE103" s="254"/>
      <c r="MPF103" s="224"/>
      <c r="MPG103" s="225"/>
      <c r="MPH103" s="99"/>
      <c r="MPI103" s="255"/>
      <c r="MPJ103" s="231"/>
      <c r="MPK103" s="227"/>
      <c r="MPL103" s="227"/>
      <c r="MPM103" s="231"/>
      <c r="MPN103" s="6"/>
      <c r="MPO103" s="6"/>
      <c r="MPP103" s="6"/>
      <c r="MPQ103" s="246"/>
      <c r="MPR103" s="252"/>
      <c r="MPS103" s="259"/>
      <c r="MPT103" s="231"/>
      <c r="MPU103" s="231"/>
      <c r="MPV103" s="231"/>
      <c r="MPW103" s="99"/>
      <c r="MPX103" s="231"/>
      <c r="MPY103" s="231"/>
      <c r="MPZ103" s="231"/>
      <c r="MQA103" s="222"/>
      <c r="MQB103" s="248"/>
      <c r="MQC103" s="254"/>
      <c r="MQD103" s="224"/>
      <c r="MQE103" s="225"/>
      <c r="MQF103" s="99"/>
      <c r="MQG103" s="255"/>
      <c r="MQH103" s="231"/>
      <c r="MQI103" s="227"/>
      <c r="MQJ103" s="227"/>
      <c r="MQK103" s="231"/>
      <c r="MQL103" s="6"/>
      <c r="MQM103" s="6"/>
      <c r="MQN103" s="6"/>
      <c r="MQO103" s="246"/>
      <c r="MQP103" s="252"/>
      <c r="MQQ103" s="259"/>
      <c r="MQR103" s="231"/>
      <c r="MQS103" s="231"/>
      <c r="MQT103" s="231"/>
      <c r="MQU103" s="99"/>
      <c r="MQV103" s="231"/>
      <c r="MQW103" s="231"/>
      <c r="MQX103" s="231"/>
      <c r="MQY103" s="222"/>
      <c r="MQZ103" s="248"/>
      <c r="MRA103" s="254"/>
      <c r="MRB103" s="224"/>
      <c r="MRC103" s="225"/>
      <c r="MRD103" s="99"/>
      <c r="MRE103" s="255"/>
      <c r="MRF103" s="231"/>
      <c r="MRG103" s="227"/>
      <c r="MRH103" s="227"/>
      <c r="MRI103" s="231"/>
      <c r="MRJ103" s="6"/>
      <c r="MRK103" s="6"/>
      <c r="MRL103" s="6"/>
      <c r="MRM103" s="246"/>
      <c r="MRN103" s="252"/>
      <c r="MRO103" s="259"/>
      <c r="MRP103" s="231"/>
      <c r="MRQ103" s="231"/>
      <c r="MRR103" s="231"/>
      <c r="MRS103" s="99"/>
      <c r="MRT103" s="231"/>
      <c r="MRU103" s="231"/>
      <c r="MRV103" s="231"/>
      <c r="MRW103" s="222"/>
      <c r="MRX103" s="248"/>
      <c r="MRY103" s="254"/>
      <c r="MRZ103" s="224"/>
      <c r="MSA103" s="225"/>
      <c r="MSB103" s="99"/>
      <c r="MSC103" s="255"/>
      <c r="MSD103" s="231"/>
      <c r="MSE103" s="227"/>
      <c r="MSF103" s="227"/>
      <c r="MSG103" s="231"/>
      <c r="MSH103" s="6"/>
      <c r="MSI103" s="6"/>
      <c r="MSJ103" s="6"/>
      <c r="MSK103" s="246"/>
      <c r="MSL103" s="252"/>
      <c r="MSM103" s="259"/>
      <c r="MSN103" s="231"/>
      <c r="MSO103" s="231"/>
      <c r="MSP103" s="231"/>
      <c r="MSQ103" s="99"/>
      <c r="MSR103" s="231"/>
      <c r="MSS103" s="231"/>
      <c r="MST103" s="231"/>
      <c r="MSU103" s="222"/>
      <c r="MSV103" s="248"/>
      <c r="MSW103" s="254"/>
      <c r="MSX103" s="224"/>
      <c r="MSY103" s="225"/>
      <c r="MSZ103" s="99"/>
      <c r="MTA103" s="255"/>
      <c r="MTB103" s="231"/>
      <c r="MTC103" s="227"/>
      <c r="MTD103" s="227"/>
      <c r="MTE103" s="231"/>
      <c r="MTF103" s="6"/>
      <c r="MTG103" s="6"/>
      <c r="MTH103" s="6"/>
      <c r="MTI103" s="246"/>
      <c r="MTJ103" s="252"/>
      <c r="MTK103" s="259"/>
      <c r="MTL103" s="231"/>
      <c r="MTM103" s="231"/>
      <c r="MTN103" s="231"/>
      <c r="MTO103" s="99"/>
      <c r="MTP103" s="231"/>
      <c r="MTQ103" s="231"/>
      <c r="MTR103" s="231"/>
      <c r="MTS103" s="222"/>
      <c r="MTT103" s="248"/>
      <c r="MTU103" s="254"/>
      <c r="MTV103" s="224"/>
      <c r="MTW103" s="225"/>
      <c r="MTX103" s="99"/>
      <c r="MTY103" s="255"/>
      <c r="MTZ103" s="231"/>
      <c r="MUA103" s="227"/>
      <c r="MUB103" s="227"/>
      <c r="MUC103" s="231"/>
      <c r="MUD103" s="6"/>
      <c r="MUE103" s="6"/>
      <c r="MUF103" s="6"/>
      <c r="MUG103" s="246"/>
      <c r="MUH103" s="252"/>
      <c r="MUI103" s="259"/>
      <c r="MUJ103" s="231"/>
      <c r="MUK103" s="231"/>
      <c r="MUL103" s="231"/>
      <c r="MUM103" s="99"/>
      <c r="MUN103" s="231"/>
      <c r="MUO103" s="231"/>
      <c r="MUP103" s="231"/>
      <c r="MUQ103" s="222"/>
      <c r="MUR103" s="248"/>
      <c r="MUS103" s="254"/>
      <c r="MUT103" s="224"/>
      <c r="MUU103" s="225"/>
      <c r="MUV103" s="99"/>
      <c r="MUW103" s="255"/>
      <c r="MUX103" s="231"/>
      <c r="MUY103" s="227"/>
      <c r="MUZ103" s="227"/>
      <c r="MVA103" s="231"/>
      <c r="MVB103" s="6"/>
      <c r="MVC103" s="6"/>
      <c r="MVD103" s="6"/>
      <c r="MVE103" s="246"/>
      <c r="MVF103" s="252"/>
      <c r="MVG103" s="259"/>
      <c r="MVH103" s="231"/>
      <c r="MVI103" s="231"/>
      <c r="MVJ103" s="231"/>
      <c r="MVK103" s="99"/>
      <c r="MVL103" s="231"/>
      <c r="MVM103" s="231"/>
      <c r="MVN103" s="231"/>
      <c r="MVO103" s="222"/>
      <c r="MVP103" s="248"/>
      <c r="MVQ103" s="254"/>
      <c r="MVR103" s="224"/>
      <c r="MVS103" s="225"/>
      <c r="MVT103" s="99"/>
      <c r="MVU103" s="255"/>
      <c r="MVV103" s="231"/>
      <c r="MVW103" s="227"/>
      <c r="MVX103" s="227"/>
      <c r="MVY103" s="231"/>
      <c r="MVZ103" s="6"/>
      <c r="MWA103" s="6"/>
      <c r="MWB103" s="6"/>
      <c r="MWC103" s="246"/>
      <c r="MWD103" s="252"/>
      <c r="MWE103" s="259"/>
      <c r="MWF103" s="231"/>
      <c r="MWG103" s="231"/>
      <c r="MWH103" s="231"/>
      <c r="MWI103" s="99"/>
      <c r="MWJ103" s="231"/>
      <c r="MWK103" s="231"/>
      <c r="MWL103" s="231"/>
      <c r="MWM103" s="222"/>
      <c r="MWN103" s="248"/>
      <c r="MWO103" s="254"/>
      <c r="MWP103" s="224"/>
      <c r="MWQ103" s="225"/>
      <c r="MWR103" s="99"/>
      <c r="MWS103" s="255"/>
      <c r="MWT103" s="231"/>
      <c r="MWU103" s="227"/>
      <c r="MWV103" s="227"/>
      <c r="MWW103" s="231"/>
      <c r="MWX103" s="6"/>
      <c r="MWY103" s="6"/>
      <c r="MWZ103" s="6"/>
      <c r="MXA103" s="246"/>
      <c r="MXB103" s="252"/>
      <c r="MXC103" s="259"/>
      <c r="MXD103" s="231"/>
      <c r="MXE103" s="231"/>
      <c r="MXF103" s="231"/>
      <c r="MXG103" s="99"/>
      <c r="MXH103" s="231"/>
      <c r="MXI103" s="231"/>
      <c r="MXJ103" s="231"/>
      <c r="MXK103" s="222"/>
      <c r="MXL103" s="248"/>
      <c r="MXM103" s="254"/>
      <c r="MXN103" s="224"/>
      <c r="MXO103" s="225"/>
      <c r="MXP103" s="99"/>
      <c r="MXQ103" s="255"/>
      <c r="MXR103" s="231"/>
      <c r="MXS103" s="227"/>
      <c r="MXT103" s="227"/>
      <c r="MXU103" s="231"/>
      <c r="MXV103" s="6"/>
      <c r="MXW103" s="6"/>
      <c r="MXX103" s="6"/>
      <c r="MXY103" s="246"/>
      <c r="MXZ103" s="252"/>
      <c r="MYA103" s="259"/>
      <c r="MYB103" s="231"/>
      <c r="MYC103" s="231"/>
      <c r="MYD103" s="231"/>
      <c r="MYE103" s="99"/>
      <c r="MYF103" s="231"/>
      <c r="MYG103" s="231"/>
      <c r="MYH103" s="231"/>
      <c r="MYI103" s="222"/>
      <c r="MYJ103" s="248"/>
      <c r="MYK103" s="254"/>
      <c r="MYL103" s="224"/>
      <c r="MYM103" s="225"/>
      <c r="MYN103" s="99"/>
      <c r="MYO103" s="255"/>
      <c r="MYP103" s="231"/>
      <c r="MYQ103" s="227"/>
      <c r="MYR103" s="227"/>
      <c r="MYS103" s="231"/>
      <c r="MYT103" s="6"/>
      <c r="MYU103" s="6"/>
      <c r="MYV103" s="6"/>
      <c r="MYW103" s="246"/>
      <c r="MYX103" s="252"/>
      <c r="MYY103" s="259"/>
      <c r="MYZ103" s="231"/>
      <c r="MZA103" s="231"/>
      <c r="MZB103" s="231"/>
      <c r="MZC103" s="99"/>
      <c r="MZD103" s="231"/>
      <c r="MZE103" s="231"/>
      <c r="MZF103" s="231"/>
      <c r="MZG103" s="222"/>
      <c r="MZH103" s="248"/>
      <c r="MZI103" s="254"/>
      <c r="MZJ103" s="224"/>
      <c r="MZK103" s="225"/>
      <c r="MZL103" s="99"/>
      <c r="MZM103" s="255"/>
      <c r="MZN103" s="231"/>
      <c r="MZO103" s="227"/>
      <c r="MZP103" s="227"/>
      <c r="MZQ103" s="231"/>
      <c r="MZR103" s="6"/>
      <c r="MZS103" s="6"/>
      <c r="MZT103" s="6"/>
      <c r="MZU103" s="246"/>
      <c r="MZV103" s="252"/>
      <c r="MZW103" s="259"/>
      <c r="MZX103" s="231"/>
      <c r="MZY103" s="231"/>
      <c r="MZZ103" s="231"/>
      <c r="NAA103" s="99"/>
      <c r="NAB103" s="231"/>
      <c r="NAC103" s="231"/>
      <c r="NAD103" s="231"/>
      <c r="NAE103" s="222"/>
      <c r="NAF103" s="248"/>
      <c r="NAG103" s="254"/>
      <c r="NAH103" s="224"/>
      <c r="NAI103" s="225"/>
      <c r="NAJ103" s="99"/>
      <c r="NAK103" s="255"/>
      <c r="NAL103" s="231"/>
      <c r="NAM103" s="227"/>
      <c r="NAN103" s="227"/>
      <c r="NAO103" s="231"/>
      <c r="NAP103" s="6"/>
      <c r="NAQ103" s="6"/>
      <c r="NAR103" s="6"/>
      <c r="NAS103" s="246"/>
      <c r="NAT103" s="252"/>
      <c r="NAU103" s="259"/>
      <c r="NAV103" s="231"/>
      <c r="NAW103" s="231"/>
      <c r="NAX103" s="231"/>
      <c r="NAY103" s="99"/>
      <c r="NAZ103" s="231"/>
      <c r="NBA103" s="231"/>
      <c r="NBB103" s="231"/>
      <c r="NBC103" s="222"/>
      <c r="NBD103" s="248"/>
      <c r="NBE103" s="254"/>
      <c r="NBF103" s="224"/>
      <c r="NBG103" s="225"/>
      <c r="NBH103" s="99"/>
      <c r="NBI103" s="255"/>
      <c r="NBJ103" s="231"/>
      <c r="NBK103" s="227"/>
      <c r="NBL103" s="227"/>
      <c r="NBM103" s="231"/>
      <c r="NBN103" s="6"/>
      <c r="NBO103" s="6"/>
      <c r="NBP103" s="6"/>
      <c r="NBQ103" s="246"/>
      <c r="NBR103" s="252"/>
      <c r="NBS103" s="259"/>
      <c r="NBT103" s="231"/>
      <c r="NBU103" s="231"/>
      <c r="NBV103" s="231"/>
      <c r="NBW103" s="99"/>
      <c r="NBX103" s="231"/>
      <c r="NBY103" s="231"/>
      <c r="NBZ103" s="231"/>
      <c r="NCA103" s="222"/>
      <c r="NCB103" s="248"/>
      <c r="NCC103" s="254"/>
      <c r="NCD103" s="224"/>
      <c r="NCE103" s="225"/>
      <c r="NCF103" s="99"/>
      <c r="NCG103" s="255"/>
      <c r="NCH103" s="231"/>
      <c r="NCI103" s="227"/>
      <c r="NCJ103" s="227"/>
      <c r="NCK103" s="231"/>
      <c r="NCL103" s="6"/>
      <c r="NCM103" s="6"/>
      <c r="NCN103" s="6"/>
      <c r="NCO103" s="246"/>
      <c r="NCP103" s="252"/>
      <c r="NCQ103" s="259"/>
      <c r="NCR103" s="231"/>
      <c r="NCS103" s="231"/>
      <c r="NCT103" s="231"/>
      <c r="NCU103" s="99"/>
      <c r="NCV103" s="231"/>
      <c r="NCW103" s="231"/>
      <c r="NCX103" s="231"/>
      <c r="NCY103" s="222"/>
      <c r="NCZ103" s="248"/>
      <c r="NDA103" s="254"/>
      <c r="NDB103" s="224"/>
      <c r="NDC103" s="225"/>
      <c r="NDD103" s="99"/>
      <c r="NDE103" s="255"/>
      <c r="NDF103" s="231"/>
      <c r="NDG103" s="227"/>
      <c r="NDH103" s="227"/>
      <c r="NDI103" s="231"/>
      <c r="NDJ103" s="6"/>
      <c r="NDK103" s="6"/>
      <c r="NDL103" s="6"/>
      <c r="NDM103" s="246"/>
      <c r="NDN103" s="252"/>
      <c r="NDO103" s="259"/>
      <c r="NDP103" s="231"/>
      <c r="NDQ103" s="231"/>
      <c r="NDR103" s="231"/>
      <c r="NDS103" s="99"/>
      <c r="NDT103" s="231"/>
      <c r="NDU103" s="231"/>
      <c r="NDV103" s="231"/>
      <c r="NDW103" s="222"/>
      <c r="NDX103" s="248"/>
      <c r="NDY103" s="254"/>
      <c r="NDZ103" s="224"/>
      <c r="NEA103" s="225"/>
      <c r="NEB103" s="99"/>
      <c r="NEC103" s="255"/>
      <c r="NED103" s="231"/>
      <c r="NEE103" s="227"/>
      <c r="NEF103" s="227"/>
      <c r="NEG103" s="231"/>
      <c r="NEH103" s="6"/>
      <c r="NEI103" s="6"/>
      <c r="NEJ103" s="6"/>
      <c r="NEK103" s="246"/>
      <c r="NEL103" s="252"/>
      <c r="NEM103" s="259"/>
      <c r="NEN103" s="231"/>
      <c r="NEO103" s="231"/>
      <c r="NEP103" s="231"/>
      <c r="NEQ103" s="99"/>
      <c r="NER103" s="231"/>
      <c r="NES103" s="231"/>
      <c r="NET103" s="231"/>
      <c r="NEU103" s="222"/>
      <c r="NEV103" s="248"/>
      <c r="NEW103" s="254"/>
      <c r="NEX103" s="224"/>
      <c r="NEY103" s="225"/>
      <c r="NEZ103" s="99"/>
      <c r="NFA103" s="255"/>
      <c r="NFB103" s="231"/>
      <c r="NFC103" s="227"/>
      <c r="NFD103" s="227"/>
      <c r="NFE103" s="231"/>
      <c r="NFF103" s="6"/>
      <c r="NFG103" s="6"/>
      <c r="NFH103" s="6"/>
      <c r="NFI103" s="246"/>
      <c r="NFJ103" s="252"/>
      <c r="NFK103" s="259"/>
      <c r="NFL103" s="231"/>
      <c r="NFM103" s="231"/>
      <c r="NFN103" s="231"/>
      <c r="NFO103" s="99"/>
      <c r="NFP103" s="231"/>
      <c r="NFQ103" s="231"/>
      <c r="NFR103" s="231"/>
      <c r="NFS103" s="222"/>
      <c r="NFT103" s="248"/>
      <c r="NFU103" s="254"/>
      <c r="NFV103" s="224"/>
      <c r="NFW103" s="225"/>
      <c r="NFX103" s="99"/>
      <c r="NFY103" s="255"/>
      <c r="NFZ103" s="231"/>
      <c r="NGA103" s="227"/>
      <c r="NGB103" s="227"/>
      <c r="NGC103" s="231"/>
      <c r="NGD103" s="6"/>
      <c r="NGE103" s="6"/>
      <c r="NGF103" s="6"/>
      <c r="NGG103" s="246"/>
      <c r="NGH103" s="252"/>
      <c r="NGI103" s="259"/>
      <c r="NGJ103" s="231"/>
      <c r="NGK103" s="231"/>
      <c r="NGL103" s="231"/>
      <c r="NGM103" s="99"/>
      <c r="NGN103" s="231"/>
      <c r="NGO103" s="231"/>
      <c r="NGP103" s="231"/>
      <c r="NGQ103" s="222"/>
      <c r="NGR103" s="248"/>
      <c r="NGS103" s="254"/>
      <c r="NGT103" s="224"/>
      <c r="NGU103" s="225"/>
      <c r="NGV103" s="99"/>
      <c r="NGW103" s="255"/>
      <c r="NGX103" s="231"/>
      <c r="NGY103" s="227"/>
      <c r="NGZ103" s="227"/>
      <c r="NHA103" s="231"/>
      <c r="NHB103" s="6"/>
      <c r="NHC103" s="6"/>
      <c r="NHD103" s="6"/>
      <c r="NHE103" s="246"/>
      <c r="NHF103" s="252"/>
      <c r="NHG103" s="259"/>
      <c r="NHH103" s="231"/>
      <c r="NHI103" s="231"/>
      <c r="NHJ103" s="231"/>
      <c r="NHK103" s="99"/>
      <c r="NHL103" s="231"/>
      <c r="NHM103" s="231"/>
      <c r="NHN103" s="231"/>
      <c r="NHO103" s="222"/>
      <c r="NHP103" s="248"/>
      <c r="NHQ103" s="254"/>
      <c r="NHR103" s="224"/>
      <c r="NHS103" s="225"/>
      <c r="NHT103" s="99"/>
      <c r="NHU103" s="255"/>
      <c r="NHV103" s="231"/>
      <c r="NHW103" s="227"/>
      <c r="NHX103" s="227"/>
      <c r="NHY103" s="231"/>
      <c r="NHZ103" s="6"/>
      <c r="NIA103" s="6"/>
      <c r="NIB103" s="6"/>
      <c r="NIC103" s="246"/>
      <c r="NID103" s="252"/>
      <c r="NIE103" s="259"/>
      <c r="NIF103" s="231"/>
      <c r="NIG103" s="231"/>
      <c r="NIH103" s="231"/>
      <c r="NII103" s="99"/>
      <c r="NIJ103" s="231"/>
      <c r="NIK103" s="231"/>
      <c r="NIL103" s="231"/>
      <c r="NIM103" s="222"/>
      <c r="NIN103" s="248"/>
      <c r="NIO103" s="254"/>
      <c r="NIP103" s="224"/>
      <c r="NIQ103" s="225"/>
      <c r="NIR103" s="99"/>
      <c r="NIS103" s="255"/>
      <c r="NIT103" s="231"/>
      <c r="NIU103" s="227"/>
      <c r="NIV103" s="227"/>
      <c r="NIW103" s="231"/>
      <c r="NIX103" s="6"/>
      <c r="NIY103" s="6"/>
      <c r="NIZ103" s="6"/>
      <c r="NJA103" s="246"/>
      <c r="NJB103" s="252"/>
      <c r="NJC103" s="259"/>
      <c r="NJD103" s="231"/>
      <c r="NJE103" s="231"/>
      <c r="NJF103" s="231"/>
      <c r="NJG103" s="99"/>
      <c r="NJH103" s="231"/>
      <c r="NJI103" s="231"/>
      <c r="NJJ103" s="231"/>
      <c r="NJK103" s="222"/>
      <c r="NJL103" s="248"/>
      <c r="NJM103" s="254"/>
      <c r="NJN103" s="224"/>
      <c r="NJO103" s="225"/>
      <c r="NJP103" s="99"/>
      <c r="NJQ103" s="255"/>
      <c r="NJR103" s="231"/>
      <c r="NJS103" s="227"/>
      <c r="NJT103" s="227"/>
      <c r="NJU103" s="231"/>
      <c r="NJV103" s="6"/>
      <c r="NJW103" s="6"/>
      <c r="NJX103" s="6"/>
      <c r="NJY103" s="246"/>
      <c r="NJZ103" s="252"/>
      <c r="NKA103" s="259"/>
      <c r="NKB103" s="231"/>
      <c r="NKC103" s="231"/>
      <c r="NKD103" s="231"/>
      <c r="NKE103" s="99"/>
      <c r="NKF103" s="231"/>
      <c r="NKG103" s="231"/>
      <c r="NKH103" s="231"/>
      <c r="NKI103" s="222"/>
      <c r="NKJ103" s="248"/>
      <c r="NKK103" s="254"/>
      <c r="NKL103" s="224"/>
      <c r="NKM103" s="225"/>
      <c r="NKN103" s="99"/>
      <c r="NKO103" s="255"/>
      <c r="NKP103" s="231"/>
      <c r="NKQ103" s="227"/>
      <c r="NKR103" s="227"/>
      <c r="NKS103" s="231"/>
      <c r="NKT103" s="6"/>
      <c r="NKU103" s="6"/>
      <c r="NKV103" s="6"/>
      <c r="NKW103" s="246"/>
      <c r="NKX103" s="252"/>
      <c r="NKY103" s="259"/>
      <c r="NKZ103" s="231"/>
      <c r="NLA103" s="231"/>
      <c r="NLB103" s="231"/>
      <c r="NLC103" s="99"/>
      <c r="NLD103" s="231"/>
      <c r="NLE103" s="231"/>
      <c r="NLF103" s="231"/>
      <c r="NLG103" s="222"/>
      <c r="NLH103" s="248"/>
      <c r="NLI103" s="254"/>
      <c r="NLJ103" s="224"/>
      <c r="NLK103" s="225"/>
      <c r="NLL103" s="99"/>
      <c r="NLM103" s="255"/>
      <c r="NLN103" s="231"/>
      <c r="NLO103" s="227"/>
      <c r="NLP103" s="227"/>
      <c r="NLQ103" s="231"/>
      <c r="NLR103" s="6"/>
      <c r="NLS103" s="6"/>
      <c r="NLT103" s="6"/>
      <c r="NLU103" s="246"/>
      <c r="NLV103" s="252"/>
      <c r="NLW103" s="259"/>
      <c r="NLX103" s="231"/>
      <c r="NLY103" s="231"/>
      <c r="NLZ103" s="231"/>
      <c r="NMA103" s="99"/>
      <c r="NMB103" s="231"/>
      <c r="NMC103" s="231"/>
      <c r="NMD103" s="231"/>
      <c r="NME103" s="222"/>
      <c r="NMF103" s="248"/>
      <c r="NMG103" s="254"/>
      <c r="NMH103" s="224"/>
      <c r="NMI103" s="225"/>
      <c r="NMJ103" s="99"/>
      <c r="NMK103" s="255"/>
      <c r="NML103" s="231"/>
      <c r="NMM103" s="227"/>
      <c r="NMN103" s="227"/>
      <c r="NMO103" s="231"/>
      <c r="NMP103" s="6"/>
      <c r="NMQ103" s="6"/>
      <c r="NMR103" s="6"/>
      <c r="NMS103" s="246"/>
      <c r="NMT103" s="252"/>
      <c r="NMU103" s="259"/>
      <c r="NMV103" s="231"/>
      <c r="NMW103" s="231"/>
      <c r="NMX103" s="231"/>
      <c r="NMY103" s="99"/>
      <c r="NMZ103" s="231"/>
      <c r="NNA103" s="231"/>
      <c r="NNB103" s="231"/>
      <c r="NNC103" s="222"/>
      <c r="NND103" s="248"/>
      <c r="NNE103" s="254"/>
      <c r="NNF103" s="224"/>
      <c r="NNG103" s="225"/>
      <c r="NNH103" s="99"/>
      <c r="NNI103" s="255"/>
      <c r="NNJ103" s="231"/>
      <c r="NNK103" s="227"/>
      <c r="NNL103" s="227"/>
      <c r="NNM103" s="231"/>
      <c r="NNN103" s="6"/>
      <c r="NNO103" s="6"/>
      <c r="NNP103" s="6"/>
      <c r="NNQ103" s="246"/>
      <c r="NNR103" s="252"/>
      <c r="NNS103" s="259"/>
      <c r="NNT103" s="231"/>
      <c r="NNU103" s="231"/>
      <c r="NNV103" s="231"/>
      <c r="NNW103" s="99"/>
      <c r="NNX103" s="231"/>
      <c r="NNY103" s="231"/>
      <c r="NNZ103" s="231"/>
      <c r="NOA103" s="222"/>
      <c r="NOB103" s="248"/>
      <c r="NOC103" s="254"/>
      <c r="NOD103" s="224"/>
      <c r="NOE103" s="225"/>
      <c r="NOF103" s="99"/>
      <c r="NOG103" s="255"/>
      <c r="NOH103" s="231"/>
      <c r="NOI103" s="227"/>
      <c r="NOJ103" s="227"/>
      <c r="NOK103" s="231"/>
      <c r="NOL103" s="6"/>
      <c r="NOM103" s="6"/>
      <c r="NON103" s="6"/>
      <c r="NOO103" s="246"/>
      <c r="NOP103" s="252"/>
      <c r="NOQ103" s="259"/>
      <c r="NOR103" s="231"/>
      <c r="NOS103" s="231"/>
      <c r="NOT103" s="231"/>
      <c r="NOU103" s="99"/>
      <c r="NOV103" s="231"/>
      <c r="NOW103" s="231"/>
      <c r="NOX103" s="231"/>
      <c r="NOY103" s="222"/>
      <c r="NOZ103" s="248"/>
      <c r="NPA103" s="254"/>
      <c r="NPB103" s="224"/>
      <c r="NPC103" s="225"/>
      <c r="NPD103" s="99"/>
      <c r="NPE103" s="255"/>
      <c r="NPF103" s="231"/>
      <c r="NPG103" s="227"/>
      <c r="NPH103" s="227"/>
      <c r="NPI103" s="231"/>
      <c r="NPJ103" s="6"/>
      <c r="NPK103" s="6"/>
      <c r="NPL103" s="6"/>
      <c r="NPM103" s="246"/>
      <c r="NPN103" s="252"/>
      <c r="NPO103" s="259"/>
      <c r="NPP103" s="231"/>
      <c r="NPQ103" s="231"/>
      <c r="NPR103" s="231"/>
      <c r="NPS103" s="99"/>
      <c r="NPT103" s="231"/>
      <c r="NPU103" s="231"/>
      <c r="NPV103" s="231"/>
      <c r="NPW103" s="222"/>
      <c r="NPX103" s="248"/>
      <c r="NPY103" s="254"/>
      <c r="NPZ103" s="224"/>
      <c r="NQA103" s="225"/>
      <c r="NQB103" s="99"/>
      <c r="NQC103" s="255"/>
      <c r="NQD103" s="231"/>
      <c r="NQE103" s="227"/>
      <c r="NQF103" s="227"/>
      <c r="NQG103" s="231"/>
      <c r="NQH103" s="6"/>
      <c r="NQI103" s="6"/>
      <c r="NQJ103" s="6"/>
      <c r="NQK103" s="246"/>
      <c r="NQL103" s="252"/>
      <c r="NQM103" s="259"/>
      <c r="NQN103" s="231"/>
      <c r="NQO103" s="231"/>
      <c r="NQP103" s="231"/>
      <c r="NQQ103" s="99"/>
      <c r="NQR103" s="231"/>
      <c r="NQS103" s="231"/>
      <c r="NQT103" s="231"/>
      <c r="NQU103" s="222"/>
      <c r="NQV103" s="248"/>
      <c r="NQW103" s="254"/>
      <c r="NQX103" s="224"/>
      <c r="NQY103" s="225"/>
      <c r="NQZ103" s="99"/>
      <c r="NRA103" s="255"/>
      <c r="NRB103" s="231"/>
      <c r="NRC103" s="227"/>
      <c r="NRD103" s="227"/>
      <c r="NRE103" s="231"/>
      <c r="NRF103" s="6"/>
      <c r="NRG103" s="6"/>
      <c r="NRH103" s="6"/>
      <c r="NRI103" s="246"/>
      <c r="NRJ103" s="252"/>
      <c r="NRK103" s="259"/>
      <c r="NRL103" s="231"/>
      <c r="NRM103" s="231"/>
      <c r="NRN103" s="231"/>
      <c r="NRO103" s="99"/>
      <c r="NRP103" s="231"/>
      <c r="NRQ103" s="231"/>
      <c r="NRR103" s="231"/>
      <c r="NRS103" s="222"/>
      <c r="NRT103" s="248"/>
      <c r="NRU103" s="254"/>
      <c r="NRV103" s="224"/>
      <c r="NRW103" s="225"/>
      <c r="NRX103" s="99"/>
      <c r="NRY103" s="255"/>
      <c r="NRZ103" s="231"/>
      <c r="NSA103" s="227"/>
      <c r="NSB103" s="227"/>
      <c r="NSC103" s="231"/>
      <c r="NSD103" s="6"/>
      <c r="NSE103" s="6"/>
      <c r="NSF103" s="6"/>
      <c r="NSG103" s="246"/>
      <c r="NSH103" s="252"/>
      <c r="NSI103" s="259"/>
      <c r="NSJ103" s="231"/>
      <c r="NSK103" s="231"/>
      <c r="NSL103" s="231"/>
      <c r="NSM103" s="99"/>
      <c r="NSN103" s="231"/>
      <c r="NSO103" s="231"/>
      <c r="NSP103" s="231"/>
      <c r="NSQ103" s="222"/>
      <c r="NSR103" s="248"/>
      <c r="NSS103" s="254"/>
      <c r="NST103" s="224"/>
      <c r="NSU103" s="225"/>
      <c r="NSV103" s="99"/>
      <c r="NSW103" s="255"/>
      <c r="NSX103" s="231"/>
      <c r="NSY103" s="227"/>
      <c r="NSZ103" s="227"/>
      <c r="NTA103" s="231"/>
      <c r="NTB103" s="6"/>
      <c r="NTC103" s="6"/>
      <c r="NTD103" s="6"/>
      <c r="NTE103" s="246"/>
      <c r="NTF103" s="252"/>
      <c r="NTG103" s="259"/>
      <c r="NTH103" s="231"/>
      <c r="NTI103" s="231"/>
      <c r="NTJ103" s="231"/>
      <c r="NTK103" s="99"/>
      <c r="NTL103" s="231"/>
      <c r="NTM103" s="231"/>
      <c r="NTN103" s="231"/>
      <c r="NTO103" s="222"/>
      <c r="NTP103" s="248"/>
      <c r="NTQ103" s="254"/>
      <c r="NTR103" s="224"/>
      <c r="NTS103" s="225"/>
      <c r="NTT103" s="99"/>
      <c r="NTU103" s="255"/>
      <c r="NTV103" s="231"/>
      <c r="NTW103" s="227"/>
      <c r="NTX103" s="227"/>
      <c r="NTY103" s="231"/>
      <c r="NTZ103" s="6"/>
      <c r="NUA103" s="6"/>
      <c r="NUB103" s="6"/>
      <c r="NUC103" s="246"/>
      <c r="NUD103" s="252"/>
      <c r="NUE103" s="259"/>
      <c r="NUF103" s="231"/>
      <c r="NUG103" s="231"/>
      <c r="NUH103" s="231"/>
      <c r="NUI103" s="99"/>
      <c r="NUJ103" s="231"/>
      <c r="NUK103" s="231"/>
      <c r="NUL103" s="231"/>
      <c r="NUM103" s="222"/>
      <c r="NUN103" s="248"/>
      <c r="NUO103" s="254"/>
      <c r="NUP103" s="224"/>
      <c r="NUQ103" s="225"/>
      <c r="NUR103" s="99"/>
      <c r="NUS103" s="255"/>
      <c r="NUT103" s="231"/>
      <c r="NUU103" s="227"/>
      <c r="NUV103" s="227"/>
      <c r="NUW103" s="231"/>
      <c r="NUX103" s="6"/>
      <c r="NUY103" s="6"/>
      <c r="NUZ103" s="6"/>
      <c r="NVA103" s="246"/>
      <c r="NVB103" s="252"/>
      <c r="NVC103" s="259"/>
      <c r="NVD103" s="231"/>
      <c r="NVE103" s="231"/>
      <c r="NVF103" s="231"/>
      <c r="NVG103" s="99"/>
      <c r="NVH103" s="231"/>
      <c r="NVI103" s="231"/>
      <c r="NVJ103" s="231"/>
      <c r="NVK103" s="222"/>
      <c r="NVL103" s="248"/>
      <c r="NVM103" s="254"/>
      <c r="NVN103" s="224"/>
      <c r="NVO103" s="225"/>
      <c r="NVP103" s="99"/>
      <c r="NVQ103" s="255"/>
      <c r="NVR103" s="231"/>
      <c r="NVS103" s="227"/>
      <c r="NVT103" s="227"/>
      <c r="NVU103" s="231"/>
      <c r="NVV103" s="6"/>
      <c r="NVW103" s="6"/>
      <c r="NVX103" s="6"/>
      <c r="NVY103" s="246"/>
      <c r="NVZ103" s="252"/>
      <c r="NWA103" s="259"/>
      <c r="NWB103" s="231"/>
      <c r="NWC103" s="231"/>
      <c r="NWD103" s="231"/>
      <c r="NWE103" s="99"/>
      <c r="NWF103" s="231"/>
      <c r="NWG103" s="231"/>
      <c r="NWH103" s="231"/>
      <c r="NWI103" s="222"/>
      <c r="NWJ103" s="248"/>
      <c r="NWK103" s="254"/>
      <c r="NWL103" s="224"/>
      <c r="NWM103" s="225"/>
      <c r="NWN103" s="99"/>
      <c r="NWO103" s="255"/>
      <c r="NWP103" s="231"/>
      <c r="NWQ103" s="227"/>
      <c r="NWR103" s="227"/>
      <c r="NWS103" s="231"/>
      <c r="NWT103" s="6"/>
      <c r="NWU103" s="6"/>
      <c r="NWV103" s="6"/>
      <c r="NWW103" s="246"/>
      <c r="NWX103" s="252"/>
      <c r="NWY103" s="259"/>
      <c r="NWZ103" s="231"/>
      <c r="NXA103" s="231"/>
      <c r="NXB103" s="231"/>
      <c r="NXC103" s="99"/>
      <c r="NXD103" s="231"/>
      <c r="NXE103" s="231"/>
      <c r="NXF103" s="231"/>
      <c r="NXG103" s="222"/>
      <c r="NXH103" s="248"/>
      <c r="NXI103" s="254"/>
      <c r="NXJ103" s="224"/>
      <c r="NXK103" s="225"/>
      <c r="NXL103" s="99"/>
      <c r="NXM103" s="255"/>
      <c r="NXN103" s="231"/>
      <c r="NXO103" s="227"/>
      <c r="NXP103" s="227"/>
      <c r="NXQ103" s="231"/>
      <c r="NXR103" s="6"/>
      <c r="NXS103" s="6"/>
      <c r="NXT103" s="6"/>
      <c r="NXU103" s="246"/>
      <c r="NXV103" s="252"/>
      <c r="NXW103" s="259"/>
      <c r="NXX103" s="231"/>
      <c r="NXY103" s="231"/>
      <c r="NXZ103" s="231"/>
      <c r="NYA103" s="99"/>
      <c r="NYB103" s="231"/>
      <c r="NYC103" s="231"/>
      <c r="NYD103" s="231"/>
      <c r="NYE103" s="222"/>
      <c r="NYF103" s="248"/>
      <c r="NYG103" s="254"/>
      <c r="NYH103" s="224"/>
      <c r="NYI103" s="225"/>
      <c r="NYJ103" s="99"/>
      <c r="NYK103" s="255"/>
      <c r="NYL103" s="231"/>
      <c r="NYM103" s="227"/>
      <c r="NYN103" s="227"/>
      <c r="NYO103" s="231"/>
      <c r="NYP103" s="6"/>
      <c r="NYQ103" s="6"/>
      <c r="NYR103" s="6"/>
      <c r="NYS103" s="246"/>
      <c r="NYT103" s="252"/>
      <c r="NYU103" s="259"/>
      <c r="NYV103" s="231"/>
      <c r="NYW103" s="231"/>
      <c r="NYX103" s="231"/>
      <c r="NYY103" s="99"/>
      <c r="NYZ103" s="231"/>
      <c r="NZA103" s="231"/>
      <c r="NZB103" s="231"/>
      <c r="NZC103" s="222"/>
      <c r="NZD103" s="248"/>
      <c r="NZE103" s="254"/>
      <c r="NZF103" s="224"/>
      <c r="NZG103" s="225"/>
      <c r="NZH103" s="99"/>
      <c r="NZI103" s="255"/>
      <c r="NZJ103" s="231"/>
      <c r="NZK103" s="227"/>
      <c r="NZL103" s="227"/>
      <c r="NZM103" s="231"/>
      <c r="NZN103" s="6"/>
      <c r="NZO103" s="6"/>
      <c r="NZP103" s="6"/>
      <c r="NZQ103" s="246"/>
      <c r="NZR103" s="252"/>
      <c r="NZS103" s="259"/>
      <c r="NZT103" s="231"/>
      <c r="NZU103" s="231"/>
      <c r="NZV103" s="231"/>
      <c r="NZW103" s="99"/>
      <c r="NZX103" s="231"/>
      <c r="NZY103" s="231"/>
      <c r="NZZ103" s="231"/>
      <c r="OAA103" s="222"/>
      <c r="OAB103" s="248"/>
      <c r="OAC103" s="254"/>
      <c r="OAD103" s="224"/>
      <c r="OAE103" s="225"/>
      <c r="OAF103" s="99"/>
      <c r="OAG103" s="255"/>
      <c r="OAH103" s="231"/>
      <c r="OAI103" s="227"/>
      <c r="OAJ103" s="227"/>
      <c r="OAK103" s="231"/>
      <c r="OAL103" s="6"/>
      <c r="OAM103" s="6"/>
      <c r="OAN103" s="6"/>
      <c r="OAO103" s="246"/>
      <c r="OAP103" s="252"/>
      <c r="OAQ103" s="259"/>
      <c r="OAR103" s="231"/>
      <c r="OAS103" s="231"/>
      <c r="OAT103" s="231"/>
      <c r="OAU103" s="99"/>
      <c r="OAV103" s="231"/>
      <c r="OAW103" s="231"/>
      <c r="OAX103" s="231"/>
      <c r="OAY103" s="222"/>
      <c r="OAZ103" s="248"/>
      <c r="OBA103" s="254"/>
      <c r="OBB103" s="224"/>
      <c r="OBC103" s="225"/>
      <c r="OBD103" s="99"/>
      <c r="OBE103" s="255"/>
      <c r="OBF103" s="231"/>
      <c r="OBG103" s="227"/>
      <c r="OBH103" s="227"/>
      <c r="OBI103" s="231"/>
      <c r="OBJ103" s="6"/>
      <c r="OBK103" s="6"/>
      <c r="OBL103" s="6"/>
      <c r="OBM103" s="246"/>
      <c r="OBN103" s="252"/>
      <c r="OBO103" s="259"/>
      <c r="OBP103" s="231"/>
      <c r="OBQ103" s="231"/>
      <c r="OBR103" s="231"/>
      <c r="OBS103" s="99"/>
      <c r="OBT103" s="231"/>
      <c r="OBU103" s="231"/>
      <c r="OBV103" s="231"/>
      <c r="OBW103" s="222"/>
      <c r="OBX103" s="248"/>
      <c r="OBY103" s="254"/>
      <c r="OBZ103" s="224"/>
      <c r="OCA103" s="225"/>
      <c r="OCB103" s="99"/>
      <c r="OCC103" s="255"/>
      <c r="OCD103" s="231"/>
      <c r="OCE103" s="227"/>
      <c r="OCF103" s="227"/>
      <c r="OCG103" s="231"/>
      <c r="OCH103" s="6"/>
      <c r="OCI103" s="6"/>
      <c r="OCJ103" s="6"/>
      <c r="OCK103" s="246"/>
      <c r="OCL103" s="252"/>
      <c r="OCM103" s="259"/>
      <c r="OCN103" s="231"/>
      <c r="OCO103" s="231"/>
      <c r="OCP103" s="231"/>
      <c r="OCQ103" s="99"/>
      <c r="OCR103" s="231"/>
      <c r="OCS103" s="231"/>
      <c r="OCT103" s="231"/>
      <c r="OCU103" s="222"/>
      <c r="OCV103" s="248"/>
      <c r="OCW103" s="254"/>
      <c r="OCX103" s="224"/>
      <c r="OCY103" s="225"/>
      <c r="OCZ103" s="99"/>
      <c r="ODA103" s="255"/>
      <c r="ODB103" s="231"/>
      <c r="ODC103" s="227"/>
      <c r="ODD103" s="227"/>
      <c r="ODE103" s="231"/>
      <c r="ODF103" s="6"/>
      <c r="ODG103" s="6"/>
      <c r="ODH103" s="6"/>
      <c r="ODI103" s="246"/>
      <c r="ODJ103" s="252"/>
      <c r="ODK103" s="259"/>
      <c r="ODL103" s="231"/>
      <c r="ODM103" s="231"/>
      <c r="ODN103" s="231"/>
      <c r="ODO103" s="99"/>
      <c r="ODP103" s="231"/>
      <c r="ODQ103" s="231"/>
      <c r="ODR103" s="231"/>
      <c r="ODS103" s="222"/>
      <c r="ODT103" s="248"/>
      <c r="ODU103" s="254"/>
      <c r="ODV103" s="224"/>
      <c r="ODW103" s="225"/>
      <c r="ODX103" s="99"/>
      <c r="ODY103" s="255"/>
      <c r="ODZ103" s="231"/>
      <c r="OEA103" s="227"/>
      <c r="OEB103" s="227"/>
      <c r="OEC103" s="231"/>
      <c r="OED103" s="6"/>
      <c r="OEE103" s="6"/>
      <c r="OEF103" s="6"/>
      <c r="OEG103" s="246"/>
      <c r="OEH103" s="252"/>
      <c r="OEI103" s="259"/>
      <c r="OEJ103" s="231"/>
      <c r="OEK103" s="231"/>
      <c r="OEL103" s="231"/>
      <c r="OEM103" s="99"/>
      <c r="OEN103" s="231"/>
      <c r="OEO103" s="231"/>
      <c r="OEP103" s="231"/>
      <c r="OEQ103" s="222"/>
      <c r="OER103" s="248"/>
      <c r="OES103" s="254"/>
      <c r="OET103" s="224"/>
      <c r="OEU103" s="225"/>
      <c r="OEV103" s="99"/>
      <c r="OEW103" s="255"/>
      <c r="OEX103" s="231"/>
      <c r="OEY103" s="227"/>
      <c r="OEZ103" s="227"/>
      <c r="OFA103" s="231"/>
      <c r="OFB103" s="6"/>
      <c r="OFC103" s="6"/>
      <c r="OFD103" s="6"/>
      <c r="OFE103" s="246"/>
      <c r="OFF103" s="252"/>
      <c r="OFG103" s="259"/>
      <c r="OFH103" s="231"/>
      <c r="OFI103" s="231"/>
      <c r="OFJ103" s="231"/>
      <c r="OFK103" s="99"/>
      <c r="OFL103" s="231"/>
      <c r="OFM103" s="231"/>
      <c r="OFN103" s="231"/>
      <c r="OFO103" s="222"/>
      <c r="OFP103" s="248"/>
      <c r="OFQ103" s="254"/>
      <c r="OFR103" s="224"/>
      <c r="OFS103" s="225"/>
      <c r="OFT103" s="99"/>
      <c r="OFU103" s="255"/>
      <c r="OFV103" s="231"/>
      <c r="OFW103" s="227"/>
      <c r="OFX103" s="227"/>
      <c r="OFY103" s="231"/>
      <c r="OFZ103" s="6"/>
      <c r="OGA103" s="6"/>
      <c r="OGB103" s="6"/>
      <c r="OGC103" s="246"/>
      <c r="OGD103" s="252"/>
      <c r="OGE103" s="259"/>
      <c r="OGF103" s="231"/>
      <c r="OGG103" s="231"/>
      <c r="OGH103" s="231"/>
      <c r="OGI103" s="99"/>
      <c r="OGJ103" s="231"/>
      <c r="OGK103" s="231"/>
      <c r="OGL103" s="231"/>
      <c r="OGM103" s="222"/>
      <c r="OGN103" s="248"/>
      <c r="OGO103" s="254"/>
      <c r="OGP103" s="224"/>
      <c r="OGQ103" s="225"/>
      <c r="OGR103" s="99"/>
      <c r="OGS103" s="255"/>
      <c r="OGT103" s="231"/>
      <c r="OGU103" s="227"/>
      <c r="OGV103" s="227"/>
      <c r="OGW103" s="231"/>
      <c r="OGX103" s="6"/>
      <c r="OGY103" s="6"/>
      <c r="OGZ103" s="6"/>
      <c r="OHA103" s="246"/>
      <c r="OHB103" s="252"/>
      <c r="OHC103" s="259"/>
      <c r="OHD103" s="231"/>
      <c r="OHE103" s="231"/>
      <c r="OHF103" s="231"/>
      <c r="OHG103" s="99"/>
      <c r="OHH103" s="231"/>
      <c r="OHI103" s="231"/>
      <c r="OHJ103" s="231"/>
      <c r="OHK103" s="222"/>
      <c r="OHL103" s="248"/>
      <c r="OHM103" s="254"/>
      <c r="OHN103" s="224"/>
      <c r="OHO103" s="225"/>
      <c r="OHP103" s="99"/>
      <c r="OHQ103" s="255"/>
      <c r="OHR103" s="231"/>
      <c r="OHS103" s="227"/>
      <c r="OHT103" s="227"/>
      <c r="OHU103" s="231"/>
      <c r="OHV103" s="6"/>
      <c r="OHW103" s="6"/>
      <c r="OHX103" s="6"/>
      <c r="OHY103" s="246"/>
      <c r="OHZ103" s="252"/>
      <c r="OIA103" s="259"/>
      <c r="OIB103" s="231"/>
      <c r="OIC103" s="231"/>
      <c r="OID103" s="231"/>
      <c r="OIE103" s="99"/>
      <c r="OIF103" s="231"/>
      <c r="OIG103" s="231"/>
      <c r="OIH103" s="231"/>
      <c r="OII103" s="222"/>
      <c r="OIJ103" s="248"/>
      <c r="OIK103" s="254"/>
      <c r="OIL103" s="224"/>
      <c r="OIM103" s="225"/>
      <c r="OIN103" s="99"/>
      <c r="OIO103" s="255"/>
      <c r="OIP103" s="231"/>
      <c r="OIQ103" s="227"/>
      <c r="OIR103" s="227"/>
      <c r="OIS103" s="231"/>
      <c r="OIT103" s="6"/>
      <c r="OIU103" s="6"/>
      <c r="OIV103" s="6"/>
      <c r="OIW103" s="246"/>
      <c r="OIX103" s="252"/>
      <c r="OIY103" s="259"/>
      <c r="OIZ103" s="231"/>
      <c r="OJA103" s="231"/>
      <c r="OJB103" s="231"/>
      <c r="OJC103" s="99"/>
      <c r="OJD103" s="231"/>
      <c r="OJE103" s="231"/>
      <c r="OJF103" s="231"/>
      <c r="OJG103" s="222"/>
      <c r="OJH103" s="248"/>
      <c r="OJI103" s="254"/>
      <c r="OJJ103" s="224"/>
      <c r="OJK103" s="225"/>
      <c r="OJL103" s="99"/>
      <c r="OJM103" s="255"/>
      <c r="OJN103" s="231"/>
      <c r="OJO103" s="227"/>
      <c r="OJP103" s="227"/>
      <c r="OJQ103" s="231"/>
      <c r="OJR103" s="6"/>
      <c r="OJS103" s="6"/>
      <c r="OJT103" s="6"/>
      <c r="OJU103" s="246"/>
      <c r="OJV103" s="252"/>
      <c r="OJW103" s="259"/>
      <c r="OJX103" s="231"/>
      <c r="OJY103" s="231"/>
      <c r="OJZ103" s="231"/>
      <c r="OKA103" s="99"/>
      <c r="OKB103" s="231"/>
      <c r="OKC103" s="231"/>
      <c r="OKD103" s="231"/>
      <c r="OKE103" s="222"/>
      <c r="OKF103" s="248"/>
      <c r="OKG103" s="254"/>
      <c r="OKH103" s="224"/>
      <c r="OKI103" s="225"/>
      <c r="OKJ103" s="99"/>
      <c r="OKK103" s="255"/>
      <c r="OKL103" s="231"/>
      <c r="OKM103" s="227"/>
      <c r="OKN103" s="227"/>
      <c r="OKO103" s="231"/>
      <c r="OKP103" s="6"/>
      <c r="OKQ103" s="6"/>
      <c r="OKR103" s="6"/>
      <c r="OKS103" s="246"/>
      <c r="OKT103" s="252"/>
      <c r="OKU103" s="259"/>
      <c r="OKV103" s="231"/>
      <c r="OKW103" s="231"/>
      <c r="OKX103" s="231"/>
      <c r="OKY103" s="99"/>
      <c r="OKZ103" s="231"/>
      <c r="OLA103" s="231"/>
      <c r="OLB103" s="231"/>
      <c r="OLC103" s="222"/>
      <c r="OLD103" s="248"/>
      <c r="OLE103" s="254"/>
      <c r="OLF103" s="224"/>
      <c r="OLG103" s="225"/>
      <c r="OLH103" s="99"/>
      <c r="OLI103" s="255"/>
      <c r="OLJ103" s="231"/>
      <c r="OLK103" s="227"/>
      <c r="OLL103" s="227"/>
      <c r="OLM103" s="231"/>
      <c r="OLN103" s="6"/>
      <c r="OLO103" s="6"/>
      <c r="OLP103" s="6"/>
      <c r="OLQ103" s="246"/>
      <c r="OLR103" s="252"/>
      <c r="OLS103" s="259"/>
      <c r="OLT103" s="231"/>
      <c r="OLU103" s="231"/>
      <c r="OLV103" s="231"/>
      <c r="OLW103" s="99"/>
      <c r="OLX103" s="231"/>
      <c r="OLY103" s="231"/>
      <c r="OLZ103" s="231"/>
      <c r="OMA103" s="222"/>
      <c r="OMB103" s="248"/>
      <c r="OMC103" s="254"/>
      <c r="OMD103" s="224"/>
      <c r="OME103" s="225"/>
      <c r="OMF103" s="99"/>
      <c r="OMG103" s="255"/>
      <c r="OMH103" s="231"/>
      <c r="OMI103" s="227"/>
      <c r="OMJ103" s="227"/>
      <c r="OMK103" s="231"/>
      <c r="OML103" s="6"/>
      <c r="OMM103" s="6"/>
      <c r="OMN103" s="6"/>
      <c r="OMO103" s="246"/>
      <c r="OMP103" s="252"/>
      <c r="OMQ103" s="259"/>
      <c r="OMR103" s="231"/>
      <c r="OMS103" s="231"/>
      <c r="OMT103" s="231"/>
      <c r="OMU103" s="99"/>
      <c r="OMV103" s="231"/>
      <c r="OMW103" s="231"/>
      <c r="OMX103" s="231"/>
      <c r="OMY103" s="222"/>
      <c r="OMZ103" s="248"/>
      <c r="ONA103" s="254"/>
      <c r="ONB103" s="224"/>
      <c r="ONC103" s="225"/>
      <c r="OND103" s="99"/>
      <c r="ONE103" s="255"/>
      <c r="ONF103" s="231"/>
      <c r="ONG103" s="227"/>
      <c r="ONH103" s="227"/>
      <c r="ONI103" s="231"/>
      <c r="ONJ103" s="6"/>
      <c r="ONK103" s="6"/>
      <c r="ONL103" s="6"/>
      <c r="ONM103" s="246"/>
      <c r="ONN103" s="252"/>
      <c r="ONO103" s="259"/>
      <c r="ONP103" s="231"/>
      <c r="ONQ103" s="231"/>
      <c r="ONR103" s="231"/>
      <c r="ONS103" s="99"/>
      <c r="ONT103" s="231"/>
      <c r="ONU103" s="231"/>
      <c r="ONV103" s="231"/>
      <c r="ONW103" s="222"/>
      <c r="ONX103" s="248"/>
      <c r="ONY103" s="254"/>
      <c r="ONZ103" s="224"/>
      <c r="OOA103" s="225"/>
      <c r="OOB103" s="99"/>
      <c r="OOC103" s="255"/>
      <c r="OOD103" s="231"/>
      <c r="OOE103" s="227"/>
      <c r="OOF103" s="227"/>
      <c r="OOG103" s="231"/>
      <c r="OOH103" s="6"/>
      <c r="OOI103" s="6"/>
      <c r="OOJ103" s="6"/>
      <c r="OOK103" s="246"/>
      <c r="OOL103" s="252"/>
      <c r="OOM103" s="259"/>
      <c r="OON103" s="231"/>
      <c r="OOO103" s="231"/>
      <c r="OOP103" s="231"/>
      <c r="OOQ103" s="99"/>
      <c r="OOR103" s="231"/>
      <c r="OOS103" s="231"/>
      <c r="OOT103" s="231"/>
      <c r="OOU103" s="222"/>
      <c r="OOV103" s="248"/>
      <c r="OOW103" s="254"/>
      <c r="OOX103" s="224"/>
      <c r="OOY103" s="225"/>
      <c r="OOZ103" s="99"/>
      <c r="OPA103" s="255"/>
      <c r="OPB103" s="231"/>
      <c r="OPC103" s="227"/>
      <c r="OPD103" s="227"/>
      <c r="OPE103" s="231"/>
      <c r="OPF103" s="6"/>
      <c r="OPG103" s="6"/>
      <c r="OPH103" s="6"/>
      <c r="OPI103" s="246"/>
      <c r="OPJ103" s="252"/>
      <c r="OPK103" s="259"/>
      <c r="OPL103" s="231"/>
      <c r="OPM103" s="231"/>
      <c r="OPN103" s="231"/>
      <c r="OPO103" s="99"/>
      <c r="OPP103" s="231"/>
      <c r="OPQ103" s="231"/>
      <c r="OPR103" s="231"/>
      <c r="OPS103" s="222"/>
      <c r="OPT103" s="248"/>
      <c r="OPU103" s="254"/>
      <c r="OPV103" s="224"/>
      <c r="OPW103" s="225"/>
      <c r="OPX103" s="99"/>
      <c r="OPY103" s="255"/>
      <c r="OPZ103" s="231"/>
      <c r="OQA103" s="227"/>
      <c r="OQB103" s="227"/>
      <c r="OQC103" s="231"/>
      <c r="OQD103" s="6"/>
      <c r="OQE103" s="6"/>
      <c r="OQF103" s="6"/>
      <c r="OQG103" s="246"/>
      <c r="OQH103" s="252"/>
      <c r="OQI103" s="259"/>
      <c r="OQJ103" s="231"/>
      <c r="OQK103" s="231"/>
      <c r="OQL103" s="231"/>
      <c r="OQM103" s="99"/>
      <c r="OQN103" s="231"/>
      <c r="OQO103" s="231"/>
      <c r="OQP103" s="231"/>
      <c r="OQQ103" s="222"/>
      <c r="OQR103" s="248"/>
      <c r="OQS103" s="254"/>
      <c r="OQT103" s="224"/>
      <c r="OQU103" s="225"/>
      <c r="OQV103" s="99"/>
      <c r="OQW103" s="255"/>
      <c r="OQX103" s="231"/>
      <c r="OQY103" s="227"/>
      <c r="OQZ103" s="227"/>
      <c r="ORA103" s="231"/>
      <c r="ORB103" s="6"/>
      <c r="ORC103" s="6"/>
      <c r="ORD103" s="6"/>
      <c r="ORE103" s="246"/>
      <c r="ORF103" s="252"/>
      <c r="ORG103" s="259"/>
      <c r="ORH103" s="231"/>
      <c r="ORI103" s="231"/>
      <c r="ORJ103" s="231"/>
      <c r="ORK103" s="99"/>
      <c r="ORL103" s="231"/>
      <c r="ORM103" s="231"/>
      <c r="ORN103" s="231"/>
      <c r="ORO103" s="222"/>
      <c r="ORP103" s="248"/>
      <c r="ORQ103" s="254"/>
      <c r="ORR103" s="224"/>
      <c r="ORS103" s="225"/>
      <c r="ORT103" s="99"/>
      <c r="ORU103" s="255"/>
      <c r="ORV103" s="231"/>
      <c r="ORW103" s="227"/>
      <c r="ORX103" s="227"/>
      <c r="ORY103" s="231"/>
      <c r="ORZ103" s="6"/>
      <c r="OSA103" s="6"/>
      <c r="OSB103" s="6"/>
      <c r="OSC103" s="246"/>
      <c r="OSD103" s="252"/>
      <c r="OSE103" s="259"/>
      <c r="OSF103" s="231"/>
      <c r="OSG103" s="231"/>
      <c r="OSH103" s="231"/>
      <c r="OSI103" s="99"/>
      <c r="OSJ103" s="231"/>
      <c r="OSK103" s="231"/>
      <c r="OSL103" s="231"/>
      <c r="OSM103" s="222"/>
      <c r="OSN103" s="248"/>
      <c r="OSO103" s="254"/>
      <c r="OSP103" s="224"/>
      <c r="OSQ103" s="225"/>
      <c r="OSR103" s="99"/>
      <c r="OSS103" s="255"/>
      <c r="OST103" s="231"/>
      <c r="OSU103" s="227"/>
      <c r="OSV103" s="227"/>
      <c r="OSW103" s="231"/>
      <c r="OSX103" s="6"/>
      <c r="OSY103" s="6"/>
      <c r="OSZ103" s="6"/>
      <c r="OTA103" s="246"/>
      <c r="OTB103" s="252"/>
      <c r="OTC103" s="259"/>
      <c r="OTD103" s="231"/>
      <c r="OTE103" s="231"/>
      <c r="OTF103" s="231"/>
      <c r="OTG103" s="99"/>
      <c r="OTH103" s="231"/>
      <c r="OTI103" s="231"/>
      <c r="OTJ103" s="231"/>
      <c r="OTK103" s="222"/>
      <c r="OTL103" s="248"/>
      <c r="OTM103" s="254"/>
      <c r="OTN103" s="224"/>
      <c r="OTO103" s="225"/>
      <c r="OTP103" s="99"/>
      <c r="OTQ103" s="255"/>
      <c r="OTR103" s="231"/>
      <c r="OTS103" s="227"/>
      <c r="OTT103" s="227"/>
      <c r="OTU103" s="231"/>
      <c r="OTV103" s="6"/>
      <c r="OTW103" s="6"/>
      <c r="OTX103" s="6"/>
      <c r="OTY103" s="246"/>
      <c r="OTZ103" s="252"/>
      <c r="OUA103" s="259"/>
      <c r="OUB103" s="231"/>
      <c r="OUC103" s="231"/>
      <c r="OUD103" s="231"/>
      <c r="OUE103" s="99"/>
      <c r="OUF103" s="231"/>
      <c r="OUG103" s="231"/>
      <c r="OUH103" s="231"/>
      <c r="OUI103" s="222"/>
      <c r="OUJ103" s="248"/>
      <c r="OUK103" s="254"/>
      <c r="OUL103" s="224"/>
      <c r="OUM103" s="225"/>
      <c r="OUN103" s="99"/>
      <c r="OUO103" s="255"/>
      <c r="OUP103" s="231"/>
      <c r="OUQ103" s="227"/>
      <c r="OUR103" s="227"/>
      <c r="OUS103" s="231"/>
      <c r="OUT103" s="6"/>
      <c r="OUU103" s="6"/>
      <c r="OUV103" s="6"/>
      <c r="OUW103" s="246"/>
      <c r="OUX103" s="252"/>
      <c r="OUY103" s="259"/>
      <c r="OUZ103" s="231"/>
      <c r="OVA103" s="231"/>
      <c r="OVB103" s="231"/>
      <c r="OVC103" s="99"/>
      <c r="OVD103" s="231"/>
      <c r="OVE103" s="231"/>
      <c r="OVF103" s="231"/>
      <c r="OVG103" s="222"/>
      <c r="OVH103" s="248"/>
      <c r="OVI103" s="254"/>
      <c r="OVJ103" s="224"/>
      <c r="OVK103" s="225"/>
      <c r="OVL103" s="99"/>
      <c r="OVM103" s="255"/>
      <c r="OVN103" s="231"/>
      <c r="OVO103" s="227"/>
      <c r="OVP103" s="227"/>
      <c r="OVQ103" s="231"/>
      <c r="OVR103" s="6"/>
      <c r="OVS103" s="6"/>
      <c r="OVT103" s="6"/>
      <c r="OVU103" s="246"/>
      <c r="OVV103" s="252"/>
      <c r="OVW103" s="259"/>
      <c r="OVX103" s="231"/>
      <c r="OVY103" s="231"/>
      <c r="OVZ103" s="231"/>
      <c r="OWA103" s="99"/>
      <c r="OWB103" s="231"/>
      <c r="OWC103" s="231"/>
      <c r="OWD103" s="231"/>
      <c r="OWE103" s="222"/>
      <c r="OWF103" s="248"/>
      <c r="OWG103" s="254"/>
      <c r="OWH103" s="224"/>
      <c r="OWI103" s="225"/>
      <c r="OWJ103" s="99"/>
      <c r="OWK103" s="255"/>
      <c r="OWL103" s="231"/>
      <c r="OWM103" s="227"/>
      <c r="OWN103" s="227"/>
      <c r="OWO103" s="231"/>
      <c r="OWP103" s="6"/>
      <c r="OWQ103" s="6"/>
      <c r="OWR103" s="6"/>
      <c r="OWS103" s="246"/>
      <c r="OWT103" s="252"/>
      <c r="OWU103" s="259"/>
      <c r="OWV103" s="231"/>
      <c r="OWW103" s="231"/>
      <c r="OWX103" s="231"/>
      <c r="OWY103" s="99"/>
      <c r="OWZ103" s="231"/>
      <c r="OXA103" s="231"/>
      <c r="OXB103" s="231"/>
      <c r="OXC103" s="222"/>
      <c r="OXD103" s="248"/>
      <c r="OXE103" s="254"/>
      <c r="OXF103" s="224"/>
      <c r="OXG103" s="225"/>
      <c r="OXH103" s="99"/>
      <c r="OXI103" s="255"/>
      <c r="OXJ103" s="231"/>
      <c r="OXK103" s="227"/>
      <c r="OXL103" s="227"/>
      <c r="OXM103" s="231"/>
      <c r="OXN103" s="6"/>
      <c r="OXO103" s="6"/>
      <c r="OXP103" s="6"/>
      <c r="OXQ103" s="246"/>
      <c r="OXR103" s="252"/>
      <c r="OXS103" s="259"/>
      <c r="OXT103" s="231"/>
      <c r="OXU103" s="231"/>
      <c r="OXV103" s="231"/>
      <c r="OXW103" s="99"/>
      <c r="OXX103" s="231"/>
      <c r="OXY103" s="231"/>
      <c r="OXZ103" s="231"/>
      <c r="OYA103" s="222"/>
      <c r="OYB103" s="248"/>
      <c r="OYC103" s="254"/>
      <c r="OYD103" s="224"/>
      <c r="OYE103" s="225"/>
      <c r="OYF103" s="99"/>
      <c r="OYG103" s="255"/>
      <c r="OYH103" s="231"/>
      <c r="OYI103" s="227"/>
      <c r="OYJ103" s="227"/>
      <c r="OYK103" s="231"/>
      <c r="OYL103" s="6"/>
      <c r="OYM103" s="6"/>
      <c r="OYN103" s="6"/>
      <c r="OYO103" s="246"/>
      <c r="OYP103" s="252"/>
      <c r="OYQ103" s="259"/>
      <c r="OYR103" s="231"/>
      <c r="OYS103" s="231"/>
      <c r="OYT103" s="231"/>
      <c r="OYU103" s="99"/>
      <c r="OYV103" s="231"/>
      <c r="OYW103" s="231"/>
      <c r="OYX103" s="231"/>
      <c r="OYY103" s="222"/>
      <c r="OYZ103" s="248"/>
      <c r="OZA103" s="254"/>
      <c r="OZB103" s="224"/>
      <c r="OZC103" s="225"/>
      <c r="OZD103" s="99"/>
      <c r="OZE103" s="255"/>
      <c r="OZF103" s="231"/>
      <c r="OZG103" s="227"/>
      <c r="OZH103" s="227"/>
      <c r="OZI103" s="231"/>
      <c r="OZJ103" s="6"/>
      <c r="OZK103" s="6"/>
      <c r="OZL103" s="6"/>
      <c r="OZM103" s="246"/>
      <c r="OZN103" s="252"/>
      <c r="OZO103" s="259"/>
      <c r="OZP103" s="231"/>
      <c r="OZQ103" s="231"/>
      <c r="OZR103" s="231"/>
      <c r="OZS103" s="99"/>
      <c r="OZT103" s="231"/>
      <c r="OZU103" s="231"/>
      <c r="OZV103" s="231"/>
      <c r="OZW103" s="222"/>
      <c r="OZX103" s="248"/>
      <c r="OZY103" s="254"/>
      <c r="OZZ103" s="224"/>
      <c r="PAA103" s="225"/>
      <c r="PAB103" s="99"/>
      <c r="PAC103" s="255"/>
      <c r="PAD103" s="231"/>
      <c r="PAE103" s="227"/>
      <c r="PAF103" s="227"/>
      <c r="PAG103" s="231"/>
      <c r="PAH103" s="6"/>
      <c r="PAI103" s="6"/>
      <c r="PAJ103" s="6"/>
      <c r="PAK103" s="246"/>
      <c r="PAL103" s="252"/>
      <c r="PAM103" s="259"/>
      <c r="PAN103" s="231"/>
      <c r="PAO103" s="231"/>
      <c r="PAP103" s="231"/>
      <c r="PAQ103" s="99"/>
      <c r="PAR103" s="231"/>
      <c r="PAS103" s="231"/>
      <c r="PAT103" s="231"/>
      <c r="PAU103" s="222"/>
      <c r="PAV103" s="248"/>
      <c r="PAW103" s="254"/>
      <c r="PAX103" s="224"/>
      <c r="PAY103" s="225"/>
      <c r="PAZ103" s="99"/>
      <c r="PBA103" s="255"/>
      <c r="PBB103" s="231"/>
      <c r="PBC103" s="227"/>
      <c r="PBD103" s="227"/>
      <c r="PBE103" s="231"/>
      <c r="PBF103" s="6"/>
      <c r="PBG103" s="6"/>
      <c r="PBH103" s="6"/>
      <c r="PBI103" s="246"/>
      <c r="PBJ103" s="252"/>
      <c r="PBK103" s="259"/>
      <c r="PBL103" s="231"/>
      <c r="PBM103" s="231"/>
      <c r="PBN103" s="231"/>
      <c r="PBO103" s="99"/>
      <c r="PBP103" s="231"/>
      <c r="PBQ103" s="231"/>
      <c r="PBR103" s="231"/>
      <c r="PBS103" s="222"/>
      <c r="PBT103" s="248"/>
      <c r="PBU103" s="254"/>
      <c r="PBV103" s="224"/>
      <c r="PBW103" s="225"/>
      <c r="PBX103" s="99"/>
      <c r="PBY103" s="255"/>
      <c r="PBZ103" s="231"/>
      <c r="PCA103" s="227"/>
      <c r="PCB103" s="227"/>
      <c r="PCC103" s="231"/>
      <c r="PCD103" s="6"/>
      <c r="PCE103" s="6"/>
      <c r="PCF103" s="6"/>
      <c r="PCG103" s="246"/>
      <c r="PCH103" s="252"/>
      <c r="PCI103" s="259"/>
      <c r="PCJ103" s="231"/>
      <c r="PCK103" s="231"/>
      <c r="PCL103" s="231"/>
      <c r="PCM103" s="99"/>
      <c r="PCN103" s="231"/>
      <c r="PCO103" s="231"/>
      <c r="PCP103" s="231"/>
      <c r="PCQ103" s="222"/>
      <c r="PCR103" s="248"/>
      <c r="PCS103" s="254"/>
      <c r="PCT103" s="224"/>
      <c r="PCU103" s="225"/>
      <c r="PCV103" s="99"/>
      <c r="PCW103" s="255"/>
      <c r="PCX103" s="231"/>
      <c r="PCY103" s="227"/>
      <c r="PCZ103" s="227"/>
      <c r="PDA103" s="231"/>
      <c r="PDB103" s="6"/>
      <c r="PDC103" s="6"/>
      <c r="PDD103" s="6"/>
      <c r="PDE103" s="246"/>
      <c r="PDF103" s="252"/>
      <c r="PDG103" s="259"/>
      <c r="PDH103" s="231"/>
      <c r="PDI103" s="231"/>
      <c r="PDJ103" s="231"/>
      <c r="PDK103" s="99"/>
      <c r="PDL103" s="231"/>
      <c r="PDM103" s="231"/>
      <c r="PDN103" s="231"/>
      <c r="PDO103" s="222"/>
      <c r="PDP103" s="248"/>
      <c r="PDQ103" s="254"/>
      <c r="PDR103" s="224"/>
      <c r="PDS103" s="225"/>
      <c r="PDT103" s="99"/>
      <c r="PDU103" s="255"/>
      <c r="PDV103" s="231"/>
      <c r="PDW103" s="227"/>
      <c r="PDX103" s="227"/>
      <c r="PDY103" s="231"/>
      <c r="PDZ103" s="6"/>
      <c r="PEA103" s="6"/>
      <c r="PEB103" s="6"/>
      <c r="PEC103" s="246"/>
      <c r="PED103" s="252"/>
      <c r="PEE103" s="259"/>
      <c r="PEF103" s="231"/>
      <c r="PEG103" s="231"/>
      <c r="PEH103" s="231"/>
      <c r="PEI103" s="99"/>
      <c r="PEJ103" s="231"/>
      <c r="PEK103" s="231"/>
      <c r="PEL103" s="231"/>
      <c r="PEM103" s="222"/>
      <c r="PEN103" s="248"/>
      <c r="PEO103" s="254"/>
      <c r="PEP103" s="224"/>
      <c r="PEQ103" s="225"/>
      <c r="PER103" s="99"/>
      <c r="PES103" s="255"/>
      <c r="PET103" s="231"/>
      <c r="PEU103" s="227"/>
      <c r="PEV103" s="227"/>
      <c r="PEW103" s="231"/>
      <c r="PEX103" s="6"/>
      <c r="PEY103" s="6"/>
      <c r="PEZ103" s="6"/>
      <c r="PFA103" s="246"/>
      <c r="PFB103" s="252"/>
      <c r="PFC103" s="259"/>
      <c r="PFD103" s="231"/>
      <c r="PFE103" s="231"/>
      <c r="PFF103" s="231"/>
      <c r="PFG103" s="99"/>
      <c r="PFH103" s="231"/>
      <c r="PFI103" s="231"/>
      <c r="PFJ103" s="231"/>
      <c r="PFK103" s="222"/>
      <c r="PFL103" s="248"/>
      <c r="PFM103" s="254"/>
      <c r="PFN103" s="224"/>
      <c r="PFO103" s="225"/>
      <c r="PFP103" s="99"/>
      <c r="PFQ103" s="255"/>
      <c r="PFR103" s="231"/>
      <c r="PFS103" s="227"/>
      <c r="PFT103" s="227"/>
      <c r="PFU103" s="231"/>
      <c r="PFV103" s="6"/>
      <c r="PFW103" s="6"/>
      <c r="PFX103" s="6"/>
      <c r="PFY103" s="246"/>
      <c r="PFZ103" s="252"/>
      <c r="PGA103" s="259"/>
      <c r="PGB103" s="231"/>
      <c r="PGC103" s="231"/>
      <c r="PGD103" s="231"/>
      <c r="PGE103" s="99"/>
      <c r="PGF103" s="231"/>
      <c r="PGG103" s="231"/>
      <c r="PGH103" s="231"/>
      <c r="PGI103" s="222"/>
      <c r="PGJ103" s="248"/>
      <c r="PGK103" s="254"/>
      <c r="PGL103" s="224"/>
      <c r="PGM103" s="225"/>
      <c r="PGN103" s="99"/>
      <c r="PGO103" s="255"/>
      <c r="PGP103" s="231"/>
      <c r="PGQ103" s="227"/>
      <c r="PGR103" s="227"/>
      <c r="PGS103" s="231"/>
      <c r="PGT103" s="6"/>
      <c r="PGU103" s="6"/>
      <c r="PGV103" s="6"/>
      <c r="PGW103" s="246"/>
      <c r="PGX103" s="252"/>
      <c r="PGY103" s="259"/>
      <c r="PGZ103" s="231"/>
      <c r="PHA103" s="231"/>
      <c r="PHB103" s="231"/>
      <c r="PHC103" s="99"/>
      <c r="PHD103" s="231"/>
      <c r="PHE103" s="231"/>
      <c r="PHF103" s="231"/>
      <c r="PHG103" s="222"/>
      <c r="PHH103" s="248"/>
      <c r="PHI103" s="254"/>
      <c r="PHJ103" s="224"/>
      <c r="PHK103" s="225"/>
      <c r="PHL103" s="99"/>
      <c r="PHM103" s="255"/>
      <c r="PHN103" s="231"/>
      <c r="PHO103" s="227"/>
      <c r="PHP103" s="227"/>
      <c r="PHQ103" s="231"/>
      <c r="PHR103" s="6"/>
      <c r="PHS103" s="6"/>
      <c r="PHT103" s="6"/>
      <c r="PHU103" s="246"/>
      <c r="PHV103" s="252"/>
      <c r="PHW103" s="259"/>
      <c r="PHX103" s="231"/>
      <c r="PHY103" s="231"/>
      <c r="PHZ103" s="231"/>
      <c r="PIA103" s="99"/>
      <c r="PIB103" s="231"/>
      <c r="PIC103" s="231"/>
      <c r="PID103" s="231"/>
      <c r="PIE103" s="222"/>
      <c r="PIF103" s="248"/>
      <c r="PIG103" s="254"/>
      <c r="PIH103" s="224"/>
      <c r="PII103" s="225"/>
      <c r="PIJ103" s="99"/>
      <c r="PIK103" s="255"/>
      <c r="PIL103" s="231"/>
      <c r="PIM103" s="227"/>
      <c r="PIN103" s="227"/>
      <c r="PIO103" s="231"/>
      <c r="PIP103" s="6"/>
      <c r="PIQ103" s="6"/>
      <c r="PIR103" s="6"/>
      <c r="PIS103" s="246"/>
      <c r="PIT103" s="252"/>
      <c r="PIU103" s="259"/>
      <c r="PIV103" s="231"/>
      <c r="PIW103" s="231"/>
      <c r="PIX103" s="231"/>
      <c r="PIY103" s="99"/>
      <c r="PIZ103" s="231"/>
      <c r="PJA103" s="231"/>
      <c r="PJB103" s="231"/>
      <c r="PJC103" s="222"/>
      <c r="PJD103" s="248"/>
      <c r="PJE103" s="254"/>
      <c r="PJF103" s="224"/>
      <c r="PJG103" s="225"/>
      <c r="PJH103" s="99"/>
      <c r="PJI103" s="255"/>
      <c r="PJJ103" s="231"/>
      <c r="PJK103" s="227"/>
      <c r="PJL103" s="227"/>
      <c r="PJM103" s="231"/>
      <c r="PJN103" s="6"/>
      <c r="PJO103" s="6"/>
      <c r="PJP103" s="6"/>
      <c r="PJQ103" s="246"/>
      <c r="PJR103" s="252"/>
      <c r="PJS103" s="259"/>
      <c r="PJT103" s="231"/>
      <c r="PJU103" s="231"/>
      <c r="PJV103" s="231"/>
      <c r="PJW103" s="99"/>
      <c r="PJX103" s="231"/>
      <c r="PJY103" s="231"/>
      <c r="PJZ103" s="231"/>
      <c r="PKA103" s="222"/>
      <c r="PKB103" s="248"/>
      <c r="PKC103" s="254"/>
      <c r="PKD103" s="224"/>
      <c r="PKE103" s="225"/>
      <c r="PKF103" s="99"/>
      <c r="PKG103" s="255"/>
      <c r="PKH103" s="231"/>
      <c r="PKI103" s="227"/>
      <c r="PKJ103" s="227"/>
      <c r="PKK103" s="231"/>
      <c r="PKL103" s="6"/>
      <c r="PKM103" s="6"/>
      <c r="PKN103" s="6"/>
      <c r="PKO103" s="246"/>
      <c r="PKP103" s="252"/>
      <c r="PKQ103" s="259"/>
      <c r="PKR103" s="231"/>
      <c r="PKS103" s="231"/>
      <c r="PKT103" s="231"/>
      <c r="PKU103" s="99"/>
      <c r="PKV103" s="231"/>
      <c r="PKW103" s="231"/>
      <c r="PKX103" s="231"/>
      <c r="PKY103" s="222"/>
      <c r="PKZ103" s="248"/>
      <c r="PLA103" s="254"/>
      <c r="PLB103" s="224"/>
      <c r="PLC103" s="225"/>
      <c r="PLD103" s="99"/>
      <c r="PLE103" s="255"/>
      <c r="PLF103" s="231"/>
      <c r="PLG103" s="227"/>
      <c r="PLH103" s="227"/>
      <c r="PLI103" s="231"/>
      <c r="PLJ103" s="6"/>
      <c r="PLK103" s="6"/>
      <c r="PLL103" s="6"/>
      <c r="PLM103" s="246"/>
      <c r="PLN103" s="252"/>
      <c r="PLO103" s="259"/>
      <c r="PLP103" s="231"/>
      <c r="PLQ103" s="231"/>
      <c r="PLR103" s="231"/>
      <c r="PLS103" s="99"/>
      <c r="PLT103" s="231"/>
      <c r="PLU103" s="231"/>
      <c r="PLV103" s="231"/>
      <c r="PLW103" s="222"/>
      <c r="PLX103" s="248"/>
      <c r="PLY103" s="254"/>
      <c r="PLZ103" s="224"/>
      <c r="PMA103" s="225"/>
      <c r="PMB103" s="99"/>
      <c r="PMC103" s="255"/>
      <c r="PMD103" s="231"/>
      <c r="PME103" s="227"/>
      <c r="PMF103" s="227"/>
      <c r="PMG103" s="231"/>
      <c r="PMH103" s="6"/>
      <c r="PMI103" s="6"/>
      <c r="PMJ103" s="6"/>
      <c r="PMK103" s="246"/>
      <c r="PML103" s="252"/>
      <c r="PMM103" s="259"/>
      <c r="PMN103" s="231"/>
      <c r="PMO103" s="231"/>
      <c r="PMP103" s="231"/>
      <c r="PMQ103" s="99"/>
      <c r="PMR103" s="231"/>
      <c r="PMS103" s="231"/>
      <c r="PMT103" s="231"/>
      <c r="PMU103" s="222"/>
      <c r="PMV103" s="248"/>
      <c r="PMW103" s="254"/>
      <c r="PMX103" s="224"/>
      <c r="PMY103" s="225"/>
      <c r="PMZ103" s="99"/>
      <c r="PNA103" s="255"/>
      <c r="PNB103" s="231"/>
      <c r="PNC103" s="227"/>
      <c r="PND103" s="227"/>
      <c r="PNE103" s="231"/>
      <c r="PNF103" s="6"/>
      <c r="PNG103" s="6"/>
      <c r="PNH103" s="6"/>
      <c r="PNI103" s="246"/>
      <c r="PNJ103" s="252"/>
      <c r="PNK103" s="259"/>
      <c r="PNL103" s="231"/>
      <c r="PNM103" s="231"/>
      <c r="PNN103" s="231"/>
      <c r="PNO103" s="99"/>
      <c r="PNP103" s="231"/>
      <c r="PNQ103" s="231"/>
      <c r="PNR103" s="231"/>
      <c r="PNS103" s="222"/>
      <c r="PNT103" s="248"/>
      <c r="PNU103" s="254"/>
      <c r="PNV103" s="224"/>
      <c r="PNW103" s="225"/>
      <c r="PNX103" s="99"/>
      <c r="PNY103" s="255"/>
      <c r="PNZ103" s="231"/>
      <c r="POA103" s="227"/>
      <c r="POB103" s="227"/>
      <c r="POC103" s="231"/>
      <c r="POD103" s="6"/>
      <c r="POE103" s="6"/>
      <c r="POF103" s="6"/>
      <c r="POG103" s="246"/>
      <c r="POH103" s="252"/>
      <c r="POI103" s="259"/>
      <c r="POJ103" s="231"/>
      <c r="POK103" s="231"/>
      <c r="POL103" s="231"/>
      <c r="POM103" s="99"/>
      <c r="PON103" s="231"/>
      <c r="POO103" s="231"/>
      <c r="POP103" s="231"/>
      <c r="POQ103" s="222"/>
      <c r="POR103" s="248"/>
      <c r="POS103" s="254"/>
      <c r="POT103" s="224"/>
      <c r="POU103" s="225"/>
      <c r="POV103" s="99"/>
      <c r="POW103" s="255"/>
      <c r="POX103" s="231"/>
      <c r="POY103" s="227"/>
      <c r="POZ103" s="227"/>
      <c r="PPA103" s="231"/>
      <c r="PPB103" s="6"/>
      <c r="PPC103" s="6"/>
      <c r="PPD103" s="6"/>
      <c r="PPE103" s="246"/>
      <c r="PPF103" s="252"/>
      <c r="PPG103" s="259"/>
      <c r="PPH103" s="231"/>
      <c r="PPI103" s="231"/>
      <c r="PPJ103" s="231"/>
      <c r="PPK103" s="99"/>
      <c r="PPL103" s="231"/>
      <c r="PPM103" s="231"/>
      <c r="PPN103" s="231"/>
      <c r="PPO103" s="222"/>
      <c r="PPP103" s="248"/>
      <c r="PPQ103" s="254"/>
      <c r="PPR103" s="224"/>
      <c r="PPS103" s="225"/>
      <c r="PPT103" s="99"/>
      <c r="PPU103" s="255"/>
      <c r="PPV103" s="231"/>
      <c r="PPW103" s="227"/>
      <c r="PPX103" s="227"/>
      <c r="PPY103" s="231"/>
      <c r="PPZ103" s="6"/>
      <c r="PQA103" s="6"/>
      <c r="PQB103" s="6"/>
      <c r="PQC103" s="246"/>
      <c r="PQD103" s="252"/>
      <c r="PQE103" s="259"/>
      <c r="PQF103" s="231"/>
      <c r="PQG103" s="231"/>
      <c r="PQH103" s="231"/>
      <c r="PQI103" s="99"/>
      <c r="PQJ103" s="231"/>
      <c r="PQK103" s="231"/>
      <c r="PQL103" s="231"/>
      <c r="PQM103" s="222"/>
      <c r="PQN103" s="248"/>
      <c r="PQO103" s="254"/>
      <c r="PQP103" s="224"/>
      <c r="PQQ103" s="225"/>
      <c r="PQR103" s="99"/>
      <c r="PQS103" s="255"/>
      <c r="PQT103" s="231"/>
      <c r="PQU103" s="227"/>
      <c r="PQV103" s="227"/>
      <c r="PQW103" s="231"/>
      <c r="PQX103" s="6"/>
      <c r="PQY103" s="6"/>
      <c r="PQZ103" s="6"/>
      <c r="PRA103" s="246"/>
      <c r="PRB103" s="252"/>
      <c r="PRC103" s="259"/>
      <c r="PRD103" s="231"/>
      <c r="PRE103" s="231"/>
      <c r="PRF103" s="231"/>
      <c r="PRG103" s="99"/>
      <c r="PRH103" s="231"/>
      <c r="PRI103" s="231"/>
      <c r="PRJ103" s="231"/>
      <c r="PRK103" s="222"/>
      <c r="PRL103" s="248"/>
      <c r="PRM103" s="254"/>
      <c r="PRN103" s="224"/>
      <c r="PRO103" s="225"/>
      <c r="PRP103" s="99"/>
      <c r="PRQ103" s="255"/>
      <c r="PRR103" s="231"/>
      <c r="PRS103" s="227"/>
      <c r="PRT103" s="227"/>
      <c r="PRU103" s="231"/>
      <c r="PRV103" s="6"/>
      <c r="PRW103" s="6"/>
      <c r="PRX103" s="6"/>
      <c r="PRY103" s="246"/>
      <c r="PRZ103" s="252"/>
      <c r="PSA103" s="259"/>
      <c r="PSB103" s="231"/>
      <c r="PSC103" s="231"/>
      <c r="PSD103" s="231"/>
      <c r="PSE103" s="99"/>
      <c r="PSF103" s="231"/>
      <c r="PSG103" s="231"/>
      <c r="PSH103" s="231"/>
      <c r="PSI103" s="222"/>
      <c r="PSJ103" s="248"/>
      <c r="PSK103" s="254"/>
      <c r="PSL103" s="224"/>
      <c r="PSM103" s="225"/>
      <c r="PSN103" s="99"/>
      <c r="PSO103" s="255"/>
      <c r="PSP103" s="231"/>
      <c r="PSQ103" s="227"/>
      <c r="PSR103" s="227"/>
      <c r="PSS103" s="231"/>
      <c r="PST103" s="6"/>
      <c r="PSU103" s="6"/>
      <c r="PSV103" s="6"/>
      <c r="PSW103" s="246"/>
      <c r="PSX103" s="252"/>
      <c r="PSY103" s="259"/>
      <c r="PSZ103" s="231"/>
      <c r="PTA103" s="231"/>
      <c r="PTB103" s="231"/>
      <c r="PTC103" s="99"/>
      <c r="PTD103" s="231"/>
      <c r="PTE103" s="231"/>
      <c r="PTF103" s="231"/>
      <c r="PTG103" s="222"/>
      <c r="PTH103" s="248"/>
      <c r="PTI103" s="254"/>
      <c r="PTJ103" s="224"/>
      <c r="PTK103" s="225"/>
      <c r="PTL103" s="99"/>
      <c r="PTM103" s="255"/>
      <c r="PTN103" s="231"/>
      <c r="PTO103" s="227"/>
      <c r="PTP103" s="227"/>
      <c r="PTQ103" s="231"/>
      <c r="PTR103" s="6"/>
      <c r="PTS103" s="6"/>
      <c r="PTT103" s="6"/>
      <c r="PTU103" s="246"/>
      <c r="PTV103" s="252"/>
      <c r="PTW103" s="259"/>
      <c r="PTX103" s="231"/>
      <c r="PTY103" s="231"/>
      <c r="PTZ103" s="231"/>
      <c r="PUA103" s="99"/>
      <c r="PUB103" s="231"/>
      <c r="PUC103" s="231"/>
      <c r="PUD103" s="231"/>
      <c r="PUE103" s="222"/>
      <c r="PUF103" s="248"/>
      <c r="PUG103" s="254"/>
      <c r="PUH103" s="224"/>
      <c r="PUI103" s="225"/>
      <c r="PUJ103" s="99"/>
      <c r="PUK103" s="255"/>
      <c r="PUL103" s="231"/>
      <c r="PUM103" s="227"/>
      <c r="PUN103" s="227"/>
      <c r="PUO103" s="231"/>
      <c r="PUP103" s="6"/>
      <c r="PUQ103" s="6"/>
      <c r="PUR103" s="6"/>
      <c r="PUS103" s="246"/>
      <c r="PUT103" s="252"/>
      <c r="PUU103" s="259"/>
      <c r="PUV103" s="231"/>
      <c r="PUW103" s="231"/>
      <c r="PUX103" s="231"/>
      <c r="PUY103" s="99"/>
      <c r="PUZ103" s="231"/>
      <c r="PVA103" s="231"/>
      <c r="PVB103" s="231"/>
      <c r="PVC103" s="222"/>
      <c r="PVD103" s="248"/>
      <c r="PVE103" s="254"/>
      <c r="PVF103" s="224"/>
      <c r="PVG103" s="225"/>
      <c r="PVH103" s="99"/>
      <c r="PVI103" s="255"/>
      <c r="PVJ103" s="231"/>
      <c r="PVK103" s="227"/>
      <c r="PVL103" s="227"/>
      <c r="PVM103" s="231"/>
      <c r="PVN103" s="6"/>
      <c r="PVO103" s="6"/>
      <c r="PVP103" s="6"/>
      <c r="PVQ103" s="246"/>
      <c r="PVR103" s="252"/>
      <c r="PVS103" s="259"/>
      <c r="PVT103" s="231"/>
      <c r="PVU103" s="231"/>
      <c r="PVV103" s="231"/>
      <c r="PVW103" s="99"/>
      <c r="PVX103" s="231"/>
      <c r="PVY103" s="231"/>
      <c r="PVZ103" s="231"/>
      <c r="PWA103" s="222"/>
      <c r="PWB103" s="248"/>
      <c r="PWC103" s="254"/>
      <c r="PWD103" s="224"/>
      <c r="PWE103" s="225"/>
      <c r="PWF103" s="99"/>
      <c r="PWG103" s="255"/>
      <c r="PWH103" s="231"/>
      <c r="PWI103" s="227"/>
      <c r="PWJ103" s="227"/>
      <c r="PWK103" s="231"/>
      <c r="PWL103" s="6"/>
      <c r="PWM103" s="6"/>
      <c r="PWN103" s="6"/>
      <c r="PWO103" s="246"/>
      <c r="PWP103" s="252"/>
      <c r="PWQ103" s="259"/>
      <c r="PWR103" s="231"/>
      <c r="PWS103" s="231"/>
      <c r="PWT103" s="231"/>
      <c r="PWU103" s="99"/>
      <c r="PWV103" s="231"/>
      <c r="PWW103" s="231"/>
      <c r="PWX103" s="231"/>
      <c r="PWY103" s="222"/>
      <c r="PWZ103" s="248"/>
      <c r="PXA103" s="254"/>
      <c r="PXB103" s="224"/>
      <c r="PXC103" s="225"/>
      <c r="PXD103" s="99"/>
      <c r="PXE103" s="255"/>
      <c r="PXF103" s="231"/>
      <c r="PXG103" s="227"/>
      <c r="PXH103" s="227"/>
      <c r="PXI103" s="231"/>
      <c r="PXJ103" s="6"/>
      <c r="PXK103" s="6"/>
      <c r="PXL103" s="6"/>
      <c r="PXM103" s="246"/>
      <c r="PXN103" s="252"/>
      <c r="PXO103" s="259"/>
      <c r="PXP103" s="231"/>
      <c r="PXQ103" s="231"/>
      <c r="PXR103" s="231"/>
      <c r="PXS103" s="99"/>
      <c r="PXT103" s="231"/>
      <c r="PXU103" s="231"/>
      <c r="PXV103" s="231"/>
      <c r="PXW103" s="222"/>
      <c r="PXX103" s="248"/>
      <c r="PXY103" s="254"/>
      <c r="PXZ103" s="224"/>
      <c r="PYA103" s="225"/>
      <c r="PYB103" s="99"/>
      <c r="PYC103" s="255"/>
      <c r="PYD103" s="231"/>
      <c r="PYE103" s="227"/>
      <c r="PYF103" s="227"/>
      <c r="PYG103" s="231"/>
      <c r="PYH103" s="6"/>
      <c r="PYI103" s="6"/>
      <c r="PYJ103" s="6"/>
      <c r="PYK103" s="246"/>
      <c r="PYL103" s="252"/>
      <c r="PYM103" s="259"/>
      <c r="PYN103" s="231"/>
      <c r="PYO103" s="231"/>
      <c r="PYP103" s="231"/>
      <c r="PYQ103" s="99"/>
      <c r="PYR103" s="231"/>
      <c r="PYS103" s="231"/>
      <c r="PYT103" s="231"/>
      <c r="PYU103" s="222"/>
      <c r="PYV103" s="248"/>
      <c r="PYW103" s="254"/>
      <c r="PYX103" s="224"/>
      <c r="PYY103" s="225"/>
      <c r="PYZ103" s="99"/>
      <c r="PZA103" s="255"/>
      <c r="PZB103" s="231"/>
      <c r="PZC103" s="227"/>
      <c r="PZD103" s="227"/>
      <c r="PZE103" s="231"/>
      <c r="PZF103" s="6"/>
      <c r="PZG103" s="6"/>
      <c r="PZH103" s="6"/>
      <c r="PZI103" s="246"/>
      <c r="PZJ103" s="252"/>
      <c r="PZK103" s="259"/>
      <c r="PZL103" s="231"/>
      <c r="PZM103" s="231"/>
      <c r="PZN103" s="231"/>
      <c r="PZO103" s="99"/>
      <c r="PZP103" s="231"/>
      <c r="PZQ103" s="231"/>
      <c r="PZR103" s="231"/>
      <c r="PZS103" s="222"/>
      <c r="PZT103" s="248"/>
      <c r="PZU103" s="254"/>
      <c r="PZV103" s="224"/>
      <c r="PZW103" s="225"/>
      <c r="PZX103" s="99"/>
      <c r="PZY103" s="255"/>
      <c r="PZZ103" s="231"/>
      <c r="QAA103" s="227"/>
      <c r="QAB103" s="227"/>
      <c r="QAC103" s="231"/>
      <c r="QAD103" s="6"/>
      <c r="QAE103" s="6"/>
      <c r="QAF103" s="6"/>
      <c r="QAG103" s="246"/>
      <c r="QAH103" s="252"/>
      <c r="QAI103" s="259"/>
      <c r="QAJ103" s="231"/>
      <c r="QAK103" s="231"/>
      <c r="QAL103" s="231"/>
      <c r="QAM103" s="99"/>
      <c r="QAN103" s="231"/>
      <c r="QAO103" s="231"/>
      <c r="QAP103" s="231"/>
      <c r="QAQ103" s="222"/>
      <c r="QAR103" s="248"/>
      <c r="QAS103" s="254"/>
      <c r="QAT103" s="224"/>
      <c r="QAU103" s="225"/>
      <c r="QAV103" s="99"/>
      <c r="QAW103" s="255"/>
      <c r="QAX103" s="231"/>
      <c r="QAY103" s="227"/>
      <c r="QAZ103" s="227"/>
      <c r="QBA103" s="231"/>
      <c r="QBB103" s="6"/>
      <c r="QBC103" s="6"/>
      <c r="QBD103" s="6"/>
      <c r="QBE103" s="246"/>
      <c r="QBF103" s="252"/>
      <c r="QBG103" s="259"/>
      <c r="QBH103" s="231"/>
      <c r="QBI103" s="231"/>
      <c r="QBJ103" s="231"/>
      <c r="QBK103" s="99"/>
      <c r="QBL103" s="231"/>
      <c r="QBM103" s="231"/>
      <c r="QBN103" s="231"/>
      <c r="QBO103" s="222"/>
      <c r="QBP103" s="248"/>
      <c r="QBQ103" s="254"/>
      <c r="QBR103" s="224"/>
      <c r="QBS103" s="225"/>
      <c r="QBT103" s="99"/>
      <c r="QBU103" s="255"/>
      <c r="QBV103" s="231"/>
      <c r="QBW103" s="227"/>
      <c r="QBX103" s="227"/>
      <c r="QBY103" s="231"/>
      <c r="QBZ103" s="6"/>
      <c r="QCA103" s="6"/>
      <c r="QCB103" s="6"/>
      <c r="QCC103" s="246"/>
      <c r="QCD103" s="252"/>
      <c r="QCE103" s="259"/>
      <c r="QCF103" s="231"/>
      <c r="QCG103" s="231"/>
      <c r="QCH103" s="231"/>
      <c r="QCI103" s="99"/>
      <c r="QCJ103" s="231"/>
      <c r="QCK103" s="231"/>
      <c r="QCL103" s="231"/>
      <c r="QCM103" s="222"/>
      <c r="QCN103" s="248"/>
      <c r="QCO103" s="254"/>
      <c r="QCP103" s="224"/>
      <c r="QCQ103" s="225"/>
      <c r="QCR103" s="99"/>
      <c r="QCS103" s="255"/>
      <c r="QCT103" s="231"/>
      <c r="QCU103" s="227"/>
      <c r="QCV103" s="227"/>
      <c r="QCW103" s="231"/>
      <c r="QCX103" s="6"/>
      <c r="QCY103" s="6"/>
      <c r="QCZ103" s="6"/>
      <c r="QDA103" s="246"/>
      <c r="QDB103" s="252"/>
      <c r="QDC103" s="259"/>
      <c r="QDD103" s="231"/>
      <c r="QDE103" s="231"/>
      <c r="QDF103" s="231"/>
      <c r="QDG103" s="99"/>
      <c r="QDH103" s="231"/>
      <c r="QDI103" s="231"/>
      <c r="QDJ103" s="231"/>
      <c r="QDK103" s="222"/>
      <c r="QDL103" s="248"/>
      <c r="QDM103" s="254"/>
      <c r="QDN103" s="224"/>
      <c r="QDO103" s="225"/>
      <c r="QDP103" s="99"/>
      <c r="QDQ103" s="255"/>
      <c r="QDR103" s="231"/>
      <c r="QDS103" s="227"/>
      <c r="QDT103" s="227"/>
      <c r="QDU103" s="231"/>
      <c r="QDV103" s="6"/>
      <c r="QDW103" s="6"/>
      <c r="QDX103" s="6"/>
      <c r="QDY103" s="246"/>
      <c r="QDZ103" s="252"/>
      <c r="QEA103" s="259"/>
      <c r="QEB103" s="231"/>
      <c r="QEC103" s="231"/>
      <c r="QED103" s="231"/>
      <c r="QEE103" s="99"/>
      <c r="QEF103" s="231"/>
      <c r="QEG103" s="231"/>
      <c r="QEH103" s="231"/>
      <c r="QEI103" s="222"/>
      <c r="QEJ103" s="248"/>
      <c r="QEK103" s="254"/>
      <c r="QEL103" s="224"/>
      <c r="QEM103" s="225"/>
      <c r="QEN103" s="99"/>
      <c r="QEO103" s="255"/>
      <c r="QEP103" s="231"/>
      <c r="QEQ103" s="227"/>
      <c r="QER103" s="227"/>
      <c r="QES103" s="231"/>
      <c r="QET103" s="6"/>
      <c r="QEU103" s="6"/>
      <c r="QEV103" s="6"/>
      <c r="QEW103" s="246"/>
      <c r="QEX103" s="252"/>
      <c r="QEY103" s="259"/>
      <c r="QEZ103" s="231"/>
      <c r="QFA103" s="231"/>
      <c r="QFB103" s="231"/>
      <c r="QFC103" s="99"/>
      <c r="QFD103" s="231"/>
      <c r="QFE103" s="231"/>
      <c r="QFF103" s="231"/>
      <c r="QFG103" s="222"/>
      <c r="QFH103" s="248"/>
      <c r="QFI103" s="254"/>
      <c r="QFJ103" s="224"/>
      <c r="QFK103" s="225"/>
      <c r="QFL103" s="99"/>
      <c r="QFM103" s="255"/>
      <c r="QFN103" s="231"/>
      <c r="QFO103" s="227"/>
      <c r="QFP103" s="227"/>
      <c r="QFQ103" s="231"/>
      <c r="QFR103" s="6"/>
      <c r="QFS103" s="6"/>
      <c r="QFT103" s="6"/>
      <c r="QFU103" s="246"/>
      <c r="QFV103" s="252"/>
      <c r="QFW103" s="259"/>
      <c r="QFX103" s="231"/>
      <c r="QFY103" s="231"/>
      <c r="QFZ103" s="231"/>
      <c r="QGA103" s="99"/>
      <c r="QGB103" s="231"/>
      <c r="QGC103" s="231"/>
      <c r="QGD103" s="231"/>
      <c r="QGE103" s="222"/>
      <c r="QGF103" s="248"/>
      <c r="QGG103" s="254"/>
      <c r="QGH103" s="224"/>
      <c r="QGI103" s="225"/>
      <c r="QGJ103" s="99"/>
      <c r="QGK103" s="255"/>
      <c r="QGL103" s="231"/>
      <c r="QGM103" s="227"/>
      <c r="QGN103" s="227"/>
      <c r="QGO103" s="231"/>
      <c r="QGP103" s="6"/>
      <c r="QGQ103" s="6"/>
      <c r="QGR103" s="6"/>
      <c r="QGS103" s="246"/>
      <c r="QGT103" s="252"/>
      <c r="QGU103" s="259"/>
      <c r="QGV103" s="231"/>
      <c r="QGW103" s="231"/>
      <c r="QGX103" s="231"/>
      <c r="QGY103" s="99"/>
      <c r="QGZ103" s="231"/>
      <c r="QHA103" s="231"/>
      <c r="QHB103" s="231"/>
      <c r="QHC103" s="222"/>
      <c r="QHD103" s="248"/>
      <c r="QHE103" s="254"/>
      <c r="QHF103" s="224"/>
      <c r="QHG103" s="225"/>
      <c r="QHH103" s="99"/>
      <c r="QHI103" s="255"/>
      <c r="QHJ103" s="231"/>
      <c r="QHK103" s="227"/>
      <c r="QHL103" s="227"/>
      <c r="QHM103" s="231"/>
      <c r="QHN103" s="6"/>
      <c r="QHO103" s="6"/>
      <c r="QHP103" s="6"/>
      <c r="QHQ103" s="246"/>
      <c r="QHR103" s="252"/>
      <c r="QHS103" s="259"/>
      <c r="QHT103" s="231"/>
      <c r="QHU103" s="231"/>
      <c r="QHV103" s="231"/>
      <c r="QHW103" s="99"/>
      <c r="QHX103" s="231"/>
      <c r="QHY103" s="231"/>
      <c r="QHZ103" s="231"/>
      <c r="QIA103" s="222"/>
      <c r="QIB103" s="248"/>
      <c r="QIC103" s="254"/>
      <c r="QID103" s="224"/>
      <c r="QIE103" s="225"/>
      <c r="QIF103" s="99"/>
      <c r="QIG103" s="255"/>
      <c r="QIH103" s="231"/>
      <c r="QII103" s="227"/>
      <c r="QIJ103" s="227"/>
      <c r="QIK103" s="231"/>
      <c r="QIL103" s="6"/>
      <c r="QIM103" s="6"/>
      <c r="QIN103" s="6"/>
      <c r="QIO103" s="246"/>
      <c r="QIP103" s="252"/>
      <c r="QIQ103" s="259"/>
      <c r="QIR103" s="231"/>
      <c r="QIS103" s="231"/>
      <c r="QIT103" s="231"/>
      <c r="QIU103" s="99"/>
      <c r="QIV103" s="231"/>
      <c r="QIW103" s="231"/>
      <c r="QIX103" s="231"/>
      <c r="QIY103" s="222"/>
      <c r="QIZ103" s="248"/>
      <c r="QJA103" s="254"/>
      <c r="QJB103" s="224"/>
      <c r="QJC103" s="225"/>
      <c r="QJD103" s="99"/>
      <c r="QJE103" s="255"/>
      <c r="QJF103" s="231"/>
      <c r="QJG103" s="227"/>
      <c r="QJH103" s="227"/>
      <c r="QJI103" s="231"/>
      <c r="QJJ103" s="6"/>
      <c r="QJK103" s="6"/>
      <c r="QJL103" s="6"/>
      <c r="QJM103" s="246"/>
      <c r="QJN103" s="252"/>
      <c r="QJO103" s="259"/>
      <c r="QJP103" s="231"/>
      <c r="QJQ103" s="231"/>
      <c r="QJR103" s="231"/>
      <c r="QJS103" s="99"/>
      <c r="QJT103" s="231"/>
      <c r="QJU103" s="231"/>
      <c r="QJV103" s="231"/>
      <c r="QJW103" s="222"/>
      <c r="QJX103" s="248"/>
      <c r="QJY103" s="254"/>
      <c r="QJZ103" s="224"/>
      <c r="QKA103" s="225"/>
      <c r="QKB103" s="99"/>
      <c r="QKC103" s="255"/>
      <c r="QKD103" s="231"/>
      <c r="QKE103" s="227"/>
      <c r="QKF103" s="227"/>
      <c r="QKG103" s="231"/>
      <c r="QKH103" s="6"/>
      <c r="QKI103" s="6"/>
      <c r="QKJ103" s="6"/>
      <c r="QKK103" s="246"/>
      <c r="QKL103" s="252"/>
      <c r="QKM103" s="259"/>
      <c r="QKN103" s="231"/>
      <c r="QKO103" s="231"/>
      <c r="QKP103" s="231"/>
      <c r="QKQ103" s="99"/>
      <c r="QKR103" s="231"/>
      <c r="QKS103" s="231"/>
      <c r="QKT103" s="231"/>
      <c r="QKU103" s="222"/>
      <c r="QKV103" s="248"/>
      <c r="QKW103" s="254"/>
      <c r="QKX103" s="224"/>
      <c r="QKY103" s="225"/>
      <c r="QKZ103" s="99"/>
      <c r="QLA103" s="255"/>
      <c r="QLB103" s="231"/>
      <c r="QLC103" s="227"/>
      <c r="QLD103" s="227"/>
      <c r="QLE103" s="231"/>
      <c r="QLF103" s="6"/>
      <c r="QLG103" s="6"/>
      <c r="QLH103" s="6"/>
      <c r="QLI103" s="246"/>
      <c r="QLJ103" s="252"/>
      <c r="QLK103" s="259"/>
      <c r="QLL103" s="231"/>
      <c r="QLM103" s="231"/>
      <c r="QLN103" s="231"/>
      <c r="QLO103" s="99"/>
      <c r="QLP103" s="231"/>
      <c r="QLQ103" s="231"/>
      <c r="QLR103" s="231"/>
      <c r="QLS103" s="222"/>
      <c r="QLT103" s="248"/>
      <c r="QLU103" s="254"/>
      <c r="QLV103" s="224"/>
      <c r="QLW103" s="225"/>
      <c r="QLX103" s="99"/>
      <c r="QLY103" s="255"/>
      <c r="QLZ103" s="231"/>
      <c r="QMA103" s="227"/>
      <c r="QMB103" s="227"/>
      <c r="QMC103" s="231"/>
      <c r="QMD103" s="6"/>
      <c r="QME103" s="6"/>
      <c r="QMF103" s="6"/>
      <c r="QMG103" s="246"/>
      <c r="QMH103" s="252"/>
      <c r="QMI103" s="259"/>
      <c r="QMJ103" s="231"/>
      <c r="QMK103" s="231"/>
      <c r="QML103" s="231"/>
      <c r="QMM103" s="99"/>
      <c r="QMN103" s="231"/>
      <c r="QMO103" s="231"/>
      <c r="QMP103" s="231"/>
      <c r="QMQ103" s="222"/>
      <c r="QMR103" s="248"/>
      <c r="QMS103" s="254"/>
      <c r="QMT103" s="224"/>
      <c r="QMU103" s="225"/>
      <c r="QMV103" s="99"/>
      <c r="QMW103" s="255"/>
      <c r="QMX103" s="231"/>
      <c r="QMY103" s="227"/>
      <c r="QMZ103" s="227"/>
      <c r="QNA103" s="231"/>
      <c r="QNB103" s="6"/>
      <c r="QNC103" s="6"/>
      <c r="QND103" s="6"/>
      <c r="QNE103" s="246"/>
      <c r="QNF103" s="252"/>
      <c r="QNG103" s="259"/>
      <c r="QNH103" s="231"/>
      <c r="QNI103" s="231"/>
      <c r="QNJ103" s="231"/>
      <c r="QNK103" s="99"/>
      <c r="QNL103" s="231"/>
      <c r="QNM103" s="231"/>
      <c r="QNN103" s="231"/>
      <c r="QNO103" s="222"/>
      <c r="QNP103" s="248"/>
      <c r="QNQ103" s="254"/>
      <c r="QNR103" s="224"/>
      <c r="QNS103" s="225"/>
      <c r="QNT103" s="99"/>
      <c r="QNU103" s="255"/>
      <c r="QNV103" s="231"/>
      <c r="QNW103" s="227"/>
      <c r="QNX103" s="227"/>
      <c r="QNY103" s="231"/>
      <c r="QNZ103" s="6"/>
      <c r="QOA103" s="6"/>
      <c r="QOB103" s="6"/>
      <c r="QOC103" s="246"/>
      <c r="QOD103" s="252"/>
      <c r="QOE103" s="259"/>
      <c r="QOF103" s="231"/>
      <c r="QOG103" s="231"/>
      <c r="QOH103" s="231"/>
      <c r="QOI103" s="99"/>
      <c r="QOJ103" s="231"/>
      <c r="QOK103" s="231"/>
      <c r="QOL103" s="231"/>
      <c r="QOM103" s="222"/>
      <c r="QON103" s="248"/>
      <c r="QOO103" s="254"/>
      <c r="QOP103" s="224"/>
      <c r="QOQ103" s="225"/>
      <c r="QOR103" s="99"/>
      <c r="QOS103" s="255"/>
      <c r="QOT103" s="231"/>
      <c r="QOU103" s="227"/>
      <c r="QOV103" s="227"/>
      <c r="QOW103" s="231"/>
      <c r="QOX103" s="6"/>
      <c r="QOY103" s="6"/>
      <c r="QOZ103" s="6"/>
      <c r="QPA103" s="246"/>
      <c r="QPB103" s="252"/>
      <c r="QPC103" s="259"/>
      <c r="QPD103" s="231"/>
      <c r="QPE103" s="231"/>
      <c r="QPF103" s="231"/>
      <c r="QPG103" s="99"/>
      <c r="QPH103" s="231"/>
      <c r="QPI103" s="231"/>
      <c r="QPJ103" s="231"/>
      <c r="QPK103" s="222"/>
      <c r="QPL103" s="248"/>
      <c r="QPM103" s="254"/>
      <c r="QPN103" s="224"/>
      <c r="QPO103" s="225"/>
      <c r="QPP103" s="99"/>
      <c r="QPQ103" s="255"/>
      <c r="QPR103" s="231"/>
      <c r="QPS103" s="227"/>
      <c r="QPT103" s="227"/>
      <c r="QPU103" s="231"/>
      <c r="QPV103" s="6"/>
      <c r="QPW103" s="6"/>
      <c r="QPX103" s="6"/>
      <c r="QPY103" s="246"/>
      <c r="QPZ103" s="252"/>
      <c r="QQA103" s="259"/>
      <c r="QQB103" s="231"/>
      <c r="QQC103" s="231"/>
      <c r="QQD103" s="231"/>
      <c r="QQE103" s="99"/>
      <c r="QQF103" s="231"/>
      <c r="QQG103" s="231"/>
      <c r="QQH103" s="231"/>
      <c r="QQI103" s="222"/>
      <c r="QQJ103" s="248"/>
      <c r="QQK103" s="254"/>
      <c r="QQL103" s="224"/>
      <c r="QQM103" s="225"/>
      <c r="QQN103" s="99"/>
      <c r="QQO103" s="255"/>
      <c r="QQP103" s="231"/>
      <c r="QQQ103" s="227"/>
      <c r="QQR103" s="227"/>
      <c r="QQS103" s="231"/>
      <c r="QQT103" s="6"/>
      <c r="QQU103" s="6"/>
      <c r="QQV103" s="6"/>
      <c r="QQW103" s="246"/>
      <c r="QQX103" s="252"/>
      <c r="QQY103" s="259"/>
      <c r="QQZ103" s="231"/>
      <c r="QRA103" s="231"/>
      <c r="QRB103" s="231"/>
      <c r="QRC103" s="99"/>
      <c r="QRD103" s="231"/>
      <c r="QRE103" s="231"/>
      <c r="QRF103" s="231"/>
      <c r="QRG103" s="222"/>
      <c r="QRH103" s="248"/>
      <c r="QRI103" s="254"/>
      <c r="QRJ103" s="224"/>
      <c r="QRK103" s="225"/>
      <c r="QRL103" s="99"/>
      <c r="QRM103" s="255"/>
      <c r="QRN103" s="231"/>
      <c r="QRO103" s="227"/>
      <c r="QRP103" s="227"/>
      <c r="QRQ103" s="231"/>
      <c r="QRR103" s="6"/>
      <c r="QRS103" s="6"/>
      <c r="QRT103" s="6"/>
      <c r="QRU103" s="246"/>
      <c r="QRV103" s="252"/>
      <c r="QRW103" s="259"/>
      <c r="QRX103" s="231"/>
      <c r="QRY103" s="231"/>
      <c r="QRZ103" s="231"/>
      <c r="QSA103" s="99"/>
      <c r="QSB103" s="231"/>
      <c r="QSC103" s="231"/>
      <c r="QSD103" s="231"/>
      <c r="QSE103" s="222"/>
      <c r="QSF103" s="248"/>
      <c r="QSG103" s="254"/>
      <c r="QSH103" s="224"/>
      <c r="QSI103" s="225"/>
      <c r="QSJ103" s="99"/>
      <c r="QSK103" s="255"/>
      <c r="QSL103" s="231"/>
      <c r="QSM103" s="227"/>
      <c r="QSN103" s="227"/>
      <c r="QSO103" s="231"/>
      <c r="QSP103" s="6"/>
      <c r="QSQ103" s="6"/>
      <c r="QSR103" s="6"/>
      <c r="QSS103" s="246"/>
      <c r="QST103" s="252"/>
      <c r="QSU103" s="259"/>
      <c r="QSV103" s="231"/>
      <c r="QSW103" s="231"/>
      <c r="QSX103" s="231"/>
      <c r="QSY103" s="99"/>
      <c r="QSZ103" s="231"/>
      <c r="QTA103" s="231"/>
      <c r="QTB103" s="231"/>
      <c r="QTC103" s="222"/>
      <c r="QTD103" s="248"/>
      <c r="QTE103" s="254"/>
      <c r="QTF103" s="224"/>
      <c r="QTG103" s="225"/>
      <c r="QTH103" s="99"/>
      <c r="QTI103" s="255"/>
      <c r="QTJ103" s="231"/>
      <c r="QTK103" s="227"/>
      <c r="QTL103" s="227"/>
      <c r="QTM103" s="231"/>
      <c r="QTN103" s="6"/>
      <c r="QTO103" s="6"/>
      <c r="QTP103" s="6"/>
      <c r="QTQ103" s="246"/>
      <c r="QTR103" s="252"/>
      <c r="QTS103" s="259"/>
      <c r="QTT103" s="231"/>
      <c r="QTU103" s="231"/>
      <c r="QTV103" s="231"/>
      <c r="QTW103" s="99"/>
      <c r="QTX103" s="231"/>
      <c r="QTY103" s="231"/>
      <c r="QTZ103" s="231"/>
      <c r="QUA103" s="222"/>
      <c r="QUB103" s="248"/>
      <c r="QUC103" s="254"/>
      <c r="QUD103" s="224"/>
      <c r="QUE103" s="225"/>
      <c r="QUF103" s="99"/>
      <c r="QUG103" s="255"/>
      <c r="QUH103" s="231"/>
      <c r="QUI103" s="227"/>
      <c r="QUJ103" s="227"/>
      <c r="QUK103" s="231"/>
      <c r="QUL103" s="6"/>
      <c r="QUM103" s="6"/>
      <c r="QUN103" s="6"/>
      <c r="QUO103" s="246"/>
      <c r="QUP103" s="252"/>
      <c r="QUQ103" s="259"/>
      <c r="QUR103" s="231"/>
      <c r="QUS103" s="231"/>
      <c r="QUT103" s="231"/>
      <c r="QUU103" s="99"/>
      <c r="QUV103" s="231"/>
      <c r="QUW103" s="231"/>
      <c r="QUX103" s="231"/>
      <c r="QUY103" s="222"/>
      <c r="QUZ103" s="248"/>
      <c r="QVA103" s="254"/>
      <c r="QVB103" s="224"/>
      <c r="QVC103" s="225"/>
      <c r="QVD103" s="99"/>
      <c r="QVE103" s="255"/>
      <c r="QVF103" s="231"/>
      <c r="QVG103" s="227"/>
      <c r="QVH103" s="227"/>
      <c r="QVI103" s="231"/>
      <c r="QVJ103" s="6"/>
      <c r="QVK103" s="6"/>
      <c r="QVL103" s="6"/>
      <c r="QVM103" s="246"/>
      <c r="QVN103" s="252"/>
      <c r="QVO103" s="259"/>
      <c r="QVP103" s="231"/>
      <c r="QVQ103" s="231"/>
      <c r="QVR103" s="231"/>
      <c r="QVS103" s="99"/>
      <c r="QVT103" s="231"/>
      <c r="QVU103" s="231"/>
      <c r="QVV103" s="231"/>
      <c r="QVW103" s="222"/>
      <c r="QVX103" s="248"/>
      <c r="QVY103" s="254"/>
      <c r="QVZ103" s="224"/>
      <c r="QWA103" s="225"/>
      <c r="QWB103" s="99"/>
      <c r="QWC103" s="255"/>
      <c r="QWD103" s="231"/>
      <c r="QWE103" s="227"/>
      <c r="QWF103" s="227"/>
      <c r="QWG103" s="231"/>
      <c r="QWH103" s="6"/>
      <c r="QWI103" s="6"/>
      <c r="QWJ103" s="6"/>
      <c r="QWK103" s="246"/>
      <c r="QWL103" s="252"/>
      <c r="QWM103" s="259"/>
      <c r="QWN103" s="231"/>
      <c r="QWO103" s="231"/>
      <c r="QWP103" s="231"/>
      <c r="QWQ103" s="99"/>
      <c r="QWR103" s="231"/>
      <c r="QWS103" s="231"/>
      <c r="QWT103" s="231"/>
      <c r="QWU103" s="222"/>
      <c r="QWV103" s="248"/>
      <c r="QWW103" s="254"/>
      <c r="QWX103" s="224"/>
      <c r="QWY103" s="225"/>
      <c r="QWZ103" s="99"/>
      <c r="QXA103" s="255"/>
      <c r="QXB103" s="231"/>
      <c r="QXC103" s="227"/>
      <c r="QXD103" s="227"/>
      <c r="QXE103" s="231"/>
      <c r="QXF103" s="6"/>
      <c r="QXG103" s="6"/>
      <c r="QXH103" s="6"/>
      <c r="QXI103" s="246"/>
      <c r="QXJ103" s="252"/>
      <c r="QXK103" s="259"/>
      <c r="QXL103" s="231"/>
      <c r="QXM103" s="231"/>
      <c r="QXN103" s="231"/>
      <c r="QXO103" s="99"/>
      <c r="QXP103" s="231"/>
      <c r="QXQ103" s="231"/>
      <c r="QXR103" s="231"/>
      <c r="QXS103" s="222"/>
      <c r="QXT103" s="248"/>
      <c r="QXU103" s="254"/>
      <c r="QXV103" s="224"/>
      <c r="QXW103" s="225"/>
      <c r="QXX103" s="99"/>
      <c r="QXY103" s="255"/>
      <c r="QXZ103" s="231"/>
      <c r="QYA103" s="227"/>
      <c r="QYB103" s="227"/>
      <c r="QYC103" s="231"/>
      <c r="QYD103" s="6"/>
      <c r="QYE103" s="6"/>
      <c r="QYF103" s="6"/>
      <c r="QYG103" s="246"/>
      <c r="QYH103" s="252"/>
      <c r="QYI103" s="259"/>
      <c r="QYJ103" s="231"/>
      <c r="QYK103" s="231"/>
      <c r="QYL103" s="231"/>
      <c r="QYM103" s="99"/>
      <c r="QYN103" s="231"/>
      <c r="QYO103" s="231"/>
      <c r="QYP103" s="231"/>
      <c r="QYQ103" s="222"/>
      <c r="QYR103" s="248"/>
      <c r="QYS103" s="254"/>
      <c r="QYT103" s="224"/>
      <c r="QYU103" s="225"/>
      <c r="QYV103" s="99"/>
      <c r="QYW103" s="255"/>
      <c r="QYX103" s="231"/>
      <c r="QYY103" s="227"/>
      <c r="QYZ103" s="227"/>
      <c r="QZA103" s="231"/>
      <c r="QZB103" s="6"/>
      <c r="QZC103" s="6"/>
      <c r="QZD103" s="6"/>
      <c r="QZE103" s="246"/>
      <c r="QZF103" s="252"/>
      <c r="QZG103" s="259"/>
      <c r="QZH103" s="231"/>
      <c r="QZI103" s="231"/>
      <c r="QZJ103" s="231"/>
      <c r="QZK103" s="99"/>
      <c r="QZL103" s="231"/>
      <c r="QZM103" s="231"/>
      <c r="QZN103" s="231"/>
      <c r="QZO103" s="222"/>
      <c r="QZP103" s="248"/>
      <c r="QZQ103" s="254"/>
      <c r="QZR103" s="224"/>
      <c r="QZS103" s="225"/>
      <c r="QZT103" s="99"/>
      <c r="QZU103" s="255"/>
      <c r="QZV103" s="231"/>
      <c r="QZW103" s="227"/>
      <c r="QZX103" s="227"/>
      <c r="QZY103" s="231"/>
      <c r="QZZ103" s="6"/>
      <c r="RAA103" s="6"/>
      <c r="RAB103" s="6"/>
      <c r="RAC103" s="246"/>
      <c r="RAD103" s="252"/>
      <c r="RAE103" s="259"/>
      <c r="RAF103" s="231"/>
      <c r="RAG103" s="231"/>
      <c r="RAH103" s="231"/>
      <c r="RAI103" s="99"/>
      <c r="RAJ103" s="231"/>
      <c r="RAK103" s="231"/>
      <c r="RAL103" s="231"/>
      <c r="RAM103" s="222"/>
      <c r="RAN103" s="248"/>
      <c r="RAO103" s="254"/>
      <c r="RAP103" s="224"/>
      <c r="RAQ103" s="225"/>
      <c r="RAR103" s="99"/>
      <c r="RAS103" s="255"/>
      <c r="RAT103" s="231"/>
      <c r="RAU103" s="227"/>
      <c r="RAV103" s="227"/>
      <c r="RAW103" s="231"/>
      <c r="RAX103" s="6"/>
      <c r="RAY103" s="6"/>
      <c r="RAZ103" s="6"/>
      <c r="RBA103" s="246"/>
      <c r="RBB103" s="252"/>
      <c r="RBC103" s="259"/>
      <c r="RBD103" s="231"/>
      <c r="RBE103" s="231"/>
      <c r="RBF103" s="231"/>
      <c r="RBG103" s="99"/>
      <c r="RBH103" s="231"/>
      <c r="RBI103" s="231"/>
      <c r="RBJ103" s="231"/>
      <c r="RBK103" s="222"/>
      <c r="RBL103" s="248"/>
      <c r="RBM103" s="254"/>
      <c r="RBN103" s="224"/>
      <c r="RBO103" s="225"/>
      <c r="RBP103" s="99"/>
      <c r="RBQ103" s="255"/>
      <c r="RBR103" s="231"/>
      <c r="RBS103" s="227"/>
      <c r="RBT103" s="227"/>
      <c r="RBU103" s="231"/>
      <c r="RBV103" s="6"/>
      <c r="RBW103" s="6"/>
      <c r="RBX103" s="6"/>
      <c r="RBY103" s="246"/>
      <c r="RBZ103" s="252"/>
      <c r="RCA103" s="259"/>
      <c r="RCB103" s="231"/>
      <c r="RCC103" s="231"/>
      <c r="RCD103" s="231"/>
      <c r="RCE103" s="99"/>
      <c r="RCF103" s="231"/>
      <c r="RCG103" s="231"/>
      <c r="RCH103" s="231"/>
      <c r="RCI103" s="222"/>
      <c r="RCJ103" s="248"/>
      <c r="RCK103" s="254"/>
      <c r="RCL103" s="224"/>
      <c r="RCM103" s="225"/>
      <c r="RCN103" s="99"/>
      <c r="RCO103" s="255"/>
      <c r="RCP103" s="231"/>
      <c r="RCQ103" s="227"/>
      <c r="RCR103" s="227"/>
      <c r="RCS103" s="231"/>
      <c r="RCT103" s="6"/>
      <c r="RCU103" s="6"/>
      <c r="RCV103" s="6"/>
      <c r="RCW103" s="246"/>
      <c r="RCX103" s="252"/>
      <c r="RCY103" s="259"/>
      <c r="RCZ103" s="231"/>
      <c r="RDA103" s="231"/>
      <c r="RDB103" s="231"/>
      <c r="RDC103" s="99"/>
      <c r="RDD103" s="231"/>
      <c r="RDE103" s="231"/>
      <c r="RDF103" s="231"/>
      <c r="RDG103" s="222"/>
      <c r="RDH103" s="248"/>
      <c r="RDI103" s="254"/>
      <c r="RDJ103" s="224"/>
      <c r="RDK103" s="225"/>
      <c r="RDL103" s="99"/>
      <c r="RDM103" s="255"/>
      <c r="RDN103" s="231"/>
      <c r="RDO103" s="227"/>
      <c r="RDP103" s="227"/>
      <c r="RDQ103" s="231"/>
      <c r="RDR103" s="6"/>
      <c r="RDS103" s="6"/>
      <c r="RDT103" s="6"/>
      <c r="RDU103" s="246"/>
      <c r="RDV103" s="252"/>
      <c r="RDW103" s="259"/>
      <c r="RDX103" s="231"/>
      <c r="RDY103" s="231"/>
      <c r="RDZ103" s="231"/>
      <c r="REA103" s="99"/>
      <c r="REB103" s="231"/>
      <c r="REC103" s="231"/>
      <c r="RED103" s="231"/>
      <c r="REE103" s="222"/>
      <c r="REF103" s="248"/>
      <c r="REG103" s="254"/>
      <c r="REH103" s="224"/>
      <c r="REI103" s="225"/>
      <c r="REJ103" s="99"/>
      <c r="REK103" s="255"/>
      <c r="REL103" s="231"/>
      <c r="REM103" s="227"/>
      <c r="REN103" s="227"/>
      <c r="REO103" s="231"/>
      <c r="REP103" s="6"/>
      <c r="REQ103" s="6"/>
      <c r="RER103" s="6"/>
      <c r="RES103" s="246"/>
      <c r="RET103" s="252"/>
      <c r="REU103" s="259"/>
      <c r="REV103" s="231"/>
      <c r="REW103" s="231"/>
      <c r="REX103" s="231"/>
      <c r="REY103" s="99"/>
      <c r="REZ103" s="231"/>
      <c r="RFA103" s="231"/>
      <c r="RFB103" s="231"/>
      <c r="RFC103" s="222"/>
      <c r="RFD103" s="248"/>
      <c r="RFE103" s="254"/>
      <c r="RFF103" s="224"/>
      <c r="RFG103" s="225"/>
      <c r="RFH103" s="99"/>
      <c r="RFI103" s="255"/>
      <c r="RFJ103" s="231"/>
      <c r="RFK103" s="227"/>
      <c r="RFL103" s="227"/>
      <c r="RFM103" s="231"/>
      <c r="RFN103" s="6"/>
      <c r="RFO103" s="6"/>
      <c r="RFP103" s="6"/>
      <c r="RFQ103" s="246"/>
      <c r="RFR103" s="252"/>
      <c r="RFS103" s="259"/>
      <c r="RFT103" s="231"/>
      <c r="RFU103" s="231"/>
      <c r="RFV103" s="231"/>
      <c r="RFW103" s="99"/>
      <c r="RFX103" s="231"/>
      <c r="RFY103" s="231"/>
      <c r="RFZ103" s="231"/>
      <c r="RGA103" s="222"/>
      <c r="RGB103" s="248"/>
      <c r="RGC103" s="254"/>
      <c r="RGD103" s="224"/>
      <c r="RGE103" s="225"/>
      <c r="RGF103" s="99"/>
      <c r="RGG103" s="255"/>
      <c r="RGH103" s="231"/>
      <c r="RGI103" s="227"/>
      <c r="RGJ103" s="227"/>
      <c r="RGK103" s="231"/>
      <c r="RGL103" s="6"/>
      <c r="RGM103" s="6"/>
      <c r="RGN103" s="6"/>
      <c r="RGO103" s="246"/>
      <c r="RGP103" s="252"/>
      <c r="RGQ103" s="259"/>
      <c r="RGR103" s="231"/>
      <c r="RGS103" s="231"/>
      <c r="RGT103" s="231"/>
      <c r="RGU103" s="99"/>
      <c r="RGV103" s="231"/>
      <c r="RGW103" s="231"/>
      <c r="RGX103" s="231"/>
      <c r="RGY103" s="222"/>
      <c r="RGZ103" s="248"/>
      <c r="RHA103" s="254"/>
      <c r="RHB103" s="224"/>
      <c r="RHC103" s="225"/>
      <c r="RHD103" s="99"/>
      <c r="RHE103" s="255"/>
      <c r="RHF103" s="231"/>
      <c r="RHG103" s="227"/>
      <c r="RHH103" s="227"/>
      <c r="RHI103" s="231"/>
      <c r="RHJ103" s="6"/>
      <c r="RHK103" s="6"/>
      <c r="RHL103" s="6"/>
      <c r="RHM103" s="246"/>
      <c r="RHN103" s="252"/>
      <c r="RHO103" s="259"/>
      <c r="RHP103" s="231"/>
      <c r="RHQ103" s="231"/>
      <c r="RHR103" s="231"/>
      <c r="RHS103" s="99"/>
      <c r="RHT103" s="231"/>
      <c r="RHU103" s="231"/>
      <c r="RHV103" s="231"/>
      <c r="RHW103" s="222"/>
      <c r="RHX103" s="248"/>
      <c r="RHY103" s="254"/>
      <c r="RHZ103" s="224"/>
      <c r="RIA103" s="225"/>
      <c r="RIB103" s="99"/>
      <c r="RIC103" s="255"/>
      <c r="RID103" s="231"/>
      <c r="RIE103" s="227"/>
      <c r="RIF103" s="227"/>
      <c r="RIG103" s="231"/>
      <c r="RIH103" s="6"/>
      <c r="RII103" s="6"/>
      <c r="RIJ103" s="6"/>
      <c r="RIK103" s="246"/>
      <c r="RIL103" s="252"/>
      <c r="RIM103" s="259"/>
      <c r="RIN103" s="231"/>
      <c r="RIO103" s="231"/>
      <c r="RIP103" s="231"/>
      <c r="RIQ103" s="99"/>
      <c r="RIR103" s="231"/>
      <c r="RIS103" s="231"/>
      <c r="RIT103" s="231"/>
      <c r="RIU103" s="222"/>
      <c r="RIV103" s="248"/>
      <c r="RIW103" s="254"/>
      <c r="RIX103" s="224"/>
      <c r="RIY103" s="225"/>
      <c r="RIZ103" s="99"/>
      <c r="RJA103" s="255"/>
      <c r="RJB103" s="231"/>
      <c r="RJC103" s="227"/>
      <c r="RJD103" s="227"/>
      <c r="RJE103" s="231"/>
      <c r="RJF103" s="6"/>
      <c r="RJG103" s="6"/>
      <c r="RJH103" s="6"/>
      <c r="RJI103" s="246"/>
      <c r="RJJ103" s="252"/>
      <c r="RJK103" s="259"/>
      <c r="RJL103" s="231"/>
      <c r="RJM103" s="231"/>
      <c r="RJN103" s="231"/>
      <c r="RJO103" s="99"/>
      <c r="RJP103" s="231"/>
      <c r="RJQ103" s="231"/>
      <c r="RJR103" s="231"/>
      <c r="RJS103" s="222"/>
      <c r="RJT103" s="248"/>
      <c r="RJU103" s="254"/>
      <c r="RJV103" s="224"/>
      <c r="RJW103" s="225"/>
      <c r="RJX103" s="99"/>
      <c r="RJY103" s="255"/>
      <c r="RJZ103" s="231"/>
      <c r="RKA103" s="227"/>
      <c r="RKB103" s="227"/>
      <c r="RKC103" s="231"/>
      <c r="RKD103" s="6"/>
      <c r="RKE103" s="6"/>
      <c r="RKF103" s="6"/>
      <c r="RKG103" s="246"/>
      <c r="RKH103" s="252"/>
      <c r="RKI103" s="259"/>
      <c r="RKJ103" s="231"/>
      <c r="RKK103" s="231"/>
      <c r="RKL103" s="231"/>
      <c r="RKM103" s="99"/>
      <c r="RKN103" s="231"/>
      <c r="RKO103" s="231"/>
      <c r="RKP103" s="231"/>
      <c r="RKQ103" s="222"/>
      <c r="RKR103" s="248"/>
      <c r="RKS103" s="254"/>
      <c r="RKT103" s="224"/>
      <c r="RKU103" s="225"/>
      <c r="RKV103" s="99"/>
      <c r="RKW103" s="255"/>
      <c r="RKX103" s="231"/>
      <c r="RKY103" s="227"/>
      <c r="RKZ103" s="227"/>
      <c r="RLA103" s="231"/>
      <c r="RLB103" s="6"/>
      <c r="RLC103" s="6"/>
      <c r="RLD103" s="6"/>
      <c r="RLE103" s="246"/>
      <c r="RLF103" s="252"/>
      <c r="RLG103" s="259"/>
      <c r="RLH103" s="231"/>
      <c r="RLI103" s="231"/>
      <c r="RLJ103" s="231"/>
      <c r="RLK103" s="99"/>
      <c r="RLL103" s="231"/>
      <c r="RLM103" s="231"/>
      <c r="RLN103" s="231"/>
      <c r="RLO103" s="222"/>
      <c r="RLP103" s="248"/>
      <c r="RLQ103" s="254"/>
      <c r="RLR103" s="224"/>
      <c r="RLS103" s="225"/>
      <c r="RLT103" s="99"/>
      <c r="RLU103" s="255"/>
      <c r="RLV103" s="231"/>
      <c r="RLW103" s="227"/>
      <c r="RLX103" s="227"/>
      <c r="RLY103" s="231"/>
      <c r="RLZ103" s="6"/>
      <c r="RMA103" s="6"/>
      <c r="RMB103" s="6"/>
      <c r="RMC103" s="246"/>
      <c r="RMD103" s="252"/>
      <c r="RME103" s="259"/>
      <c r="RMF103" s="231"/>
      <c r="RMG103" s="231"/>
      <c r="RMH103" s="231"/>
      <c r="RMI103" s="99"/>
      <c r="RMJ103" s="231"/>
      <c r="RMK103" s="231"/>
      <c r="RML103" s="231"/>
      <c r="RMM103" s="222"/>
      <c r="RMN103" s="248"/>
      <c r="RMO103" s="254"/>
      <c r="RMP103" s="224"/>
      <c r="RMQ103" s="225"/>
      <c r="RMR103" s="99"/>
      <c r="RMS103" s="255"/>
      <c r="RMT103" s="231"/>
      <c r="RMU103" s="227"/>
      <c r="RMV103" s="227"/>
      <c r="RMW103" s="231"/>
      <c r="RMX103" s="6"/>
      <c r="RMY103" s="6"/>
      <c r="RMZ103" s="6"/>
      <c r="RNA103" s="246"/>
      <c r="RNB103" s="252"/>
      <c r="RNC103" s="259"/>
      <c r="RND103" s="231"/>
      <c r="RNE103" s="231"/>
      <c r="RNF103" s="231"/>
      <c r="RNG103" s="99"/>
      <c r="RNH103" s="231"/>
      <c r="RNI103" s="231"/>
      <c r="RNJ103" s="231"/>
      <c r="RNK103" s="222"/>
      <c r="RNL103" s="248"/>
      <c r="RNM103" s="254"/>
      <c r="RNN103" s="224"/>
      <c r="RNO103" s="225"/>
      <c r="RNP103" s="99"/>
      <c r="RNQ103" s="255"/>
      <c r="RNR103" s="231"/>
      <c r="RNS103" s="227"/>
      <c r="RNT103" s="227"/>
      <c r="RNU103" s="231"/>
      <c r="RNV103" s="6"/>
      <c r="RNW103" s="6"/>
      <c r="RNX103" s="6"/>
      <c r="RNY103" s="246"/>
      <c r="RNZ103" s="252"/>
      <c r="ROA103" s="259"/>
      <c r="ROB103" s="231"/>
      <c r="ROC103" s="231"/>
      <c r="ROD103" s="231"/>
      <c r="ROE103" s="99"/>
      <c r="ROF103" s="231"/>
      <c r="ROG103" s="231"/>
      <c r="ROH103" s="231"/>
      <c r="ROI103" s="222"/>
      <c r="ROJ103" s="248"/>
      <c r="ROK103" s="254"/>
      <c r="ROL103" s="224"/>
      <c r="ROM103" s="225"/>
      <c r="RON103" s="99"/>
      <c r="ROO103" s="255"/>
      <c r="ROP103" s="231"/>
      <c r="ROQ103" s="227"/>
      <c r="ROR103" s="227"/>
      <c r="ROS103" s="231"/>
      <c r="ROT103" s="6"/>
      <c r="ROU103" s="6"/>
      <c r="ROV103" s="6"/>
      <c r="ROW103" s="246"/>
      <c r="ROX103" s="252"/>
      <c r="ROY103" s="259"/>
      <c r="ROZ103" s="231"/>
      <c r="RPA103" s="231"/>
      <c r="RPB103" s="231"/>
      <c r="RPC103" s="99"/>
      <c r="RPD103" s="231"/>
      <c r="RPE103" s="231"/>
      <c r="RPF103" s="231"/>
      <c r="RPG103" s="222"/>
      <c r="RPH103" s="248"/>
      <c r="RPI103" s="254"/>
      <c r="RPJ103" s="224"/>
      <c r="RPK103" s="225"/>
      <c r="RPL103" s="99"/>
      <c r="RPM103" s="255"/>
      <c r="RPN103" s="231"/>
      <c r="RPO103" s="227"/>
      <c r="RPP103" s="227"/>
      <c r="RPQ103" s="231"/>
      <c r="RPR103" s="6"/>
      <c r="RPS103" s="6"/>
      <c r="RPT103" s="6"/>
      <c r="RPU103" s="246"/>
      <c r="RPV103" s="252"/>
      <c r="RPW103" s="259"/>
      <c r="RPX103" s="231"/>
      <c r="RPY103" s="231"/>
      <c r="RPZ103" s="231"/>
      <c r="RQA103" s="99"/>
      <c r="RQB103" s="231"/>
      <c r="RQC103" s="231"/>
      <c r="RQD103" s="231"/>
      <c r="RQE103" s="222"/>
      <c r="RQF103" s="248"/>
      <c r="RQG103" s="254"/>
      <c r="RQH103" s="224"/>
      <c r="RQI103" s="225"/>
      <c r="RQJ103" s="99"/>
      <c r="RQK103" s="255"/>
      <c r="RQL103" s="231"/>
      <c r="RQM103" s="227"/>
      <c r="RQN103" s="227"/>
      <c r="RQO103" s="231"/>
      <c r="RQP103" s="6"/>
      <c r="RQQ103" s="6"/>
      <c r="RQR103" s="6"/>
      <c r="RQS103" s="246"/>
      <c r="RQT103" s="252"/>
      <c r="RQU103" s="259"/>
      <c r="RQV103" s="231"/>
      <c r="RQW103" s="231"/>
      <c r="RQX103" s="231"/>
      <c r="RQY103" s="99"/>
      <c r="RQZ103" s="231"/>
      <c r="RRA103" s="231"/>
      <c r="RRB103" s="231"/>
      <c r="RRC103" s="222"/>
      <c r="RRD103" s="248"/>
      <c r="RRE103" s="254"/>
      <c r="RRF103" s="224"/>
      <c r="RRG103" s="225"/>
      <c r="RRH103" s="99"/>
      <c r="RRI103" s="255"/>
      <c r="RRJ103" s="231"/>
      <c r="RRK103" s="227"/>
      <c r="RRL103" s="227"/>
      <c r="RRM103" s="231"/>
      <c r="RRN103" s="6"/>
      <c r="RRO103" s="6"/>
      <c r="RRP103" s="6"/>
      <c r="RRQ103" s="246"/>
      <c r="RRR103" s="252"/>
      <c r="RRS103" s="259"/>
      <c r="RRT103" s="231"/>
      <c r="RRU103" s="231"/>
      <c r="RRV103" s="231"/>
      <c r="RRW103" s="99"/>
      <c r="RRX103" s="231"/>
      <c r="RRY103" s="231"/>
      <c r="RRZ103" s="231"/>
      <c r="RSA103" s="222"/>
      <c r="RSB103" s="248"/>
      <c r="RSC103" s="254"/>
      <c r="RSD103" s="224"/>
      <c r="RSE103" s="225"/>
      <c r="RSF103" s="99"/>
      <c r="RSG103" s="255"/>
      <c r="RSH103" s="231"/>
      <c r="RSI103" s="227"/>
      <c r="RSJ103" s="227"/>
      <c r="RSK103" s="231"/>
      <c r="RSL103" s="6"/>
      <c r="RSM103" s="6"/>
      <c r="RSN103" s="6"/>
      <c r="RSO103" s="246"/>
      <c r="RSP103" s="252"/>
      <c r="RSQ103" s="259"/>
      <c r="RSR103" s="231"/>
      <c r="RSS103" s="231"/>
      <c r="RST103" s="231"/>
      <c r="RSU103" s="99"/>
      <c r="RSV103" s="231"/>
      <c r="RSW103" s="231"/>
      <c r="RSX103" s="231"/>
      <c r="RSY103" s="222"/>
      <c r="RSZ103" s="248"/>
      <c r="RTA103" s="254"/>
      <c r="RTB103" s="224"/>
      <c r="RTC103" s="225"/>
      <c r="RTD103" s="99"/>
      <c r="RTE103" s="255"/>
      <c r="RTF103" s="231"/>
      <c r="RTG103" s="227"/>
      <c r="RTH103" s="227"/>
      <c r="RTI103" s="231"/>
      <c r="RTJ103" s="6"/>
      <c r="RTK103" s="6"/>
      <c r="RTL103" s="6"/>
      <c r="RTM103" s="246"/>
      <c r="RTN103" s="252"/>
      <c r="RTO103" s="259"/>
      <c r="RTP103" s="231"/>
      <c r="RTQ103" s="231"/>
      <c r="RTR103" s="231"/>
      <c r="RTS103" s="99"/>
      <c r="RTT103" s="231"/>
      <c r="RTU103" s="231"/>
      <c r="RTV103" s="231"/>
      <c r="RTW103" s="222"/>
      <c r="RTX103" s="248"/>
      <c r="RTY103" s="254"/>
      <c r="RTZ103" s="224"/>
      <c r="RUA103" s="225"/>
      <c r="RUB103" s="99"/>
      <c r="RUC103" s="255"/>
      <c r="RUD103" s="231"/>
      <c r="RUE103" s="227"/>
      <c r="RUF103" s="227"/>
      <c r="RUG103" s="231"/>
      <c r="RUH103" s="6"/>
      <c r="RUI103" s="6"/>
      <c r="RUJ103" s="6"/>
      <c r="RUK103" s="246"/>
      <c r="RUL103" s="252"/>
      <c r="RUM103" s="259"/>
      <c r="RUN103" s="231"/>
      <c r="RUO103" s="231"/>
      <c r="RUP103" s="231"/>
      <c r="RUQ103" s="99"/>
      <c r="RUR103" s="231"/>
      <c r="RUS103" s="231"/>
      <c r="RUT103" s="231"/>
      <c r="RUU103" s="222"/>
      <c r="RUV103" s="248"/>
      <c r="RUW103" s="254"/>
      <c r="RUX103" s="224"/>
      <c r="RUY103" s="225"/>
      <c r="RUZ103" s="99"/>
      <c r="RVA103" s="255"/>
      <c r="RVB103" s="231"/>
      <c r="RVC103" s="227"/>
      <c r="RVD103" s="227"/>
      <c r="RVE103" s="231"/>
      <c r="RVF103" s="6"/>
      <c r="RVG103" s="6"/>
      <c r="RVH103" s="6"/>
      <c r="RVI103" s="246"/>
      <c r="RVJ103" s="252"/>
      <c r="RVK103" s="259"/>
      <c r="RVL103" s="231"/>
      <c r="RVM103" s="231"/>
      <c r="RVN103" s="231"/>
      <c r="RVO103" s="99"/>
      <c r="RVP103" s="231"/>
      <c r="RVQ103" s="231"/>
      <c r="RVR103" s="231"/>
      <c r="RVS103" s="222"/>
      <c r="RVT103" s="248"/>
      <c r="RVU103" s="254"/>
      <c r="RVV103" s="224"/>
      <c r="RVW103" s="225"/>
      <c r="RVX103" s="99"/>
      <c r="RVY103" s="255"/>
      <c r="RVZ103" s="231"/>
      <c r="RWA103" s="227"/>
      <c r="RWB103" s="227"/>
      <c r="RWC103" s="231"/>
      <c r="RWD103" s="6"/>
      <c r="RWE103" s="6"/>
      <c r="RWF103" s="6"/>
      <c r="RWG103" s="246"/>
      <c r="RWH103" s="252"/>
      <c r="RWI103" s="259"/>
      <c r="RWJ103" s="231"/>
      <c r="RWK103" s="231"/>
      <c r="RWL103" s="231"/>
      <c r="RWM103" s="99"/>
      <c r="RWN103" s="231"/>
      <c r="RWO103" s="231"/>
      <c r="RWP103" s="231"/>
      <c r="RWQ103" s="222"/>
      <c r="RWR103" s="248"/>
      <c r="RWS103" s="254"/>
      <c r="RWT103" s="224"/>
      <c r="RWU103" s="225"/>
      <c r="RWV103" s="99"/>
      <c r="RWW103" s="255"/>
      <c r="RWX103" s="231"/>
      <c r="RWY103" s="227"/>
      <c r="RWZ103" s="227"/>
      <c r="RXA103" s="231"/>
      <c r="RXB103" s="6"/>
      <c r="RXC103" s="6"/>
      <c r="RXD103" s="6"/>
      <c r="RXE103" s="246"/>
      <c r="RXF103" s="252"/>
      <c r="RXG103" s="259"/>
      <c r="RXH103" s="231"/>
      <c r="RXI103" s="231"/>
      <c r="RXJ103" s="231"/>
      <c r="RXK103" s="99"/>
      <c r="RXL103" s="231"/>
      <c r="RXM103" s="231"/>
      <c r="RXN103" s="231"/>
      <c r="RXO103" s="222"/>
      <c r="RXP103" s="248"/>
      <c r="RXQ103" s="254"/>
      <c r="RXR103" s="224"/>
      <c r="RXS103" s="225"/>
      <c r="RXT103" s="99"/>
      <c r="RXU103" s="255"/>
      <c r="RXV103" s="231"/>
      <c r="RXW103" s="227"/>
      <c r="RXX103" s="227"/>
      <c r="RXY103" s="231"/>
      <c r="RXZ103" s="6"/>
      <c r="RYA103" s="6"/>
      <c r="RYB103" s="6"/>
      <c r="RYC103" s="246"/>
      <c r="RYD103" s="252"/>
      <c r="RYE103" s="259"/>
      <c r="RYF103" s="231"/>
      <c r="RYG103" s="231"/>
      <c r="RYH103" s="231"/>
      <c r="RYI103" s="99"/>
      <c r="RYJ103" s="231"/>
      <c r="RYK103" s="231"/>
      <c r="RYL103" s="231"/>
      <c r="RYM103" s="222"/>
      <c r="RYN103" s="248"/>
      <c r="RYO103" s="254"/>
      <c r="RYP103" s="224"/>
      <c r="RYQ103" s="225"/>
      <c r="RYR103" s="99"/>
      <c r="RYS103" s="255"/>
      <c r="RYT103" s="231"/>
      <c r="RYU103" s="227"/>
      <c r="RYV103" s="227"/>
      <c r="RYW103" s="231"/>
      <c r="RYX103" s="6"/>
      <c r="RYY103" s="6"/>
      <c r="RYZ103" s="6"/>
      <c r="RZA103" s="246"/>
      <c r="RZB103" s="252"/>
      <c r="RZC103" s="259"/>
      <c r="RZD103" s="231"/>
      <c r="RZE103" s="231"/>
      <c r="RZF103" s="231"/>
      <c r="RZG103" s="99"/>
      <c r="RZH103" s="231"/>
      <c r="RZI103" s="231"/>
      <c r="RZJ103" s="231"/>
      <c r="RZK103" s="222"/>
      <c r="RZL103" s="248"/>
      <c r="RZM103" s="254"/>
      <c r="RZN103" s="224"/>
      <c r="RZO103" s="225"/>
      <c r="RZP103" s="99"/>
      <c r="RZQ103" s="255"/>
      <c r="RZR103" s="231"/>
      <c r="RZS103" s="227"/>
      <c r="RZT103" s="227"/>
      <c r="RZU103" s="231"/>
      <c r="RZV103" s="6"/>
      <c r="RZW103" s="6"/>
      <c r="RZX103" s="6"/>
      <c r="RZY103" s="246"/>
      <c r="RZZ103" s="252"/>
      <c r="SAA103" s="259"/>
      <c r="SAB103" s="231"/>
      <c r="SAC103" s="231"/>
      <c r="SAD103" s="231"/>
      <c r="SAE103" s="99"/>
      <c r="SAF103" s="231"/>
      <c r="SAG103" s="231"/>
      <c r="SAH103" s="231"/>
      <c r="SAI103" s="222"/>
      <c r="SAJ103" s="248"/>
      <c r="SAK103" s="254"/>
      <c r="SAL103" s="224"/>
      <c r="SAM103" s="225"/>
      <c r="SAN103" s="99"/>
      <c r="SAO103" s="255"/>
      <c r="SAP103" s="231"/>
      <c r="SAQ103" s="227"/>
      <c r="SAR103" s="227"/>
      <c r="SAS103" s="231"/>
      <c r="SAT103" s="6"/>
      <c r="SAU103" s="6"/>
      <c r="SAV103" s="6"/>
      <c r="SAW103" s="246"/>
      <c r="SAX103" s="252"/>
      <c r="SAY103" s="259"/>
      <c r="SAZ103" s="231"/>
      <c r="SBA103" s="231"/>
      <c r="SBB103" s="231"/>
      <c r="SBC103" s="99"/>
      <c r="SBD103" s="231"/>
      <c r="SBE103" s="231"/>
      <c r="SBF103" s="231"/>
      <c r="SBG103" s="222"/>
      <c r="SBH103" s="248"/>
      <c r="SBI103" s="254"/>
      <c r="SBJ103" s="224"/>
      <c r="SBK103" s="225"/>
      <c r="SBL103" s="99"/>
      <c r="SBM103" s="255"/>
      <c r="SBN103" s="231"/>
      <c r="SBO103" s="227"/>
      <c r="SBP103" s="227"/>
      <c r="SBQ103" s="231"/>
      <c r="SBR103" s="6"/>
      <c r="SBS103" s="6"/>
      <c r="SBT103" s="6"/>
      <c r="SBU103" s="246"/>
      <c r="SBV103" s="252"/>
      <c r="SBW103" s="259"/>
      <c r="SBX103" s="231"/>
      <c r="SBY103" s="231"/>
      <c r="SBZ103" s="231"/>
      <c r="SCA103" s="99"/>
      <c r="SCB103" s="231"/>
      <c r="SCC103" s="231"/>
      <c r="SCD103" s="231"/>
      <c r="SCE103" s="222"/>
      <c r="SCF103" s="248"/>
      <c r="SCG103" s="254"/>
      <c r="SCH103" s="224"/>
      <c r="SCI103" s="225"/>
      <c r="SCJ103" s="99"/>
      <c r="SCK103" s="255"/>
      <c r="SCL103" s="231"/>
      <c r="SCM103" s="227"/>
      <c r="SCN103" s="227"/>
      <c r="SCO103" s="231"/>
      <c r="SCP103" s="6"/>
      <c r="SCQ103" s="6"/>
      <c r="SCR103" s="6"/>
      <c r="SCS103" s="246"/>
      <c r="SCT103" s="252"/>
      <c r="SCU103" s="259"/>
      <c r="SCV103" s="231"/>
      <c r="SCW103" s="231"/>
      <c r="SCX103" s="231"/>
      <c r="SCY103" s="99"/>
      <c r="SCZ103" s="231"/>
      <c r="SDA103" s="231"/>
      <c r="SDB103" s="231"/>
      <c r="SDC103" s="222"/>
      <c r="SDD103" s="248"/>
      <c r="SDE103" s="254"/>
      <c r="SDF103" s="224"/>
      <c r="SDG103" s="225"/>
      <c r="SDH103" s="99"/>
      <c r="SDI103" s="255"/>
      <c r="SDJ103" s="231"/>
      <c r="SDK103" s="227"/>
      <c r="SDL103" s="227"/>
      <c r="SDM103" s="231"/>
      <c r="SDN103" s="6"/>
      <c r="SDO103" s="6"/>
      <c r="SDP103" s="6"/>
      <c r="SDQ103" s="246"/>
      <c r="SDR103" s="252"/>
      <c r="SDS103" s="259"/>
      <c r="SDT103" s="231"/>
      <c r="SDU103" s="231"/>
      <c r="SDV103" s="231"/>
      <c r="SDW103" s="99"/>
      <c r="SDX103" s="231"/>
      <c r="SDY103" s="231"/>
      <c r="SDZ103" s="231"/>
      <c r="SEA103" s="222"/>
      <c r="SEB103" s="248"/>
      <c r="SEC103" s="254"/>
      <c r="SED103" s="224"/>
      <c r="SEE103" s="225"/>
      <c r="SEF103" s="99"/>
      <c r="SEG103" s="255"/>
      <c r="SEH103" s="231"/>
      <c r="SEI103" s="227"/>
      <c r="SEJ103" s="227"/>
      <c r="SEK103" s="231"/>
      <c r="SEL103" s="6"/>
      <c r="SEM103" s="6"/>
      <c r="SEN103" s="6"/>
      <c r="SEO103" s="246"/>
      <c r="SEP103" s="252"/>
      <c r="SEQ103" s="259"/>
      <c r="SER103" s="231"/>
      <c r="SES103" s="231"/>
      <c r="SET103" s="231"/>
      <c r="SEU103" s="99"/>
      <c r="SEV103" s="231"/>
      <c r="SEW103" s="231"/>
      <c r="SEX103" s="231"/>
      <c r="SEY103" s="222"/>
      <c r="SEZ103" s="248"/>
      <c r="SFA103" s="254"/>
      <c r="SFB103" s="224"/>
      <c r="SFC103" s="225"/>
      <c r="SFD103" s="99"/>
      <c r="SFE103" s="255"/>
      <c r="SFF103" s="231"/>
      <c r="SFG103" s="227"/>
      <c r="SFH103" s="227"/>
      <c r="SFI103" s="231"/>
      <c r="SFJ103" s="6"/>
      <c r="SFK103" s="6"/>
      <c r="SFL103" s="6"/>
      <c r="SFM103" s="246"/>
      <c r="SFN103" s="252"/>
      <c r="SFO103" s="259"/>
      <c r="SFP103" s="231"/>
      <c r="SFQ103" s="231"/>
      <c r="SFR103" s="231"/>
      <c r="SFS103" s="99"/>
      <c r="SFT103" s="231"/>
      <c r="SFU103" s="231"/>
      <c r="SFV103" s="231"/>
      <c r="SFW103" s="222"/>
      <c r="SFX103" s="248"/>
      <c r="SFY103" s="254"/>
      <c r="SFZ103" s="224"/>
      <c r="SGA103" s="225"/>
      <c r="SGB103" s="99"/>
      <c r="SGC103" s="255"/>
      <c r="SGD103" s="231"/>
      <c r="SGE103" s="227"/>
      <c r="SGF103" s="227"/>
      <c r="SGG103" s="231"/>
      <c r="SGH103" s="6"/>
      <c r="SGI103" s="6"/>
      <c r="SGJ103" s="6"/>
      <c r="SGK103" s="246"/>
      <c r="SGL103" s="252"/>
      <c r="SGM103" s="259"/>
      <c r="SGN103" s="231"/>
      <c r="SGO103" s="231"/>
      <c r="SGP103" s="231"/>
      <c r="SGQ103" s="99"/>
      <c r="SGR103" s="231"/>
      <c r="SGS103" s="231"/>
      <c r="SGT103" s="231"/>
      <c r="SGU103" s="222"/>
      <c r="SGV103" s="248"/>
      <c r="SGW103" s="254"/>
      <c r="SGX103" s="224"/>
      <c r="SGY103" s="225"/>
      <c r="SGZ103" s="99"/>
      <c r="SHA103" s="255"/>
      <c r="SHB103" s="231"/>
      <c r="SHC103" s="227"/>
      <c r="SHD103" s="227"/>
      <c r="SHE103" s="231"/>
      <c r="SHF103" s="6"/>
      <c r="SHG103" s="6"/>
      <c r="SHH103" s="6"/>
      <c r="SHI103" s="246"/>
      <c r="SHJ103" s="252"/>
      <c r="SHK103" s="259"/>
      <c r="SHL103" s="231"/>
      <c r="SHM103" s="231"/>
      <c r="SHN103" s="231"/>
      <c r="SHO103" s="99"/>
      <c r="SHP103" s="231"/>
      <c r="SHQ103" s="231"/>
      <c r="SHR103" s="231"/>
      <c r="SHS103" s="222"/>
      <c r="SHT103" s="248"/>
      <c r="SHU103" s="254"/>
      <c r="SHV103" s="224"/>
      <c r="SHW103" s="225"/>
      <c r="SHX103" s="99"/>
      <c r="SHY103" s="255"/>
      <c r="SHZ103" s="231"/>
      <c r="SIA103" s="227"/>
      <c r="SIB103" s="227"/>
      <c r="SIC103" s="231"/>
      <c r="SID103" s="6"/>
      <c r="SIE103" s="6"/>
      <c r="SIF103" s="6"/>
      <c r="SIG103" s="246"/>
      <c r="SIH103" s="252"/>
      <c r="SII103" s="259"/>
      <c r="SIJ103" s="231"/>
      <c r="SIK103" s="231"/>
      <c r="SIL103" s="231"/>
      <c r="SIM103" s="99"/>
      <c r="SIN103" s="231"/>
      <c r="SIO103" s="231"/>
      <c r="SIP103" s="231"/>
      <c r="SIQ103" s="222"/>
      <c r="SIR103" s="248"/>
      <c r="SIS103" s="254"/>
      <c r="SIT103" s="224"/>
      <c r="SIU103" s="225"/>
      <c r="SIV103" s="99"/>
      <c r="SIW103" s="255"/>
      <c r="SIX103" s="231"/>
      <c r="SIY103" s="227"/>
      <c r="SIZ103" s="227"/>
      <c r="SJA103" s="231"/>
      <c r="SJB103" s="6"/>
      <c r="SJC103" s="6"/>
      <c r="SJD103" s="6"/>
      <c r="SJE103" s="246"/>
      <c r="SJF103" s="252"/>
      <c r="SJG103" s="259"/>
      <c r="SJH103" s="231"/>
      <c r="SJI103" s="231"/>
      <c r="SJJ103" s="231"/>
      <c r="SJK103" s="99"/>
      <c r="SJL103" s="231"/>
      <c r="SJM103" s="231"/>
      <c r="SJN103" s="231"/>
      <c r="SJO103" s="222"/>
      <c r="SJP103" s="248"/>
      <c r="SJQ103" s="254"/>
      <c r="SJR103" s="224"/>
      <c r="SJS103" s="225"/>
      <c r="SJT103" s="99"/>
      <c r="SJU103" s="255"/>
      <c r="SJV103" s="231"/>
      <c r="SJW103" s="227"/>
      <c r="SJX103" s="227"/>
      <c r="SJY103" s="231"/>
      <c r="SJZ103" s="6"/>
      <c r="SKA103" s="6"/>
      <c r="SKB103" s="6"/>
      <c r="SKC103" s="246"/>
      <c r="SKD103" s="252"/>
      <c r="SKE103" s="259"/>
      <c r="SKF103" s="231"/>
      <c r="SKG103" s="231"/>
      <c r="SKH103" s="231"/>
      <c r="SKI103" s="99"/>
      <c r="SKJ103" s="231"/>
      <c r="SKK103" s="231"/>
      <c r="SKL103" s="231"/>
      <c r="SKM103" s="222"/>
      <c r="SKN103" s="248"/>
      <c r="SKO103" s="254"/>
      <c r="SKP103" s="224"/>
      <c r="SKQ103" s="225"/>
      <c r="SKR103" s="99"/>
      <c r="SKS103" s="255"/>
      <c r="SKT103" s="231"/>
      <c r="SKU103" s="227"/>
      <c r="SKV103" s="227"/>
      <c r="SKW103" s="231"/>
      <c r="SKX103" s="6"/>
      <c r="SKY103" s="6"/>
      <c r="SKZ103" s="6"/>
      <c r="SLA103" s="246"/>
      <c r="SLB103" s="252"/>
      <c r="SLC103" s="259"/>
      <c r="SLD103" s="231"/>
      <c r="SLE103" s="231"/>
      <c r="SLF103" s="231"/>
      <c r="SLG103" s="99"/>
      <c r="SLH103" s="231"/>
      <c r="SLI103" s="231"/>
      <c r="SLJ103" s="231"/>
      <c r="SLK103" s="222"/>
      <c r="SLL103" s="248"/>
      <c r="SLM103" s="254"/>
      <c r="SLN103" s="224"/>
      <c r="SLO103" s="225"/>
      <c r="SLP103" s="99"/>
      <c r="SLQ103" s="255"/>
      <c r="SLR103" s="231"/>
      <c r="SLS103" s="227"/>
      <c r="SLT103" s="227"/>
      <c r="SLU103" s="231"/>
      <c r="SLV103" s="6"/>
      <c r="SLW103" s="6"/>
      <c r="SLX103" s="6"/>
      <c r="SLY103" s="246"/>
      <c r="SLZ103" s="252"/>
      <c r="SMA103" s="259"/>
      <c r="SMB103" s="231"/>
      <c r="SMC103" s="231"/>
      <c r="SMD103" s="231"/>
      <c r="SME103" s="99"/>
      <c r="SMF103" s="231"/>
      <c r="SMG103" s="231"/>
      <c r="SMH103" s="231"/>
      <c r="SMI103" s="222"/>
      <c r="SMJ103" s="248"/>
      <c r="SMK103" s="254"/>
      <c r="SML103" s="224"/>
      <c r="SMM103" s="225"/>
      <c r="SMN103" s="99"/>
      <c r="SMO103" s="255"/>
      <c r="SMP103" s="231"/>
      <c r="SMQ103" s="227"/>
      <c r="SMR103" s="227"/>
      <c r="SMS103" s="231"/>
      <c r="SMT103" s="6"/>
      <c r="SMU103" s="6"/>
      <c r="SMV103" s="6"/>
      <c r="SMW103" s="246"/>
      <c r="SMX103" s="252"/>
      <c r="SMY103" s="259"/>
      <c r="SMZ103" s="231"/>
      <c r="SNA103" s="231"/>
      <c r="SNB103" s="231"/>
      <c r="SNC103" s="99"/>
      <c r="SND103" s="231"/>
      <c r="SNE103" s="231"/>
      <c r="SNF103" s="231"/>
      <c r="SNG103" s="222"/>
      <c r="SNH103" s="248"/>
      <c r="SNI103" s="254"/>
      <c r="SNJ103" s="224"/>
      <c r="SNK103" s="225"/>
      <c r="SNL103" s="99"/>
      <c r="SNM103" s="255"/>
      <c r="SNN103" s="231"/>
      <c r="SNO103" s="227"/>
      <c r="SNP103" s="227"/>
      <c r="SNQ103" s="231"/>
      <c r="SNR103" s="6"/>
      <c r="SNS103" s="6"/>
      <c r="SNT103" s="6"/>
      <c r="SNU103" s="246"/>
      <c r="SNV103" s="252"/>
      <c r="SNW103" s="259"/>
      <c r="SNX103" s="231"/>
      <c r="SNY103" s="231"/>
      <c r="SNZ103" s="231"/>
      <c r="SOA103" s="99"/>
      <c r="SOB103" s="231"/>
      <c r="SOC103" s="231"/>
      <c r="SOD103" s="231"/>
      <c r="SOE103" s="222"/>
      <c r="SOF103" s="248"/>
      <c r="SOG103" s="254"/>
      <c r="SOH103" s="224"/>
      <c r="SOI103" s="225"/>
      <c r="SOJ103" s="99"/>
      <c r="SOK103" s="255"/>
      <c r="SOL103" s="231"/>
      <c r="SOM103" s="227"/>
      <c r="SON103" s="227"/>
      <c r="SOO103" s="231"/>
      <c r="SOP103" s="6"/>
      <c r="SOQ103" s="6"/>
      <c r="SOR103" s="6"/>
      <c r="SOS103" s="246"/>
      <c r="SOT103" s="252"/>
      <c r="SOU103" s="259"/>
      <c r="SOV103" s="231"/>
      <c r="SOW103" s="231"/>
      <c r="SOX103" s="231"/>
      <c r="SOY103" s="99"/>
      <c r="SOZ103" s="231"/>
      <c r="SPA103" s="231"/>
      <c r="SPB103" s="231"/>
      <c r="SPC103" s="222"/>
      <c r="SPD103" s="248"/>
      <c r="SPE103" s="254"/>
      <c r="SPF103" s="224"/>
      <c r="SPG103" s="225"/>
      <c r="SPH103" s="99"/>
      <c r="SPI103" s="255"/>
      <c r="SPJ103" s="231"/>
      <c r="SPK103" s="227"/>
      <c r="SPL103" s="227"/>
      <c r="SPM103" s="231"/>
      <c r="SPN103" s="6"/>
      <c r="SPO103" s="6"/>
      <c r="SPP103" s="6"/>
      <c r="SPQ103" s="246"/>
      <c r="SPR103" s="252"/>
      <c r="SPS103" s="259"/>
      <c r="SPT103" s="231"/>
      <c r="SPU103" s="231"/>
      <c r="SPV103" s="231"/>
      <c r="SPW103" s="99"/>
      <c r="SPX103" s="231"/>
      <c r="SPY103" s="231"/>
      <c r="SPZ103" s="231"/>
      <c r="SQA103" s="222"/>
      <c r="SQB103" s="248"/>
      <c r="SQC103" s="254"/>
      <c r="SQD103" s="224"/>
      <c r="SQE103" s="225"/>
      <c r="SQF103" s="99"/>
      <c r="SQG103" s="255"/>
      <c r="SQH103" s="231"/>
      <c r="SQI103" s="227"/>
      <c r="SQJ103" s="227"/>
      <c r="SQK103" s="231"/>
      <c r="SQL103" s="6"/>
      <c r="SQM103" s="6"/>
      <c r="SQN103" s="6"/>
      <c r="SQO103" s="246"/>
      <c r="SQP103" s="252"/>
      <c r="SQQ103" s="259"/>
      <c r="SQR103" s="231"/>
      <c r="SQS103" s="231"/>
      <c r="SQT103" s="231"/>
      <c r="SQU103" s="99"/>
      <c r="SQV103" s="231"/>
      <c r="SQW103" s="231"/>
      <c r="SQX103" s="231"/>
      <c r="SQY103" s="222"/>
      <c r="SQZ103" s="248"/>
      <c r="SRA103" s="254"/>
      <c r="SRB103" s="224"/>
      <c r="SRC103" s="225"/>
      <c r="SRD103" s="99"/>
      <c r="SRE103" s="255"/>
      <c r="SRF103" s="231"/>
      <c r="SRG103" s="227"/>
      <c r="SRH103" s="227"/>
      <c r="SRI103" s="231"/>
      <c r="SRJ103" s="6"/>
      <c r="SRK103" s="6"/>
      <c r="SRL103" s="6"/>
      <c r="SRM103" s="246"/>
      <c r="SRN103" s="252"/>
      <c r="SRO103" s="259"/>
      <c r="SRP103" s="231"/>
      <c r="SRQ103" s="231"/>
      <c r="SRR103" s="231"/>
      <c r="SRS103" s="99"/>
      <c r="SRT103" s="231"/>
      <c r="SRU103" s="231"/>
      <c r="SRV103" s="231"/>
      <c r="SRW103" s="222"/>
      <c r="SRX103" s="248"/>
      <c r="SRY103" s="254"/>
      <c r="SRZ103" s="224"/>
      <c r="SSA103" s="225"/>
      <c r="SSB103" s="99"/>
      <c r="SSC103" s="255"/>
      <c r="SSD103" s="231"/>
      <c r="SSE103" s="227"/>
      <c r="SSF103" s="227"/>
      <c r="SSG103" s="231"/>
      <c r="SSH103" s="6"/>
      <c r="SSI103" s="6"/>
      <c r="SSJ103" s="6"/>
      <c r="SSK103" s="246"/>
      <c r="SSL103" s="252"/>
      <c r="SSM103" s="259"/>
      <c r="SSN103" s="231"/>
      <c r="SSO103" s="231"/>
      <c r="SSP103" s="231"/>
      <c r="SSQ103" s="99"/>
      <c r="SSR103" s="231"/>
      <c r="SSS103" s="231"/>
      <c r="SST103" s="231"/>
      <c r="SSU103" s="222"/>
      <c r="SSV103" s="248"/>
      <c r="SSW103" s="254"/>
      <c r="SSX103" s="224"/>
      <c r="SSY103" s="225"/>
      <c r="SSZ103" s="99"/>
      <c r="STA103" s="255"/>
      <c r="STB103" s="231"/>
      <c r="STC103" s="227"/>
      <c r="STD103" s="227"/>
      <c r="STE103" s="231"/>
      <c r="STF103" s="6"/>
      <c r="STG103" s="6"/>
      <c r="STH103" s="6"/>
      <c r="STI103" s="246"/>
      <c r="STJ103" s="252"/>
      <c r="STK103" s="259"/>
      <c r="STL103" s="231"/>
      <c r="STM103" s="231"/>
      <c r="STN103" s="231"/>
      <c r="STO103" s="99"/>
      <c r="STP103" s="231"/>
      <c r="STQ103" s="231"/>
      <c r="STR103" s="231"/>
      <c r="STS103" s="222"/>
      <c r="STT103" s="248"/>
      <c r="STU103" s="254"/>
      <c r="STV103" s="224"/>
      <c r="STW103" s="225"/>
      <c r="STX103" s="99"/>
      <c r="STY103" s="255"/>
      <c r="STZ103" s="231"/>
      <c r="SUA103" s="227"/>
      <c r="SUB103" s="227"/>
      <c r="SUC103" s="231"/>
      <c r="SUD103" s="6"/>
      <c r="SUE103" s="6"/>
      <c r="SUF103" s="6"/>
      <c r="SUG103" s="246"/>
      <c r="SUH103" s="252"/>
      <c r="SUI103" s="259"/>
      <c r="SUJ103" s="231"/>
      <c r="SUK103" s="231"/>
      <c r="SUL103" s="231"/>
      <c r="SUM103" s="99"/>
      <c r="SUN103" s="231"/>
      <c r="SUO103" s="231"/>
      <c r="SUP103" s="231"/>
      <c r="SUQ103" s="222"/>
      <c r="SUR103" s="248"/>
      <c r="SUS103" s="254"/>
      <c r="SUT103" s="224"/>
      <c r="SUU103" s="225"/>
      <c r="SUV103" s="99"/>
      <c r="SUW103" s="255"/>
      <c r="SUX103" s="231"/>
      <c r="SUY103" s="227"/>
      <c r="SUZ103" s="227"/>
      <c r="SVA103" s="231"/>
      <c r="SVB103" s="6"/>
      <c r="SVC103" s="6"/>
      <c r="SVD103" s="6"/>
      <c r="SVE103" s="246"/>
      <c r="SVF103" s="252"/>
      <c r="SVG103" s="259"/>
      <c r="SVH103" s="231"/>
      <c r="SVI103" s="231"/>
      <c r="SVJ103" s="231"/>
      <c r="SVK103" s="99"/>
      <c r="SVL103" s="231"/>
      <c r="SVM103" s="231"/>
      <c r="SVN103" s="231"/>
      <c r="SVO103" s="222"/>
      <c r="SVP103" s="248"/>
      <c r="SVQ103" s="254"/>
      <c r="SVR103" s="224"/>
      <c r="SVS103" s="225"/>
      <c r="SVT103" s="99"/>
      <c r="SVU103" s="255"/>
      <c r="SVV103" s="231"/>
      <c r="SVW103" s="227"/>
      <c r="SVX103" s="227"/>
      <c r="SVY103" s="231"/>
      <c r="SVZ103" s="6"/>
      <c r="SWA103" s="6"/>
      <c r="SWB103" s="6"/>
      <c r="SWC103" s="246"/>
      <c r="SWD103" s="252"/>
      <c r="SWE103" s="259"/>
      <c r="SWF103" s="231"/>
      <c r="SWG103" s="231"/>
      <c r="SWH103" s="231"/>
      <c r="SWI103" s="99"/>
      <c r="SWJ103" s="231"/>
      <c r="SWK103" s="231"/>
      <c r="SWL103" s="231"/>
      <c r="SWM103" s="222"/>
      <c r="SWN103" s="248"/>
      <c r="SWO103" s="254"/>
      <c r="SWP103" s="224"/>
      <c r="SWQ103" s="225"/>
      <c r="SWR103" s="99"/>
      <c r="SWS103" s="255"/>
      <c r="SWT103" s="231"/>
      <c r="SWU103" s="227"/>
      <c r="SWV103" s="227"/>
      <c r="SWW103" s="231"/>
      <c r="SWX103" s="6"/>
      <c r="SWY103" s="6"/>
      <c r="SWZ103" s="6"/>
      <c r="SXA103" s="246"/>
      <c r="SXB103" s="252"/>
      <c r="SXC103" s="259"/>
      <c r="SXD103" s="231"/>
      <c r="SXE103" s="231"/>
      <c r="SXF103" s="231"/>
      <c r="SXG103" s="99"/>
      <c r="SXH103" s="231"/>
      <c r="SXI103" s="231"/>
      <c r="SXJ103" s="231"/>
      <c r="SXK103" s="222"/>
      <c r="SXL103" s="248"/>
      <c r="SXM103" s="254"/>
      <c r="SXN103" s="224"/>
      <c r="SXO103" s="225"/>
      <c r="SXP103" s="99"/>
      <c r="SXQ103" s="255"/>
      <c r="SXR103" s="231"/>
      <c r="SXS103" s="227"/>
      <c r="SXT103" s="227"/>
      <c r="SXU103" s="231"/>
      <c r="SXV103" s="6"/>
      <c r="SXW103" s="6"/>
      <c r="SXX103" s="6"/>
      <c r="SXY103" s="246"/>
      <c r="SXZ103" s="252"/>
      <c r="SYA103" s="259"/>
      <c r="SYB103" s="231"/>
      <c r="SYC103" s="231"/>
      <c r="SYD103" s="231"/>
      <c r="SYE103" s="99"/>
      <c r="SYF103" s="231"/>
      <c r="SYG103" s="231"/>
      <c r="SYH103" s="231"/>
      <c r="SYI103" s="222"/>
      <c r="SYJ103" s="248"/>
      <c r="SYK103" s="254"/>
      <c r="SYL103" s="224"/>
      <c r="SYM103" s="225"/>
      <c r="SYN103" s="99"/>
      <c r="SYO103" s="255"/>
      <c r="SYP103" s="231"/>
      <c r="SYQ103" s="227"/>
      <c r="SYR103" s="227"/>
      <c r="SYS103" s="231"/>
      <c r="SYT103" s="6"/>
      <c r="SYU103" s="6"/>
      <c r="SYV103" s="6"/>
      <c r="SYW103" s="246"/>
      <c r="SYX103" s="252"/>
      <c r="SYY103" s="259"/>
      <c r="SYZ103" s="231"/>
      <c r="SZA103" s="231"/>
      <c r="SZB103" s="231"/>
      <c r="SZC103" s="99"/>
      <c r="SZD103" s="231"/>
      <c r="SZE103" s="231"/>
      <c r="SZF103" s="231"/>
      <c r="SZG103" s="222"/>
      <c r="SZH103" s="248"/>
      <c r="SZI103" s="254"/>
      <c r="SZJ103" s="224"/>
      <c r="SZK103" s="225"/>
      <c r="SZL103" s="99"/>
      <c r="SZM103" s="255"/>
      <c r="SZN103" s="231"/>
      <c r="SZO103" s="227"/>
      <c r="SZP103" s="227"/>
      <c r="SZQ103" s="231"/>
      <c r="SZR103" s="6"/>
      <c r="SZS103" s="6"/>
      <c r="SZT103" s="6"/>
      <c r="SZU103" s="246"/>
      <c r="SZV103" s="252"/>
      <c r="SZW103" s="259"/>
      <c r="SZX103" s="231"/>
      <c r="SZY103" s="231"/>
      <c r="SZZ103" s="231"/>
      <c r="TAA103" s="99"/>
      <c r="TAB103" s="231"/>
      <c r="TAC103" s="231"/>
      <c r="TAD103" s="231"/>
      <c r="TAE103" s="222"/>
      <c r="TAF103" s="248"/>
      <c r="TAG103" s="254"/>
      <c r="TAH103" s="224"/>
      <c r="TAI103" s="225"/>
      <c r="TAJ103" s="99"/>
      <c r="TAK103" s="255"/>
      <c r="TAL103" s="231"/>
      <c r="TAM103" s="227"/>
      <c r="TAN103" s="227"/>
      <c r="TAO103" s="231"/>
      <c r="TAP103" s="6"/>
      <c r="TAQ103" s="6"/>
      <c r="TAR103" s="6"/>
      <c r="TAS103" s="246"/>
      <c r="TAT103" s="252"/>
      <c r="TAU103" s="259"/>
      <c r="TAV103" s="231"/>
      <c r="TAW103" s="231"/>
      <c r="TAX103" s="231"/>
      <c r="TAY103" s="99"/>
      <c r="TAZ103" s="231"/>
      <c r="TBA103" s="231"/>
      <c r="TBB103" s="231"/>
      <c r="TBC103" s="222"/>
      <c r="TBD103" s="248"/>
      <c r="TBE103" s="254"/>
      <c r="TBF103" s="224"/>
      <c r="TBG103" s="225"/>
      <c r="TBH103" s="99"/>
      <c r="TBI103" s="255"/>
      <c r="TBJ103" s="231"/>
      <c r="TBK103" s="227"/>
      <c r="TBL103" s="227"/>
      <c r="TBM103" s="231"/>
      <c r="TBN103" s="6"/>
      <c r="TBO103" s="6"/>
      <c r="TBP103" s="6"/>
      <c r="TBQ103" s="246"/>
      <c r="TBR103" s="252"/>
      <c r="TBS103" s="259"/>
      <c r="TBT103" s="231"/>
      <c r="TBU103" s="231"/>
      <c r="TBV103" s="231"/>
      <c r="TBW103" s="99"/>
      <c r="TBX103" s="231"/>
      <c r="TBY103" s="231"/>
      <c r="TBZ103" s="231"/>
      <c r="TCA103" s="222"/>
      <c r="TCB103" s="248"/>
      <c r="TCC103" s="254"/>
      <c r="TCD103" s="224"/>
      <c r="TCE103" s="225"/>
      <c r="TCF103" s="99"/>
      <c r="TCG103" s="255"/>
      <c r="TCH103" s="231"/>
      <c r="TCI103" s="227"/>
      <c r="TCJ103" s="227"/>
      <c r="TCK103" s="231"/>
      <c r="TCL103" s="6"/>
      <c r="TCM103" s="6"/>
      <c r="TCN103" s="6"/>
      <c r="TCO103" s="246"/>
      <c r="TCP103" s="252"/>
      <c r="TCQ103" s="259"/>
      <c r="TCR103" s="231"/>
      <c r="TCS103" s="231"/>
      <c r="TCT103" s="231"/>
      <c r="TCU103" s="99"/>
      <c r="TCV103" s="231"/>
      <c r="TCW103" s="231"/>
      <c r="TCX103" s="231"/>
      <c r="TCY103" s="222"/>
      <c r="TCZ103" s="248"/>
      <c r="TDA103" s="254"/>
      <c r="TDB103" s="224"/>
      <c r="TDC103" s="225"/>
      <c r="TDD103" s="99"/>
      <c r="TDE103" s="255"/>
      <c r="TDF103" s="231"/>
      <c r="TDG103" s="227"/>
      <c r="TDH103" s="227"/>
      <c r="TDI103" s="231"/>
      <c r="TDJ103" s="6"/>
      <c r="TDK103" s="6"/>
      <c r="TDL103" s="6"/>
      <c r="TDM103" s="246"/>
      <c r="TDN103" s="252"/>
      <c r="TDO103" s="259"/>
      <c r="TDP103" s="231"/>
      <c r="TDQ103" s="231"/>
      <c r="TDR103" s="231"/>
      <c r="TDS103" s="99"/>
      <c r="TDT103" s="231"/>
      <c r="TDU103" s="231"/>
      <c r="TDV103" s="231"/>
      <c r="TDW103" s="222"/>
      <c r="TDX103" s="248"/>
      <c r="TDY103" s="254"/>
      <c r="TDZ103" s="224"/>
      <c r="TEA103" s="225"/>
      <c r="TEB103" s="99"/>
      <c r="TEC103" s="255"/>
      <c r="TED103" s="231"/>
      <c r="TEE103" s="227"/>
      <c r="TEF103" s="227"/>
      <c r="TEG103" s="231"/>
      <c r="TEH103" s="6"/>
      <c r="TEI103" s="6"/>
      <c r="TEJ103" s="6"/>
      <c r="TEK103" s="246"/>
      <c r="TEL103" s="252"/>
      <c r="TEM103" s="259"/>
      <c r="TEN103" s="231"/>
      <c r="TEO103" s="231"/>
      <c r="TEP103" s="231"/>
      <c r="TEQ103" s="99"/>
      <c r="TER103" s="231"/>
      <c r="TES103" s="231"/>
      <c r="TET103" s="231"/>
      <c r="TEU103" s="222"/>
      <c r="TEV103" s="248"/>
      <c r="TEW103" s="254"/>
      <c r="TEX103" s="224"/>
      <c r="TEY103" s="225"/>
      <c r="TEZ103" s="99"/>
      <c r="TFA103" s="255"/>
      <c r="TFB103" s="231"/>
      <c r="TFC103" s="227"/>
      <c r="TFD103" s="227"/>
      <c r="TFE103" s="231"/>
      <c r="TFF103" s="6"/>
      <c r="TFG103" s="6"/>
      <c r="TFH103" s="6"/>
      <c r="TFI103" s="246"/>
      <c r="TFJ103" s="252"/>
      <c r="TFK103" s="259"/>
      <c r="TFL103" s="231"/>
      <c r="TFM103" s="231"/>
      <c r="TFN103" s="231"/>
      <c r="TFO103" s="99"/>
      <c r="TFP103" s="231"/>
      <c r="TFQ103" s="231"/>
      <c r="TFR103" s="231"/>
      <c r="TFS103" s="222"/>
      <c r="TFT103" s="248"/>
      <c r="TFU103" s="254"/>
      <c r="TFV103" s="224"/>
      <c r="TFW103" s="225"/>
      <c r="TFX103" s="99"/>
      <c r="TFY103" s="255"/>
      <c r="TFZ103" s="231"/>
      <c r="TGA103" s="227"/>
      <c r="TGB103" s="227"/>
      <c r="TGC103" s="231"/>
      <c r="TGD103" s="6"/>
      <c r="TGE103" s="6"/>
      <c r="TGF103" s="6"/>
      <c r="TGG103" s="246"/>
      <c r="TGH103" s="252"/>
      <c r="TGI103" s="259"/>
      <c r="TGJ103" s="231"/>
      <c r="TGK103" s="231"/>
      <c r="TGL103" s="231"/>
      <c r="TGM103" s="99"/>
      <c r="TGN103" s="231"/>
      <c r="TGO103" s="231"/>
      <c r="TGP103" s="231"/>
      <c r="TGQ103" s="222"/>
      <c r="TGR103" s="248"/>
      <c r="TGS103" s="254"/>
      <c r="TGT103" s="224"/>
      <c r="TGU103" s="225"/>
      <c r="TGV103" s="99"/>
      <c r="TGW103" s="255"/>
      <c r="TGX103" s="231"/>
      <c r="TGY103" s="227"/>
      <c r="TGZ103" s="227"/>
      <c r="THA103" s="231"/>
      <c r="THB103" s="6"/>
      <c r="THC103" s="6"/>
      <c r="THD103" s="6"/>
      <c r="THE103" s="246"/>
      <c r="THF103" s="252"/>
      <c r="THG103" s="259"/>
      <c r="THH103" s="231"/>
      <c r="THI103" s="231"/>
      <c r="THJ103" s="231"/>
      <c r="THK103" s="99"/>
      <c r="THL103" s="231"/>
      <c r="THM103" s="231"/>
      <c r="THN103" s="231"/>
      <c r="THO103" s="222"/>
      <c r="THP103" s="248"/>
      <c r="THQ103" s="254"/>
      <c r="THR103" s="224"/>
      <c r="THS103" s="225"/>
      <c r="THT103" s="99"/>
      <c r="THU103" s="255"/>
      <c r="THV103" s="231"/>
      <c r="THW103" s="227"/>
      <c r="THX103" s="227"/>
      <c r="THY103" s="231"/>
      <c r="THZ103" s="6"/>
      <c r="TIA103" s="6"/>
      <c r="TIB103" s="6"/>
      <c r="TIC103" s="246"/>
      <c r="TID103" s="252"/>
      <c r="TIE103" s="259"/>
      <c r="TIF103" s="231"/>
      <c r="TIG103" s="231"/>
      <c r="TIH103" s="231"/>
      <c r="TII103" s="99"/>
      <c r="TIJ103" s="231"/>
      <c r="TIK103" s="231"/>
      <c r="TIL103" s="231"/>
      <c r="TIM103" s="222"/>
      <c r="TIN103" s="248"/>
      <c r="TIO103" s="254"/>
      <c r="TIP103" s="224"/>
      <c r="TIQ103" s="225"/>
      <c r="TIR103" s="99"/>
      <c r="TIS103" s="255"/>
      <c r="TIT103" s="231"/>
      <c r="TIU103" s="227"/>
      <c r="TIV103" s="227"/>
      <c r="TIW103" s="231"/>
      <c r="TIX103" s="6"/>
      <c r="TIY103" s="6"/>
      <c r="TIZ103" s="6"/>
      <c r="TJA103" s="246"/>
      <c r="TJB103" s="252"/>
      <c r="TJC103" s="259"/>
      <c r="TJD103" s="231"/>
      <c r="TJE103" s="231"/>
      <c r="TJF103" s="231"/>
      <c r="TJG103" s="99"/>
      <c r="TJH103" s="231"/>
      <c r="TJI103" s="231"/>
      <c r="TJJ103" s="231"/>
      <c r="TJK103" s="222"/>
      <c r="TJL103" s="248"/>
      <c r="TJM103" s="254"/>
      <c r="TJN103" s="224"/>
      <c r="TJO103" s="225"/>
      <c r="TJP103" s="99"/>
      <c r="TJQ103" s="255"/>
      <c r="TJR103" s="231"/>
      <c r="TJS103" s="227"/>
      <c r="TJT103" s="227"/>
      <c r="TJU103" s="231"/>
      <c r="TJV103" s="6"/>
      <c r="TJW103" s="6"/>
      <c r="TJX103" s="6"/>
      <c r="TJY103" s="246"/>
      <c r="TJZ103" s="252"/>
      <c r="TKA103" s="259"/>
      <c r="TKB103" s="231"/>
      <c r="TKC103" s="231"/>
      <c r="TKD103" s="231"/>
      <c r="TKE103" s="99"/>
      <c r="TKF103" s="231"/>
      <c r="TKG103" s="231"/>
      <c r="TKH103" s="231"/>
      <c r="TKI103" s="222"/>
      <c r="TKJ103" s="248"/>
      <c r="TKK103" s="254"/>
      <c r="TKL103" s="224"/>
      <c r="TKM103" s="225"/>
      <c r="TKN103" s="99"/>
      <c r="TKO103" s="255"/>
      <c r="TKP103" s="231"/>
      <c r="TKQ103" s="227"/>
      <c r="TKR103" s="227"/>
      <c r="TKS103" s="231"/>
      <c r="TKT103" s="6"/>
      <c r="TKU103" s="6"/>
      <c r="TKV103" s="6"/>
      <c r="TKW103" s="246"/>
      <c r="TKX103" s="252"/>
      <c r="TKY103" s="259"/>
      <c r="TKZ103" s="231"/>
      <c r="TLA103" s="231"/>
      <c r="TLB103" s="231"/>
      <c r="TLC103" s="99"/>
      <c r="TLD103" s="231"/>
      <c r="TLE103" s="231"/>
      <c r="TLF103" s="231"/>
      <c r="TLG103" s="222"/>
      <c r="TLH103" s="248"/>
      <c r="TLI103" s="254"/>
      <c r="TLJ103" s="224"/>
      <c r="TLK103" s="225"/>
      <c r="TLL103" s="99"/>
      <c r="TLM103" s="255"/>
      <c r="TLN103" s="231"/>
      <c r="TLO103" s="227"/>
      <c r="TLP103" s="227"/>
      <c r="TLQ103" s="231"/>
      <c r="TLR103" s="6"/>
      <c r="TLS103" s="6"/>
      <c r="TLT103" s="6"/>
      <c r="TLU103" s="246"/>
      <c r="TLV103" s="252"/>
      <c r="TLW103" s="259"/>
      <c r="TLX103" s="231"/>
      <c r="TLY103" s="231"/>
      <c r="TLZ103" s="231"/>
      <c r="TMA103" s="99"/>
      <c r="TMB103" s="231"/>
      <c r="TMC103" s="231"/>
      <c r="TMD103" s="231"/>
      <c r="TME103" s="222"/>
      <c r="TMF103" s="248"/>
      <c r="TMG103" s="254"/>
      <c r="TMH103" s="224"/>
      <c r="TMI103" s="225"/>
      <c r="TMJ103" s="99"/>
      <c r="TMK103" s="255"/>
      <c r="TML103" s="231"/>
      <c r="TMM103" s="227"/>
      <c r="TMN103" s="227"/>
      <c r="TMO103" s="231"/>
      <c r="TMP103" s="6"/>
      <c r="TMQ103" s="6"/>
      <c r="TMR103" s="6"/>
      <c r="TMS103" s="246"/>
      <c r="TMT103" s="252"/>
      <c r="TMU103" s="259"/>
      <c r="TMV103" s="231"/>
      <c r="TMW103" s="231"/>
      <c r="TMX103" s="231"/>
      <c r="TMY103" s="99"/>
      <c r="TMZ103" s="231"/>
      <c r="TNA103" s="231"/>
      <c r="TNB103" s="231"/>
      <c r="TNC103" s="222"/>
      <c r="TND103" s="248"/>
      <c r="TNE103" s="254"/>
      <c r="TNF103" s="224"/>
      <c r="TNG103" s="225"/>
      <c r="TNH103" s="99"/>
      <c r="TNI103" s="255"/>
      <c r="TNJ103" s="231"/>
      <c r="TNK103" s="227"/>
      <c r="TNL103" s="227"/>
      <c r="TNM103" s="231"/>
      <c r="TNN103" s="6"/>
      <c r="TNO103" s="6"/>
      <c r="TNP103" s="6"/>
      <c r="TNQ103" s="246"/>
      <c r="TNR103" s="252"/>
      <c r="TNS103" s="259"/>
      <c r="TNT103" s="231"/>
      <c r="TNU103" s="231"/>
      <c r="TNV103" s="231"/>
      <c r="TNW103" s="99"/>
      <c r="TNX103" s="231"/>
      <c r="TNY103" s="231"/>
      <c r="TNZ103" s="231"/>
      <c r="TOA103" s="222"/>
      <c r="TOB103" s="248"/>
      <c r="TOC103" s="254"/>
      <c r="TOD103" s="224"/>
      <c r="TOE103" s="225"/>
      <c r="TOF103" s="99"/>
      <c r="TOG103" s="255"/>
      <c r="TOH103" s="231"/>
      <c r="TOI103" s="227"/>
      <c r="TOJ103" s="227"/>
      <c r="TOK103" s="231"/>
      <c r="TOL103" s="6"/>
      <c r="TOM103" s="6"/>
      <c r="TON103" s="6"/>
      <c r="TOO103" s="246"/>
      <c r="TOP103" s="252"/>
      <c r="TOQ103" s="259"/>
      <c r="TOR103" s="231"/>
      <c r="TOS103" s="231"/>
      <c r="TOT103" s="231"/>
      <c r="TOU103" s="99"/>
      <c r="TOV103" s="231"/>
      <c r="TOW103" s="231"/>
      <c r="TOX103" s="231"/>
      <c r="TOY103" s="222"/>
      <c r="TOZ103" s="248"/>
      <c r="TPA103" s="254"/>
      <c r="TPB103" s="224"/>
      <c r="TPC103" s="225"/>
      <c r="TPD103" s="99"/>
      <c r="TPE103" s="255"/>
      <c r="TPF103" s="231"/>
      <c r="TPG103" s="227"/>
      <c r="TPH103" s="227"/>
      <c r="TPI103" s="231"/>
      <c r="TPJ103" s="6"/>
      <c r="TPK103" s="6"/>
      <c r="TPL103" s="6"/>
      <c r="TPM103" s="246"/>
      <c r="TPN103" s="252"/>
      <c r="TPO103" s="259"/>
      <c r="TPP103" s="231"/>
      <c r="TPQ103" s="231"/>
      <c r="TPR103" s="231"/>
      <c r="TPS103" s="99"/>
      <c r="TPT103" s="231"/>
      <c r="TPU103" s="231"/>
      <c r="TPV103" s="231"/>
      <c r="TPW103" s="222"/>
      <c r="TPX103" s="248"/>
      <c r="TPY103" s="254"/>
      <c r="TPZ103" s="224"/>
      <c r="TQA103" s="225"/>
      <c r="TQB103" s="99"/>
      <c r="TQC103" s="255"/>
      <c r="TQD103" s="231"/>
      <c r="TQE103" s="227"/>
      <c r="TQF103" s="227"/>
      <c r="TQG103" s="231"/>
      <c r="TQH103" s="6"/>
      <c r="TQI103" s="6"/>
      <c r="TQJ103" s="6"/>
      <c r="TQK103" s="246"/>
      <c r="TQL103" s="252"/>
      <c r="TQM103" s="259"/>
      <c r="TQN103" s="231"/>
      <c r="TQO103" s="231"/>
      <c r="TQP103" s="231"/>
      <c r="TQQ103" s="99"/>
      <c r="TQR103" s="231"/>
      <c r="TQS103" s="231"/>
      <c r="TQT103" s="231"/>
      <c r="TQU103" s="222"/>
      <c r="TQV103" s="248"/>
      <c r="TQW103" s="254"/>
      <c r="TQX103" s="224"/>
      <c r="TQY103" s="225"/>
      <c r="TQZ103" s="99"/>
      <c r="TRA103" s="255"/>
      <c r="TRB103" s="231"/>
      <c r="TRC103" s="227"/>
      <c r="TRD103" s="227"/>
      <c r="TRE103" s="231"/>
      <c r="TRF103" s="6"/>
      <c r="TRG103" s="6"/>
      <c r="TRH103" s="6"/>
      <c r="TRI103" s="246"/>
      <c r="TRJ103" s="252"/>
      <c r="TRK103" s="259"/>
      <c r="TRL103" s="231"/>
      <c r="TRM103" s="231"/>
      <c r="TRN103" s="231"/>
      <c r="TRO103" s="99"/>
      <c r="TRP103" s="231"/>
      <c r="TRQ103" s="231"/>
      <c r="TRR103" s="231"/>
      <c r="TRS103" s="222"/>
      <c r="TRT103" s="248"/>
      <c r="TRU103" s="254"/>
      <c r="TRV103" s="224"/>
      <c r="TRW103" s="225"/>
      <c r="TRX103" s="99"/>
      <c r="TRY103" s="255"/>
      <c r="TRZ103" s="231"/>
      <c r="TSA103" s="227"/>
      <c r="TSB103" s="227"/>
      <c r="TSC103" s="231"/>
      <c r="TSD103" s="6"/>
      <c r="TSE103" s="6"/>
      <c r="TSF103" s="6"/>
      <c r="TSG103" s="246"/>
      <c r="TSH103" s="252"/>
      <c r="TSI103" s="259"/>
      <c r="TSJ103" s="231"/>
      <c r="TSK103" s="231"/>
      <c r="TSL103" s="231"/>
      <c r="TSM103" s="99"/>
      <c r="TSN103" s="231"/>
      <c r="TSO103" s="231"/>
      <c r="TSP103" s="231"/>
      <c r="TSQ103" s="222"/>
      <c r="TSR103" s="248"/>
      <c r="TSS103" s="254"/>
      <c r="TST103" s="224"/>
      <c r="TSU103" s="225"/>
      <c r="TSV103" s="99"/>
      <c r="TSW103" s="255"/>
      <c r="TSX103" s="231"/>
      <c r="TSY103" s="227"/>
      <c r="TSZ103" s="227"/>
      <c r="TTA103" s="231"/>
      <c r="TTB103" s="6"/>
      <c r="TTC103" s="6"/>
      <c r="TTD103" s="6"/>
      <c r="TTE103" s="246"/>
      <c r="TTF103" s="252"/>
      <c r="TTG103" s="259"/>
      <c r="TTH103" s="231"/>
      <c r="TTI103" s="231"/>
      <c r="TTJ103" s="231"/>
      <c r="TTK103" s="99"/>
      <c r="TTL103" s="231"/>
      <c r="TTM103" s="231"/>
      <c r="TTN103" s="231"/>
      <c r="TTO103" s="222"/>
      <c r="TTP103" s="248"/>
      <c r="TTQ103" s="254"/>
      <c r="TTR103" s="224"/>
      <c r="TTS103" s="225"/>
      <c r="TTT103" s="99"/>
      <c r="TTU103" s="255"/>
      <c r="TTV103" s="231"/>
      <c r="TTW103" s="227"/>
      <c r="TTX103" s="227"/>
      <c r="TTY103" s="231"/>
      <c r="TTZ103" s="6"/>
      <c r="TUA103" s="6"/>
      <c r="TUB103" s="6"/>
      <c r="TUC103" s="246"/>
      <c r="TUD103" s="252"/>
      <c r="TUE103" s="259"/>
      <c r="TUF103" s="231"/>
      <c r="TUG103" s="231"/>
      <c r="TUH103" s="231"/>
      <c r="TUI103" s="99"/>
      <c r="TUJ103" s="231"/>
      <c r="TUK103" s="231"/>
      <c r="TUL103" s="231"/>
      <c r="TUM103" s="222"/>
      <c r="TUN103" s="248"/>
      <c r="TUO103" s="254"/>
      <c r="TUP103" s="224"/>
      <c r="TUQ103" s="225"/>
      <c r="TUR103" s="99"/>
      <c r="TUS103" s="255"/>
      <c r="TUT103" s="231"/>
      <c r="TUU103" s="227"/>
      <c r="TUV103" s="227"/>
      <c r="TUW103" s="231"/>
      <c r="TUX103" s="6"/>
      <c r="TUY103" s="6"/>
      <c r="TUZ103" s="6"/>
      <c r="TVA103" s="246"/>
      <c r="TVB103" s="252"/>
      <c r="TVC103" s="259"/>
      <c r="TVD103" s="231"/>
      <c r="TVE103" s="231"/>
      <c r="TVF103" s="231"/>
      <c r="TVG103" s="99"/>
      <c r="TVH103" s="231"/>
      <c r="TVI103" s="231"/>
      <c r="TVJ103" s="231"/>
      <c r="TVK103" s="222"/>
      <c r="TVL103" s="248"/>
      <c r="TVM103" s="254"/>
      <c r="TVN103" s="224"/>
      <c r="TVO103" s="225"/>
      <c r="TVP103" s="99"/>
      <c r="TVQ103" s="255"/>
      <c r="TVR103" s="231"/>
      <c r="TVS103" s="227"/>
      <c r="TVT103" s="227"/>
      <c r="TVU103" s="231"/>
      <c r="TVV103" s="6"/>
      <c r="TVW103" s="6"/>
      <c r="TVX103" s="6"/>
      <c r="TVY103" s="246"/>
      <c r="TVZ103" s="252"/>
      <c r="TWA103" s="259"/>
      <c r="TWB103" s="231"/>
      <c r="TWC103" s="231"/>
      <c r="TWD103" s="231"/>
      <c r="TWE103" s="99"/>
      <c r="TWF103" s="231"/>
      <c r="TWG103" s="231"/>
      <c r="TWH103" s="231"/>
      <c r="TWI103" s="222"/>
      <c r="TWJ103" s="248"/>
      <c r="TWK103" s="254"/>
      <c r="TWL103" s="224"/>
      <c r="TWM103" s="225"/>
      <c r="TWN103" s="99"/>
      <c r="TWO103" s="255"/>
      <c r="TWP103" s="231"/>
      <c r="TWQ103" s="227"/>
      <c r="TWR103" s="227"/>
      <c r="TWS103" s="231"/>
      <c r="TWT103" s="6"/>
      <c r="TWU103" s="6"/>
      <c r="TWV103" s="6"/>
      <c r="TWW103" s="246"/>
      <c r="TWX103" s="252"/>
      <c r="TWY103" s="259"/>
      <c r="TWZ103" s="231"/>
      <c r="TXA103" s="231"/>
      <c r="TXB103" s="231"/>
      <c r="TXC103" s="99"/>
      <c r="TXD103" s="231"/>
      <c r="TXE103" s="231"/>
      <c r="TXF103" s="231"/>
      <c r="TXG103" s="222"/>
      <c r="TXH103" s="248"/>
      <c r="TXI103" s="254"/>
      <c r="TXJ103" s="224"/>
      <c r="TXK103" s="225"/>
      <c r="TXL103" s="99"/>
      <c r="TXM103" s="255"/>
      <c r="TXN103" s="231"/>
      <c r="TXO103" s="227"/>
      <c r="TXP103" s="227"/>
      <c r="TXQ103" s="231"/>
      <c r="TXR103" s="6"/>
      <c r="TXS103" s="6"/>
      <c r="TXT103" s="6"/>
      <c r="TXU103" s="246"/>
      <c r="TXV103" s="252"/>
      <c r="TXW103" s="259"/>
      <c r="TXX103" s="231"/>
      <c r="TXY103" s="231"/>
      <c r="TXZ103" s="231"/>
      <c r="TYA103" s="99"/>
      <c r="TYB103" s="231"/>
      <c r="TYC103" s="231"/>
      <c r="TYD103" s="231"/>
      <c r="TYE103" s="222"/>
      <c r="TYF103" s="248"/>
      <c r="TYG103" s="254"/>
      <c r="TYH103" s="224"/>
      <c r="TYI103" s="225"/>
      <c r="TYJ103" s="99"/>
      <c r="TYK103" s="255"/>
      <c r="TYL103" s="231"/>
      <c r="TYM103" s="227"/>
      <c r="TYN103" s="227"/>
      <c r="TYO103" s="231"/>
      <c r="TYP103" s="6"/>
      <c r="TYQ103" s="6"/>
      <c r="TYR103" s="6"/>
      <c r="TYS103" s="246"/>
      <c r="TYT103" s="252"/>
      <c r="TYU103" s="259"/>
      <c r="TYV103" s="231"/>
      <c r="TYW103" s="231"/>
      <c r="TYX103" s="231"/>
      <c r="TYY103" s="99"/>
      <c r="TYZ103" s="231"/>
      <c r="TZA103" s="231"/>
      <c r="TZB103" s="231"/>
      <c r="TZC103" s="222"/>
      <c r="TZD103" s="248"/>
      <c r="TZE103" s="254"/>
      <c r="TZF103" s="224"/>
      <c r="TZG103" s="225"/>
      <c r="TZH103" s="99"/>
      <c r="TZI103" s="255"/>
      <c r="TZJ103" s="231"/>
      <c r="TZK103" s="227"/>
      <c r="TZL103" s="227"/>
      <c r="TZM103" s="231"/>
      <c r="TZN103" s="6"/>
      <c r="TZO103" s="6"/>
      <c r="TZP103" s="6"/>
      <c r="TZQ103" s="246"/>
      <c r="TZR103" s="252"/>
      <c r="TZS103" s="259"/>
      <c r="TZT103" s="231"/>
      <c r="TZU103" s="231"/>
      <c r="TZV103" s="231"/>
      <c r="TZW103" s="99"/>
      <c r="TZX103" s="231"/>
      <c r="TZY103" s="231"/>
      <c r="TZZ103" s="231"/>
      <c r="UAA103" s="222"/>
      <c r="UAB103" s="248"/>
      <c r="UAC103" s="254"/>
      <c r="UAD103" s="224"/>
      <c r="UAE103" s="225"/>
      <c r="UAF103" s="99"/>
      <c r="UAG103" s="255"/>
      <c r="UAH103" s="231"/>
      <c r="UAI103" s="227"/>
      <c r="UAJ103" s="227"/>
      <c r="UAK103" s="231"/>
      <c r="UAL103" s="6"/>
      <c r="UAM103" s="6"/>
      <c r="UAN103" s="6"/>
      <c r="UAO103" s="246"/>
      <c r="UAP103" s="252"/>
      <c r="UAQ103" s="259"/>
      <c r="UAR103" s="231"/>
      <c r="UAS103" s="231"/>
      <c r="UAT103" s="231"/>
      <c r="UAU103" s="99"/>
      <c r="UAV103" s="231"/>
      <c r="UAW103" s="231"/>
      <c r="UAX103" s="231"/>
      <c r="UAY103" s="222"/>
      <c r="UAZ103" s="248"/>
      <c r="UBA103" s="254"/>
      <c r="UBB103" s="224"/>
      <c r="UBC103" s="225"/>
      <c r="UBD103" s="99"/>
      <c r="UBE103" s="255"/>
      <c r="UBF103" s="231"/>
      <c r="UBG103" s="227"/>
      <c r="UBH103" s="227"/>
      <c r="UBI103" s="231"/>
      <c r="UBJ103" s="6"/>
      <c r="UBK103" s="6"/>
      <c r="UBL103" s="6"/>
      <c r="UBM103" s="246"/>
      <c r="UBN103" s="252"/>
      <c r="UBO103" s="259"/>
      <c r="UBP103" s="231"/>
      <c r="UBQ103" s="231"/>
      <c r="UBR103" s="231"/>
      <c r="UBS103" s="99"/>
      <c r="UBT103" s="231"/>
      <c r="UBU103" s="231"/>
      <c r="UBV103" s="231"/>
      <c r="UBW103" s="222"/>
      <c r="UBX103" s="248"/>
      <c r="UBY103" s="254"/>
      <c r="UBZ103" s="224"/>
      <c r="UCA103" s="225"/>
      <c r="UCB103" s="99"/>
      <c r="UCC103" s="255"/>
      <c r="UCD103" s="231"/>
      <c r="UCE103" s="227"/>
      <c r="UCF103" s="227"/>
      <c r="UCG103" s="231"/>
      <c r="UCH103" s="6"/>
      <c r="UCI103" s="6"/>
      <c r="UCJ103" s="6"/>
      <c r="UCK103" s="246"/>
      <c r="UCL103" s="252"/>
      <c r="UCM103" s="259"/>
      <c r="UCN103" s="231"/>
      <c r="UCO103" s="231"/>
      <c r="UCP103" s="231"/>
      <c r="UCQ103" s="99"/>
      <c r="UCR103" s="231"/>
      <c r="UCS103" s="231"/>
      <c r="UCT103" s="231"/>
      <c r="UCU103" s="222"/>
      <c r="UCV103" s="248"/>
      <c r="UCW103" s="254"/>
      <c r="UCX103" s="224"/>
      <c r="UCY103" s="225"/>
      <c r="UCZ103" s="99"/>
      <c r="UDA103" s="255"/>
      <c r="UDB103" s="231"/>
      <c r="UDC103" s="227"/>
      <c r="UDD103" s="227"/>
      <c r="UDE103" s="231"/>
      <c r="UDF103" s="6"/>
      <c r="UDG103" s="6"/>
      <c r="UDH103" s="6"/>
      <c r="UDI103" s="246"/>
      <c r="UDJ103" s="252"/>
      <c r="UDK103" s="259"/>
      <c r="UDL103" s="231"/>
      <c r="UDM103" s="231"/>
      <c r="UDN103" s="231"/>
      <c r="UDO103" s="99"/>
      <c r="UDP103" s="231"/>
      <c r="UDQ103" s="231"/>
      <c r="UDR103" s="231"/>
      <c r="UDS103" s="222"/>
      <c r="UDT103" s="248"/>
      <c r="UDU103" s="254"/>
      <c r="UDV103" s="224"/>
      <c r="UDW103" s="225"/>
      <c r="UDX103" s="99"/>
      <c r="UDY103" s="255"/>
      <c r="UDZ103" s="231"/>
      <c r="UEA103" s="227"/>
      <c r="UEB103" s="227"/>
      <c r="UEC103" s="231"/>
      <c r="UED103" s="6"/>
      <c r="UEE103" s="6"/>
      <c r="UEF103" s="6"/>
      <c r="UEG103" s="246"/>
      <c r="UEH103" s="252"/>
      <c r="UEI103" s="259"/>
      <c r="UEJ103" s="231"/>
      <c r="UEK103" s="231"/>
      <c r="UEL103" s="231"/>
      <c r="UEM103" s="99"/>
      <c r="UEN103" s="231"/>
      <c r="UEO103" s="231"/>
      <c r="UEP103" s="231"/>
      <c r="UEQ103" s="222"/>
      <c r="UER103" s="248"/>
      <c r="UES103" s="254"/>
      <c r="UET103" s="224"/>
      <c r="UEU103" s="225"/>
      <c r="UEV103" s="99"/>
      <c r="UEW103" s="255"/>
      <c r="UEX103" s="231"/>
      <c r="UEY103" s="227"/>
      <c r="UEZ103" s="227"/>
      <c r="UFA103" s="231"/>
      <c r="UFB103" s="6"/>
      <c r="UFC103" s="6"/>
      <c r="UFD103" s="6"/>
      <c r="UFE103" s="246"/>
      <c r="UFF103" s="252"/>
      <c r="UFG103" s="259"/>
      <c r="UFH103" s="231"/>
      <c r="UFI103" s="231"/>
      <c r="UFJ103" s="231"/>
      <c r="UFK103" s="99"/>
      <c r="UFL103" s="231"/>
      <c r="UFM103" s="231"/>
      <c r="UFN103" s="231"/>
      <c r="UFO103" s="222"/>
      <c r="UFP103" s="248"/>
      <c r="UFQ103" s="254"/>
      <c r="UFR103" s="224"/>
      <c r="UFS103" s="225"/>
      <c r="UFT103" s="99"/>
      <c r="UFU103" s="255"/>
      <c r="UFV103" s="231"/>
      <c r="UFW103" s="227"/>
      <c r="UFX103" s="227"/>
      <c r="UFY103" s="231"/>
      <c r="UFZ103" s="6"/>
      <c r="UGA103" s="6"/>
      <c r="UGB103" s="6"/>
      <c r="UGC103" s="246"/>
      <c r="UGD103" s="252"/>
      <c r="UGE103" s="259"/>
      <c r="UGF103" s="231"/>
      <c r="UGG103" s="231"/>
      <c r="UGH103" s="231"/>
      <c r="UGI103" s="99"/>
      <c r="UGJ103" s="231"/>
      <c r="UGK103" s="231"/>
      <c r="UGL103" s="231"/>
      <c r="UGM103" s="222"/>
      <c r="UGN103" s="248"/>
      <c r="UGO103" s="254"/>
      <c r="UGP103" s="224"/>
      <c r="UGQ103" s="225"/>
      <c r="UGR103" s="99"/>
      <c r="UGS103" s="255"/>
      <c r="UGT103" s="231"/>
      <c r="UGU103" s="227"/>
      <c r="UGV103" s="227"/>
      <c r="UGW103" s="231"/>
      <c r="UGX103" s="6"/>
      <c r="UGY103" s="6"/>
      <c r="UGZ103" s="6"/>
      <c r="UHA103" s="246"/>
      <c r="UHB103" s="252"/>
      <c r="UHC103" s="259"/>
      <c r="UHD103" s="231"/>
      <c r="UHE103" s="231"/>
      <c r="UHF103" s="231"/>
      <c r="UHG103" s="99"/>
      <c r="UHH103" s="231"/>
      <c r="UHI103" s="231"/>
      <c r="UHJ103" s="231"/>
      <c r="UHK103" s="222"/>
      <c r="UHL103" s="248"/>
      <c r="UHM103" s="254"/>
      <c r="UHN103" s="224"/>
      <c r="UHO103" s="225"/>
      <c r="UHP103" s="99"/>
      <c r="UHQ103" s="255"/>
      <c r="UHR103" s="231"/>
      <c r="UHS103" s="227"/>
      <c r="UHT103" s="227"/>
      <c r="UHU103" s="231"/>
      <c r="UHV103" s="6"/>
      <c r="UHW103" s="6"/>
      <c r="UHX103" s="6"/>
      <c r="UHY103" s="246"/>
      <c r="UHZ103" s="252"/>
      <c r="UIA103" s="259"/>
      <c r="UIB103" s="231"/>
      <c r="UIC103" s="231"/>
      <c r="UID103" s="231"/>
      <c r="UIE103" s="99"/>
      <c r="UIF103" s="231"/>
      <c r="UIG103" s="231"/>
      <c r="UIH103" s="231"/>
      <c r="UII103" s="222"/>
      <c r="UIJ103" s="248"/>
      <c r="UIK103" s="254"/>
      <c r="UIL103" s="224"/>
      <c r="UIM103" s="225"/>
      <c r="UIN103" s="99"/>
      <c r="UIO103" s="255"/>
      <c r="UIP103" s="231"/>
      <c r="UIQ103" s="227"/>
      <c r="UIR103" s="227"/>
      <c r="UIS103" s="231"/>
      <c r="UIT103" s="6"/>
      <c r="UIU103" s="6"/>
      <c r="UIV103" s="6"/>
      <c r="UIW103" s="246"/>
      <c r="UIX103" s="252"/>
      <c r="UIY103" s="259"/>
      <c r="UIZ103" s="231"/>
      <c r="UJA103" s="231"/>
      <c r="UJB103" s="231"/>
      <c r="UJC103" s="99"/>
      <c r="UJD103" s="231"/>
      <c r="UJE103" s="231"/>
      <c r="UJF103" s="231"/>
      <c r="UJG103" s="222"/>
      <c r="UJH103" s="248"/>
      <c r="UJI103" s="254"/>
      <c r="UJJ103" s="224"/>
      <c r="UJK103" s="225"/>
      <c r="UJL103" s="99"/>
      <c r="UJM103" s="255"/>
      <c r="UJN103" s="231"/>
      <c r="UJO103" s="227"/>
      <c r="UJP103" s="227"/>
      <c r="UJQ103" s="231"/>
      <c r="UJR103" s="6"/>
      <c r="UJS103" s="6"/>
      <c r="UJT103" s="6"/>
      <c r="UJU103" s="246"/>
      <c r="UJV103" s="252"/>
      <c r="UJW103" s="259"/>
      <c r="UJX103" s="231"/>
      <c r="UJY103" s="231"/>
      <c r="UJZ103" s="231"/>
      <c r="UKA103" s="99"/>
      <c r="UKB103" s="231"/>
      <c r="UKC103" s="231"/>
      <c r="UKD103" s="231"/>
      <c r="UKE103" s="222"/>
      <c r="UKF103" s="248"/>
      <c r="UKG103" s="254"/>
      <c r="UKH103" s="224"/>
      <c r="UKI103" s="225"/>
      <c r="UKJ103" s="99"/>
      <c r="UKK103" s="255"/>
      <c r="UKL103" s="231"/>
      <c r="UKM103" s="227"/>
      <c r="UKN103" s="227"/>
      <c r="UKO103" s="231"/>
      <c r="UKP103" s="6"/>
      <c r="UKQ103" s="6"/>
      <c r="UKR103" s="6"/>
      <c r="UKS103" s="246"/>
      <c r="UKT103" s="252"/>
      <c r="UKU103" s="259"/>
      <c r="UKV103" s="231"/>
      <c r="UKW103" s="231"/>
      <c r="UKX103" s="231"/>
      <c r="UKY103" s="99"/>
      <c r="UKZ103" s="231"/>
      <c r="ULA103" s="231"/>
      <c r="ULB103" s="231"/>
      <c r="ULC103" s="222"/>
      <c r="ULD103" s="248"/>
      <c r="ULE103" s="254"/>
      <c r="ULF103" s="224"/>
      <c r="ULG103" s="225"/>
      <c r="ULH103" s="99"/>
      <c r="ULI103" s="255"/>
      <c r="ULJ103" s="231"/>
      <c r="ULK103" s="227"/>
      <c r="ULL103" s="227"/>
      <c r="ULM103" s="231"/>
      <c r="ULN103" s="6"/>
      <c r="ULO103" s="6"/>
      <c r="ULP103" s="6"/>
      <c r="ULQ103" s="246"/>
      <c r="ULR103" s="252"/>
      <c r="ULS103" s="259"/>
      <c r="ULT103" s="231"/>
      <c r="ULU103" s="231"/>
      <c r="ULV103" s="231"/>
      <c r="ULW103" s="99"/>
      <c r="ULX103" s="231"/>
      <c r="ULY103" s="231"/>
      <c r="ULZ103" s="231"/>
      <c r="UMA103" s="222"/>
      <c r="UMB103" s="248"/>
      <c r="UMC103" s="254"/>
      <c r="UMD103" s="224"/>
      <c r="UME103" s="225"/>
      <c r="UMF103" s="99"/>
      <c r="UMG103" s="255"/>
      <c r="UMH103" s="231"/>
      <c r="UMI103" s="227"/>
      <c r="UMJ103" s="227"/>
      <c r="UMK103" s="231"/>
      <c r="UML103" s="6"/>
      <c r="UMM103" s="6"/>
      <c r="UMN103" s="6"/>
      <c r="UMO103" s="246"/>
      <c r="UMP103" s="252"/>
      <c r="UMQ103" s="259"/>
      <c r="UMR103" s="231"/>
      <c r="UMS103" s="231"/>
      <c r="UMT103" s="231"/>
      <c r="UMU103" s="99"/>
      <c r="UMV103" s="231"/>
      <c r="UMW103" s="231"/>
      <c r="UMX103" s="231"/>
      <c r="UMY103" s="222"/>
      <c r="UMZ103" s="248"/>
      <c r="UNA103" s="254"/>
      <c r="UNB103" s="224"/>
      <c r="UNC103" s="225"/>
      <c r="UND103" s="99"/>
      <c r="UNE103" s="255"/>
      <c r="UNF103" s="231"/>
      <c r="UNG103" s="227"/>
      <c r="UNH103" s="227"/>
      <c r="UNI103" s="231"/>
      <c r="UNJ103" s="6"/>
      <c r="UNK103" s="6"/>
      <c r="UNL103" s="6"/>
      <c r="UNM103" s="246"/>
      <c r="UNN103" s="252"/>
      <c r="UNO103" s="259"/>
      <c r="UNP103" s="231"/>
      <c r="UNQ103" s="231"/>
      <c r="UNR103" s="231"/>
      <c r="UNS103" s="99"/>
      <c r="UNT103" s="231"/>
      <c r="UNU103" s="231"/>
      <c r="UNV103" s="231"/>
      <c r="UNW103" s="222"/>
      <c r="UNX103" s="248"/>
      <c r="UNY103" s="254"/>
      <c r="UNZ103" s="224"/>
      <c r="UOA103" s="225"/>
      <c r="UOB103" s="99"/>
      <c r="UOC103" s="255"/>
      <c r="UOD103" s="231"/>
      <c r="UOE103" s="227"/>
      <c r="UOF103" s="227"/>
      <c r="UOG103" s="231"/>
      <c r="UOH103" s="6"/>
      <c r="UOI103" s="6"/>
      <c r="UOJ103" s="6"/>
      <c r="UOK103" s="246"/>
      <c r="UOL103" s="252"/>
      <c r="UOM103" s="259"/>
      <c r="UON103" s="231"/>
      <c r="UOO103" s="231"/>
      <c r="UOP103" s="231"/>
      <c r="UOQ103" s="99"/>
      <c r="UOR103" s="231"/>
      <c r="UOS103" s="231"/>
      <c r="UOT103" s="231"/>
      <c r="UOU103" s="222"/>
      <c r="UOV103" s="248"/>
      <c r="UOW103" s="254"/>
      <c r="UOX103" s="224"/>
      <c r="UOY103" s="225"/>
      <c r="UOZ103" s="99"/>
      <c r="UPA103" s="255"/>
      <c r="UPB103" s="231"/>
      <c r="UPC103" s="227"/>
      <c r="UPD103" s="227"/>
      <c r="UPE103" s="231"/>
      <c r="UPF103" s="6"/>
      <c r="UPG103" s="6"/>
      <c r="UPH103" s="6"/>
      <c r="UPI103" s="246"/>
      <c r="UPJ103" s="252"/>
      <c r="UPK103" s="259"/>
      <c r="UPL103" s="231"/>
      <c r="UPM103" s="231"/>
      <c r="UPN103" s="231"/>
      <c r="UPO103" s="99"/>
      <c r="UPP103" s="231"/>
      <c r="UPQ103" s="231"/>
      <c r="UPR103" s="231"/>
      <c r="UPS103" s="222"/>
      <c r="UPT103" s="248"/>
      <c r="UPU103" s="254"/>
      <c r="UPV103" s="224"/>
      <c r="UPW103" s="225"/>
      <c r="UPX103" s="99"/>
      <c r="UPY103" s="255"/>
      <c r="UPZ103" s="231"/>
      <c r="UQA103" s="227"/>
      <c r="UQB103" s="227"/>
      <c r="UQC103" s="231"/>
      <c r="UQD103" s="6"/>
      <c r="UQE103" s="6"/>
      <c r="UQF103" s="6"/>
      <c r="UQG103" s="246"/>
      <c r="UQH103" s="252"/>
      <c r="UQI103" s="259"/>
      <c r="UQJ103" s="231"/>
      <c r="UQK103" s="231"/>
      <c r="UQL103" s="231"/>
      <c r="UQM103" s="99"/>
      <c r="UQN103" s="231"/>
      <c r="UQO103" s="231"/>
      <c r="UQP103" s="231"/>
      <c r="UQQ103" s="222"/>
      <c r="UQR103" s="248"/>
      <c r="UQS103" s="254"/>
      <c r="UQT103" s="224"/>
      <c r="UQU103" s="225"/>
      <c r="UQV103" s="99"/>
      <c r="UQW103" s="255"/>
      <c r="UQX103" s="231"/>
      <c r="UQY103" s="227"/>
      <c r="UQZ103" s="227"/>
      <c r="URA103" s="231"/>
      <c r="URB103" s="6"/>
      <c r="URC103" s="6"/>
      <c r="URD103" s="6"/>
      <c r="URE103" s="246"/>
      <c r="URF103" s="252"/>
      <c r="URG103" s="259"/>
      <c r="URH103" s="231"/>
      <c r="URI103" s="231"/>
      <c r="URJ103" s="231"/>
      <c r="URK103" s="99"/>
      <c r="URL103" s="231"/>
      <c r="URM103" s="231"/>
      <c r="URN103" s="231"/>
      <c r="URO103" s="222"/>
      <c r="URP103" s="248"/>
      <c r="URQ103" s="254"/>
      <c r="URR103" s="224"/>
      <c r="URS103" s="225"/>
      <c r="URT103" s="99"/>
      <c r="URU103" s="255"/>
      <c r="URV103" s="231"/>
      <c r="URW103" s="227"/>
      <c r="URX103" s="227"/>
      <c r="URY103" s="231"/>
      <c r="URZ103" s="6"/>
      <c r="USA103" s="6"/>
      <c r="USB103" s="6"/>
      <c r="USC103" s="246"/>
      <c r="USD103" s="252"/>
      <c r="USE103" s="259"/>
      <c r="USF103" s="231"/>
      <c r="USG103" s="231"/>
      <c r="USH103" s="231"/>
      <c r="USI103" s="99"/>
      <c r="USJ103" s="231"/>
      <c r="USK103" s="231"/>
      <c r="USL103" s="231"/>
      <c r="USM103" s="222"/>
      <c r="USN103" s="248"/>
      <c r="USO103" s="254"/>
      <c r="USP103" s="224"/>
      <c r="USQ103" s="225"/>
      <c r="USR103" s="99"/>
      <c r="USS103" s="255"/>
      <c r="UST103" s="231"/>
      <c r="USU103" s="227"/>
      <c r="USV103" s="227"/>
      <c r="USW103" s="231"/>
      <c r="USX103" s="6"/>
      <c r="USY103" s="6"/>
      <c r="USZ103" s="6"/>
      <c r="UTA103" s="246"/>
      <c r="UTB103" s="252"/>
      <c r="UTC103" s="259"/>
      <c r="UTD103" s="231"/>
      <c r="UTE103" s="231"/>
      <c r="UTF103" s="231"/>
      <c r="UTG103" s="99"/>
      <c r="UTH103" s="231"/>
      <c r="UTI103" s="231"/>
      <c r="UTJ103" s="231"/>
      <c r="UTK103" s="222"/>
      <c r="UTL103" s="248"/>
      <c r="UTM103" s="254"/>
      <c r="UTN103" s="224"/>
      <c r="UTO103" s="225"/>
      <c r="UTP103" s="99"/>
      <c r="UTQ103" s="255"/>
      <c r="UTR103" s="231"/>
      <c r="UTS103" s="227"/>
      <c r="UTT103" s="227"/>
      <c r="UTU103" s="231"/>
      <c r="UTV103" s="6"/>
      <c r="UTW103" s="6"/>
      <c r="UTX103" s="6"/>
      <c r="UTY103" s="246"/>
      <c r="UTZ103" s="252"/>
      <c r="UUA103" s="259"/>
      <c r="UUB103" s="231"/>
      <c r="UUC103" s="231"/>
      <c r="UUD103" s="231"/>
      <c r="UUE103" s="99"/>
      <c r="UUF103" s="231"/>
      <c r="UUG103" s="231"/>
      <c r="UUH103" s="231"/>
      <c r="UUI103" s="222"/>
      <c r="UUJ103" s="248"/>
      <c r="UUK103" s="254"/>
      <c r="UUL103" s="224"/>
      <c r="UUM103" s="225"/>
      <c r="UUN103" s="99"/>
      <c r="UUO103" s="255"/>
      <c r="UUP103" s="231"/>
      <c r="UUQ103" s="227"/>
      <c r="UUR103" s="227"/>
      <c r="UUS103" s="231"/>
      <c r="UUT103" s="6"/>
      <c r="UUU103" s="6"/>
      <c r="UUV103" s="6"/>
      <c r="UUW103" s="246"/>
      <c r="UUX103" s="252"/>
      <c r="UUY103" s="259"/>
      <c r="UUZ103" s="231"/>
      <c r="UVA103" s="231"/>
      <c r="UVB103" s="231"/>
      <c r="UVC103" s="99"/>
      <c r="UVD103" s="231"/>
      <c r="UVE103" s="231"/>
      <c r="UVF103" s="231"/>
      <c r="UVG103" s="222"/>
      <c r="UVH103" s="248"/>
      <c r="UVI103" s="254"/>
      <c r="UVJ103" s="224"/>
      <c r="UVK103" s="225"/>
      <c r="UVL103" s="99"/>
      <c r="UVM103" s="255"/>
      <c r="UVN103" s="231"/>
      <c r="UVO103" s="227"/>
      <c r="UVP103" s="227"/>
      <c r="UVQ103" s="231"/>
      <c r="UVR103" s="6"/>
      <c r="UVS103" s="6"/>
      <c r="UVT103" s="6"/>
      <c r="UVU103" s="246"/>
      <c r="UVV103" s="252"/>
      <c r="UVW103" s="259"/>
      <c r="UVX103" s="231"/>
      <c r="UVY103" s="231"/>
      <c r="UVZ103" s="231"/>
      <c r="UWA103" s="99"/>
      <c r="UWB103" s="231"/>
      <c r="UWC103" s="231"/>
      <c r="UWD103" s="231"/>
      <c r="UWE103" s="222"/>
      <c r="UWF103" s="248"/>
      <c r="UWG103" s="254"/>
      <c r="UWH103" s="224"/>
      <c r="UWI103" s="225"/>
      <c r="UWJ103" s="99"/>
      <c r="UWK103" s="255"/>
      <c r="UWL103" s="231"/>
      <c r="UWM103" s="227"/>
      <c r="UWN103" s="227"/>
      <c r="UWO103" s="231"/>
      <c r="UWP103" s="6"/>
      <c r="UWQ103" s="6"/>
      <c r="UWR103" s="6"/>
      <c r="UWS103" s="246"/>
      <c r="UWT103" s="252"/>
      <c r="UWU103" s="259"/>
      <c r="UWV103" s="231"/>
      <c r="UWW103" s="231"/>
      <c r="UWX103" s="231"/>
      <c r="UWY103" s="99"/>
      <c r="UWZ103" s="231"/>
      <c r="UXA103" s="231"/>
      <c r="UXB103" s="231"/>
      <c r="UXC103" s="222"/>
      <c r="UXD103" s="248"/>
      <c r="UXE103" s="254"/>
      <c r="UXF103" s="224"/>
      <c r="UXG103" s="225"/>
      <c r="UXH103" s="99"/>
      <c r="UXI103" s="255"/>
      <c r="UXJ103" s="231"/>
      <c r="UXK103" s="227"/>
      <c r="UXL103" s="227"/>
      <c r="UXM103" s="231"/>
      <c r="UXN103" s="6"/>
      <c r="UXO103" s="6"/>
      <c r="UXP103" s="6"/>
      <c r="UXQ103" s="246"/>
      <c r="UXR103" s="252"/>
      <c r="UXS103" s="259"/>
      <c r="UXT103" s="231"/>
      <c r="UXU103" s="231"/>
      <c r="UXV103" s="231"/>
      <c r="UXW103" s="99"/>
      <c r="UXX103" s="231"/>
      <c r="UXY103" s="231"/>
      <c r="UXZ103" s="231"/>
      <c r="UYA103" s="222"/>
      <c r="UYB103" s="248"/>
      <c r="UYC103" s="254"/>
      <c r="UYD103" s="224"/>
      <c r="UYE103" s="225"/>
      <c r="UYF103" s="99"/>
      <c r="UYG103" s="255"/>
      <c r="UYH103" s="231"/>
      <c r="UYI103" s="227"/>
      <c r="UYJ103" s="227"/>
      <c r="UYK103" s="231"/>
      <c r="UYL103" s="6"/>
      <c r="UYM103" s="6"/>
      <c r="UYN103" s="6"/>
      <c r="UYO103" s="246"/>
      <c r="UYP103" s="252"/>
      <c r="UYQ103" s="259"/>
      <c r="UYR103" s="231"/>
      <c r="UYS103" s="231"/>
      <c r="UYT103" s="231"/>
      <c r="UYU103" s="99"/>
      <c r="UYV103" s="231"/>
      <c r="UYW103" s="231"/>
      <c r="UYX103" s="231"/>
      <c r="UYY103" s="222"/>
      <c r="UYZ103" s="248"/>
      <c r="UZA103" s="254"/>
      <c r="UZB103" s="224"/>
      <c r="UZC103" s="225"/>
      <c r="UZD103" s="99"/>
      <c r="UZE103" s="255"/>
      <c r="UZF103" s="231"/>
      <c r="UZG103" s="227"/>
      <c r="UZH103" s="227"/>
      <c r="UZI103" s="231"/>
      <c r="UZJ103" s="6"/>
      <c r="UZK103" s="6"/>
      <c r="UZL103" s="6"/>
      <c r="UZM103" s="246"/>
      <c r="UZN103" s="252"/>
      <c r="UZO103" s="259"/>
      <c r="UZP103" s="231"/>
      <c r="UZQ103" s="231"/>
      <c r="UZR103" s="231"/>
      <c r="UZS103" s="99"/>
      <c r="UZT103" s="231"/>
      <c r="UZU103" s="231"/>
      <c r="UZV103" s="231"/>
      <c r="UZW103" s="222"/>
      <c r="UZX103" s="248"/>
      <c r="UZY103" s="254"/>
      <c r="UZZ103" s="224"/>
      <c r="VAA103" s="225"/>
      <c r="VAB103" s="99"/>
      <c r="VAC103" s="255"/>
      <c r="VAD103" s="231"/>
      <c r="VAE103" s="227"/>
      <c r="VAF103" s="227"/>
      <c r="VAG103" s="231"/>
      <c r="VAH103" s="6"/>
      <c r="VAI103" s="6"/>
      <c r="VAJ103" s="6"/>
      <c r="VAK103" s="246"/>
      <c r="VAL103" s="252"/>
      <c r="VAM103" s="259"/>
      <c r="VAN103" s="231"/>
      <c r="VAO103" s="231"/>
      <c r="VAP103" s="231"/>
      <c r="VAQ103" s="99"/>
      <c r="VAR103" s="231"/>
      <c r="VAS103" s="231"/>
      <c r="VAT103" s="231"/>
      <c r="VAU103" s="222"/>
      <c r="VAV103" s="248"/>
      <c r="VAW103" s="254"/>
      <c r="VAX103" s="224"/>
      <c r="VAY103" s="225"/>
      <c r="VAZ103" s="99"/>
      <c r="VBA103" s="255"/>
      <c r="VBB103" s="231"/>
      <c r="VBC103" s="227"/>
      <c r="VBD103" s="227"/>
      <c r="VBE103" s="231"/>
      <c r="VBF103" s="6"/>
      <c r="VBG103" s="6"/>
      <c r="VBH103" s="6"/>
      <c r="VBI103" s="246"/>
      <c r="VBJ103" s="252"/>
      <c r="VBK103" s="259"/>
      <c r="VBL103" s="231"/>
      <c r="VBM103" s="231"/>
      <c r="VBN103" s="231"/>
      <c r="VBO103" s="99"/>
      <c r="VBP103" s="231"/>
      <c r="VBQ103" s="231"/>
      <c r="VBR103" s="231"/>
      <c r="VBS103" s="222"/>
      <c r="VBT103" s="248"/>
      <c r="VBU103" s="254"/>
      <c r="VBV103" s="224"/>
      <c r="VBW103" s="225"/>
      <c r="VBX103" s="99"/>
      <c r="VBY103" s="255"/>
      <c r="VBZ103" s="231"/>
      <c r="VCA103" s="227"/>
      <c r="VCB103" s="227"/>
      <c r="VCC103" s="231"/>
      <c r="VCD103" s="6"/>
      <c r="VCE103" s="6"/>
      <c r="VCF103" s="6"/>
      <c r="VCG103" s="246"/>
      <c r="VCH103" s="252"/>
      <c r="VCI103" s="259"/>
      <c r="VCJ103" s="231"/>
      <c r="VCK103" s="231"/>
      <c r="VCL103" s="231"/>
      <c r="VCM103" s="99"/>
      <c r="VCN103" s="231"/>
      <c r="VCO103" s="231"/>
      <c r="VCP103" s="231"/>
      <c r="VCQ103" s="222"/>
      <c r="VCR103" s="248"/>
      <c r="VCS103" s="254"/>
      <c r="VCT103" s="224"/>
      <c r="VCU103" s="225"/>
      <c r="VCV103" s="99"/>
      <c r="VCW103" s="255"/>
      <c r="VCX103" s="231"/>
      <c r="VCY103" s="227"/>
      <c r="VCZ103" s="227"/>
      <c r="VDA103" s="231"/>
      <c r="VDB103" s="6"/>
      <c r="VDC103" s="6"/>
      <c r="VDD103" s="6"/>
      <c r="VDE103" s="246"/>
      <c r="VDF103" s="252"/>
      <c r="VDG103" s="259"/>
      <c r="VDH103" s="231"/>
      <c r="VDI103" s="231"/>
      <c r="VDJ103" s="231"/>
      <c r="VDK103" s="99"/>
      <c r="VDL103" s="231"/>
      <c r="VDM103" s="231"/>
      <c r="VDN103" s="231"/>
      <c r="VDO103" s="222"/>
      <c r="VDP103" s="248"/>
      <c r="VDQ103" s="254"/>
      <c r="VDR103" s="224"/>
      <c r="VDS103" s="225"/>
      <c r="VDT103" s="99"/>
      <c r="VDU103" s="255"/>
      <c r="VDV103" s="231"/>
      <c r="VDW103" s="227"/>
      <c r="VDX103" s="227"/>
      <c r="VDY103" s="231"/>
      <c r="VDZ103" s="6"/>
      <c r="VEA103" s="6"/>
      <c r="VEB103" s="6"/>
      <c r="VEC103" s="246"/>
      <c r="VED103" s="252"/>
      <c r="VEE103" s="259"/>
      <c r="VEF103" s="231"/>
      <c r="VEG103" s="231"/>
      <c r="VEH103" s="231"/>
      <c r="VEI103" s="99"/>
      <c r="VEJ103" s="231"/>
      <c r="VEK103" s="231"/>
      <c r="VEL103" s="231"/>
      <c r="VEM103" s="222"/>
      <c r="VEN103" s="248"/>
      <c r="VEO103" s="254"/>
      <c r="VEP103" s="224"/>
      <c r="VEQ103" s="225"/>
      <c r="VER103" s="99"/>
      <c r="VES103" s="255"/>
      <c r="VET103" s="231"/>
      <c r="VEU103" s="227"/>
      <c r="VEV103" s="227"/>
      <c r="VEW103" s="231"/>
      <c r="VEX103" s="6"/>
      <c r="VEY103" s="6"/>
      <c r="VEZ103" s="6"/>
      <c r="VFA103" s="246"/>
      <c r="VFB103" s="252"/>
      <c r="VFC103" s="259"/>
      <c r="VFD103" s="231"/>
      <c r="VFE103" s="231"/>
      <c r="VFF103" s="231"/>
      <c r="VFG103" s="99"/>
      <c r="VFH103" s="231"/>
      <c r="VFI103" s="231"/>
      <c r="VFJ103" s="231"/>
      <c r="VFK103" s="222"/>
      <c r="VFL103" s="248"/>
      <c r="VFM103" s="254"/>
      <c r="VFN103" s="224"/>
      <c r="VFO103" s="225"/>
      <c r="VFP103" s="99"/>
      <c r="VFQ103" s="255"/>
      <c r="VFR103" s="231"/>
      <c r="VFS103" s="227"/>
      <c r="VFT103" s="227"/>
      <c r="VFU103" s="231"/>
      <c r="VFV103" s="6"/>
      <c r="VFW103" s="6"/>
      <c r="VFX103" s="6"/>
      <c r="VFY103" s="246"/>
      <c r="VFZ103" s="252"/>
      <c r="VGA103" s="259"/>
      <c r="VGB103" s="231"/>
      <c r="VGC103" s="231"/>
      <c r="VGD103" s="231"/>
      <c r="VGE103" s="99"/>
      <c r="VGF103" s="231"/>
      <c r="VGG103" s="231"/>
      <c r="VGH103" s="231"/>
      <c r="VGI103" s="222"/>
      <c r="VGJ103" s="248"/>
      <c r="VGK103" s="254"/>
      <c r="VGL103" s="224"/>
      <c r="VGM103" s="225"/>
      <c r="VGN103" s="99"/>
      <c r="VGO103" s="255"/>
      <c r="VGP103" s="231"/>
      <c r="VGQ103" s="227"/>
      <c r="VGR103" s="227"/>
      <c r="VGS103" s="231"/>
      <c r="VGT103" s="6"/>
      <c r="VGU103" s="6"/>
      <c r="VGV103" s="6"/>
      <c r="VGW103" s="246"/>
      <c r="VGX103" s="252"/>
      <c r="VGY103" s="259"/>
      <c r="VGZ103" s="231"/>
      <c r="VHA103" s="231"/>
      <c r="VHB103" s="231"/>
      <c r="VHC103" s="99"/>
      <c r="VHD103" s="231"/>
      <c r="VHE103" s="231"/>
      <c r="VHF103" s="231"/>
      <c r="VHG103" s="222"/>
      <c r="VHH103" s="248"/>
      <c r="VHI103" s="254"/>
      <c r="VHJ103" s="224"/>
      <c r="VHK103" s="225"/>
      <c r="VHL103" s="99"/>
      <c r="VHM103" s="255"/>
      <c r="VHN103" s="231"/>
      <c r="VHO103" s="227"/>
      <c r="VHP103" s="227"/>
      <c r="VHQ103" s="231"/>
      <c r="VHR103" s="6"/>
      <c r="VHS103" s="6"/>
      <c r="VHT103" s="6"/>
      <c r="VHU103" s="246"/>
      <c r="VHV103" s="252"/>
      <c r="VHW103" s="259"/>
      <c r="VHX103" s="231"/>
      <c r="VHY103" s="231"/>
      <c r="VHZ103" s="231"/>
      <c r="VIA103" s="99"/>
      <c r="VIB103" s="231"/>
      <c r="VIC103" s="231"/>
      <c r="VID103" s="231"/>
      <c r="VIE103" s="222"/>
      <c r="VIF103" s="248"/>
      <c r="VIG103" s="254"/>
      <c r="VIH103" s="224"/>
      <c r="VII103" s="225"/>
      <c r="VIJ103" s="99"/>
      <c r="VIK103" s="255"/>
      <c r="VIL103" s="231"/>
      <c r="VIM103" s="227"/>
      <c r="VIN103" s="227"/>
      <c r="VIO103" s="231"/>
      <c r="VIP103" s="6"/>
      <c r="VIQ103" s="6"/>
      <c r="VIR103" s="6"/>
      <c r="VIS103" s="246"/>
      <c r="VIT103" s="252"/>
      <c r="VIU103" s="259"/>
      <c r="VIV103" s="231"/>
      <c r="VIW103" s="231"/>
      <c r="VIX103" s="231"/>
      <c r="VIY103" s="99"/>
      <c r="VIZ103" s="231"/>
      <c r="VJA103" s="231"/>
      <c r="VJB103" s="231"/>
      <c r="VJC103" s="222"/>
      <c r="VJD103" s="248"/>
      <c r="VJE103" s="254"/>
      <c r="VJF103" s="224"/>
      <c r="VJG103" s="225"/>
      <c r="VJH103" s="99"/>
      <c r="VJI103" s="255"/>
      <c r="VJJ103" s="231"/>
      <c r="VJK103" s="227"/>
      <c r="VJL103" s="227"/>
      <c r="VJM103" s="231"/>
      <c r="VJN103" s="6"/>
      <c r="VJO103" s="6"/>
      <c r="VJP103" s="6"/>
      <c r="VJQ103" s="246"/>
      <c r="VJR103" s="252"/>
      <c r="VJS103" s="259"/>
      <c r="VJT103" s="231"/>
      <c r="VJU103" s="231"/>
      <c r="VJV103" s="231"/>
      <c r="VJW103" s="99"/>
      <c r="VJX103" s="231"/>
      <c r="VJY103" s="231"/>
      <c r="VJZ103" s="231"/>
      <c r="VKA103" s="222"/>
      <c r="VKB103" s="248"/>
      <c r="VKC103" s="254"/>
      <c r="VKD103" s="224"/>
      <c r="VKE103" s="225"/>
      <c r="VKF103" s="99"/>
      <c r="VKG103" s="255"/>
      <c r="VKH103" s="231"/>
      <c r="VKI103" s="227"/>
      <c r="VKJ103" s="227"/>
      <c r="VKK103" s="231"/>
      <c r="VKL103" s="6"/>
      <c r="VKM103" s="6"/>
      <c r="VKN103" s="6"/>
      <c r="VKO103" s="246"/>
      <c r="VKP103" s="252"/>
      <c r="VKQ103" s="259"/>
      <c r="VKR103" s="231"/>
      <c r="VKS103" s="231"/>
      <c r="VKT103" s="231"/>
      <c r="VKU103" s="99"/>
      <c r="VKV103" s="231"/>
      <c r="VKW103" s="231"/>
      <c r="VKX103" s="231"/>
      <c r="VKY103" s="222"/>
      <c r="VKZ103" s="248"/>
      <c r="VLA103" s="254"/>
      <c r="VLB103" s="224"/>
      <c r="VLC103" s="225"/>
      <c r="VLD103" s="99"/>
      <c r="VLE103" s="255"/>
      <c r="VLF103" s="231"/>
      <c r="VLG103" s="227"/>
      <c r="VLH103" s="227"/>
      <c r="VLI103" s="231"/>
      <c r="VLJ103" s="6"/>
      <c r="VLK103" s="6"/>
      <c r="VLL103" s="6"/>
      <c r="VLM103" s="246"/>
      <c r="VLN103" s="252"/>
      <c r="VLO103" s="259"/>
      <c r="VLP103" s="231"/>
      <c r="VLQ103" s="231"/>
      <c r="VLR103" s="231"/>
      <c r="VLS103" s="99"/>
      <c r="VLT103" s="231"/>
      <c r="VLU103" s="231"/>
      <c r="VLV103" s="231"/>
      <c r="VLW103" s="222"/>
      <c r="VLX103" s="248"/>
      <c r="VLY103" s="254"/>
      <c r="VLZ103" s="224"/>
      <c r="VMA103" s="225"/>
      <c r="VMB103" s="99"/>
      <c r="VMC103" s="255"/>
      <c r="VMD103" s="231"/>
      <c r="VME103" s="227"/>
      <c r="VMF103" s="227"/>
      <c r="VMG103" s="231"/>
      <c r="VMH103" s="6"/>
      <c r="VMI103" s="6"/>
      <c r="VMJ103" s="6"/>
      <c r="VMK103" s="246"/>
      <c r="VML103" s="252"/>
      <c r="VMM103" s="259"/>
      <c r="VMN103" s="231"/>
      <c r="VMO103" s="231"/>
      <c r="VMP103" s="231"/>
      <c r="VMQ103" s="99"/>
      <c r="VMR103" s="231"/>
      <c r="VMS103" s="231"/>
      <c r="VMT103" s="231"/>
      <c r="VMU103" s="222"/>
      <c r="VMV103" s="248"/>
      <c r="VMW103" s="254"/>
      <c r="VMX103" s="224"/>
      <c r="VMY103" s="225"/>
      <c r="VMZ103" s="99"/>
      <c r="VNA103" s="255"/>
      <c r="VNB103" s="231"/>
      <c r="VNC103" s="227"/>
      <c r="VND103" s="227"/>
      <c r="VNE103" s="231"/>
      <c r="VNF103" s="6"/>
      <c r="VNG103" s="6"/>
      <c r="VNH103" s="6"/>
      <c r="VNI103" s="246"/>
      <c r="VNJ103" s="252"/>
      <c r="VNK103" s="259"/>
      <c r="VNL103" s="231"/>
      <c r="VNM103" s="231"/>
      <c r="VNN103" s="231"/>
      <c r="VNO103" s="99"/>
      <c r="VNP103" s="231"/>
      <c r="VNQ103" s="231"/>
      <c r="VNR103" s="231"/>
      <c r="VNS103" s="222"/>
      <c r="VNT103" s="248"/>
      <c r="VNU103" s="254"/>
      <c r="VNV103" s="224"/>
      <c r="VNW103" s="225"/>
      <c r="VNX103" s="99"/>
      <c r="VNY103" s="255"/>
      <c r="VNZ103" s="231"/>
      <c r="VOA103" s="227"/>
      <c r="VOB103" s="227"/>
      <c r="VOC103" s="231"/>
      <c r="VOD103" s="6"/>
      <c r="VOE103" s="6"/>
      <c r="VOF103" s="6"/>
      <c r="VOG103" s="246"/>
      <c r="VOH103" s="252"/>
      <c r="VOI103" s="259"/>
      <c r="VOJ103" s="231"/>
      <c r="VOK103" s="231"/>
      <c r="VOL103" s="231"/>
      <c r="VOM103" s="99"/>
      <c r="VON103" s="231"/>
      <c r="VOO103" s="231"/>
      <c r="VOP103" s="231"/>
      <c r="VOQ103" s="222"/>
      <c r="VOR103" s="248"/>
      <c r="VOS103" s="254"/>
      <c r="VOT103" s="224"/>
      <c r="VOU103" s="225"/>
      <c r="VOV103" s="99"/>
      <c r="VOW103" s="255"/>
      <c r="VOX103" s="231"/>
      <c r="VOY103" s="227"/>
      <c r="VOZ103" s="227"/>
      <c r="VPA103" s="231"/>
      <c r="VPB103" s="6"/>
      <c r="VPC103" s="6"/>
      <c r="VPD103" s="6"/>
      <c r="VPE103" s="246"/>
      <c r="VPF103" s="252"/>
      <c r="VPG103" s="259"/>
      <c r="VPH103" s="231"/>
      <c r="VPI103" s="231"/>
      <c r="VPJ103" s="231"/>
      <c r="VPK103" s="99"/>
      <c r="VPL103" s="231"/>
      <c r="VPM103" s="231"/>
      <c r="VPN103" s="231"/>
      <c r="VPO103" s="222"/>
      <c r="VPP103" s="248"/>
      <c r="VPQ103" s="254"/>
      <c r="VPR103" s="224"/>
      <c r="VPS103" s="225"/>
      <c r="VPT103" s="99"/>
      <c r="VPU103" s="255"/>
      <c r="VPV103" s="231"/>
      <c r="VPW103" s="227"/>
      <c r="VPX103" s="227"/>
      <c r="VPY103" s="231"/>
      <c r="VPZ103" s="6"/>
      <c r="VQA103" s="6"/>
      <c r="VQB103" s="6"/>
      <c r="VQC103" s="246"/>
      <c r="VQD103" s="252"/>
      <c r="VQE103" s="259"/>
      <c r="VQF103" s="231"/>
      <c r="VQG103" s="231"/>
      <c r="VQH103" s="231"/>
      <c r="VQI103" s="99"/>
      <c r="VQJ103" s="231"/>
      <c r="VQK103" s="231"/>
      <c r="VQL103" s="231"/>
      <c r="VQM103" s="222"/>
      <c r="VQN103" s="248"/>
      <c r="VQO103" s="254"/>
      <c r="VQP103" s="224"/>
      <c r="VQQ103" s="225"/>
      <c r="VQR103" s="99"/>
      <c r="VQS103" s="255"/>
      <c r="VQT103" s="231"/>
      <c r="VQU103" s="227"/>
      <c r="VQV103" s="227"/>
      <c r="VQW103" s="231"/>
      <c r="VQX103" s="6"/>
      <c r="VQY103" s="6"/>
      <c r="VQZ103" s="6"/>
      <c r="VRA103" s="246"/>
      <c r="VRB103" s="252"/>
      <c r="VRC103" s="259"/>
      <c r="VRD103" s="231"/>
      <c r="VRE103" s="231"/>
      <c r="VRF103" s="231"/>
      <c r="VRG103" s="99"/>
      <c r="VRH103" s="231"/>
      <c r="VRI103" s="231"/>
      <c r="VRJ103" s="231"/>
      <c r="VRK103" s="222"/>
      <c r="VRL103" s="248"/>
      <c r="VRM103" s="254"/>
      <c r="VRN103" s="224"/>
      <c r="VRO103" s="225"/>
      <c r="VRP103" s="99"/>
      <c r="VRQ103" s="255"/>
      <c r="VRR103" s="231"/>
      <c r="VRS103" s="227"/>
      <c r="VRT103" s="227"/>
      <c r="VRU103" s="231"/>
      <c r="VRV103" s="6"/>
      <c r="VRW103" s="6"/>
      <c r="VRX103" s="6"/>
      <c r="VRY103" s="246"/>
      <c r="VRZ103" s="252"/>
      <c r="VSA103" s="259"/>
      <c r="VSB103" s="231"/>
      <c r="VSC103" s="231"/>
      <c r="VSD103" s="231"/>
      <c r="VSE103" s="99"/>
      <c r="VSF103" s="231"/>
      <c r="VSG103" s="231"/>
      <c r="VSH103" s="231"/>
      <c r="VSI103" s="222"/>
      <c r="VSJ103" s="248"/>
      <c r="VSK103" s="254"/>
      <c r="VSL103" s="224"/>
      <c r="VSM103" s="225"/>
      <c r="VSN103" s="99"/>
      <c r="VSO103" s="255"/>
      <c r="VSP103" s="231"/>
      <c r="VSQ103" s="227"/>
      <c r="VSR103" s="227"/>
      <c r="VSS103" s="231"/>
      <c r="VST103" s="6"/>
      <c r="VSU103" s="6"/>
      <c r="VSV103" s="6"/>
      <c r="VSW103" s="246"/>
      <c r="VSX103" s="252"/>
      <c r="VSY103" s="259"/>
      <c r="VSZ103" s="231"/>
      <c r="VTA103" s="231"/>
      <c r="VTB103" s="231"/>
      <c r="VTC103" s="99"/>
      <c r="VTD103" s="231"/>
      <c r="VTE103" s="231"/>
      <c r="VTF103" s="231"/>
      <c r="VTG103" s="222"/>
      <c r="VTH103" s="248"/>
      <c r="VTI103" s="254"/>
      <c r="VTJ103" s="224"/>
      <c r="VTK103" s="225"/>
      <c r="VTL103" s="99"/>
      <c r="VTM103" s="255"/>
      <c r="VTN103" s="231"/>
      <c r="VTO103" s="227"/>
      <c r="VTP103" s="227"/>
      <c r="VTQ103" s="231"/>
      <c r="VTR103" s="6"/>
      <c r="VTS103" s="6"/>
      <c r="VTT103" s="6"/>
      <c r="VTU103" s="246"/>
      <c r="VTV103" s="252"/>
      <c r="VTW103" s="259"/>
      <c r="VTX103" s="231"/>
      <c r="VTY103" s="231"/>
      <c r="VTZ103" s="231"/>
      <c r="VUA103" s="99"/>
      <c r="VUB103" s="231"/>
      <c r="VUC103" s="231"/>
      <c r="VUD103" s="231"/>
      <c r="VUE103" s="222"/>
      <c r="VUF103" s="248"/>
      <c r="VUG103" s="254"/>
      <c r="VUH103" s="224"/>
      <c r="VUI103" s="225"/>
      <c r="VUJ103" s="99"/>
      <c r="VUK103" s="255"/>
      <c r="VUL103" s="231"/>
      <c r="VUM103" s="227"/>
      <c r="VUN103" s="227"/>
      <c r="VUO103" s="231"/>
      <c r="VUP103" s="6"/>
      <c r="VUQ103" s="6"/>
      <c r="VUR103" s="6"/>
      <c r="VUS103" s="246"/>
      <c r="VUT103" s="252"/>
      <c r="VUU103" s="259"/>
      <c r="VUV103" s="231"/>
      <c r="VUW103" s="231"/>
      <c r="VUX103" s="231"/>
      <c r="VUY103" s="99"/>
      <c r="VUZ103" s="231"/>
      <c r="VVA103" s="231"/>
      <c r="VVB103" s="231"/>
      <c r="VVC103" s="222"/>
      <c r="VVD103" s="248"/>
      <c r="VVE103" s="254"/>
      <c r="VVF103" s="224"/>
      <c r="VVG103" s="225"/>
      <c r="VVH103" s="99"/>
      <c r="VVI103" s="255"/>
      <c r="VVJ103" s="231"/>
      <c r="VVK103" s="227"/>
      <c r="VVL103" s="227"/>
      <c r="VVM103" s="231"/>
      <c r="VVN103" s="6"/>
      <c r="VVO103" s="6"/>
      <c r="VVP103" s="6"/>
      <c r="VVQ103" s="246"/>
      <c r="VVR103" s="252"/>
      <c r="VVS103" s="259"/>
      <c r="VVT103" s="231"/>
      <c r="VVU103" s="231"/>
      <c r="VVV103" s="231"/>
      <c r="VVW103" s="99"/>
      <c r="VVX103" s="231"/>
      <c r="VVY103" s="231"/>
      <c r="VVZ103" s="231"/>
      <c r="VWA103" s="222"/>
      <c r="VWB103" s="248"/>
      <c r="VWC103" s="254"/>
      <c r="VWD103" s="224"/>
      <c r="VWE103" s="225"/>
      <c r="VWF103" s="99"/>
      <c r="VWG103" s="255"/>
      <c r="VWH103" s="231"/>
      <c r="VWI103" s="227"/>
      <c r="VWJ103" s="227"/>
      <c r="VWK103" s="231"/>
      <c r="VWL103" s="6"/>
      <c r="VWM103" s="6"/>
      <c r="VWN103" s="6"/>
      <c r="VWO103" s="246"/>
      <c r="VWP103" s="252"/>
      <c r="VWQ103" s="259"/>
      <c r="VWR103" s="231"/>
      <c r="VWS103" s="231"/>
      <c r="VWT103" s="231"/>
      <c r="VWU103" s="99"/>
      <c r="VWV103" s="231"/>
      <c r="VWW103" s="231"/>
      <c r="VWX103" s="231"/>
      <c r="VWY103" s="222"/>
      <c r="VWZ103" s="248"/>
      <c r="VXA103" s="254"/>
      <c r="VXB103" s="224"/>
      <c r="VXC103" s="225"/>
      <c r="VXD103" s="99"/>
      <c r="VXE103" s="255"/>
      <c r="VXF103" s="231"/>
      <c r="VXG103" s="227"/>
      <c r="VXH103" s="227"/>
      <c r="VXI103" s="231"/>
      <c r="VXJ103" s="6"/>
      <c r="VXK103" s="6"/>
      <c r="VXL103" s="6"/>
      <c r="VXM103" s="246"/>
      <c r="VXN103" s="252"/>
      <c r="VXO103" s="259"/>
      <c r="VXP103" s="231"/>
      <c r="VXQ103" s="231"/>
      <c r="VXR103" s="231"/>
      <c r="VXS103" s="99"/>
      <c r="VXT103" s="231"/>
      <c r="VXU103" s="231"/>
      <c r="VXV103" s="231"/>
      <c r="VXW103" s="222"/>
      <c r="VXX103" s="248"/>
      <c r="VXY103" s="254"/>
      <c r="VXZ103" s="224"/>
      <c r="VYA103" s="225"/>
      <c r="VYB103" s="99"/>
      <c r="VYC103" s="255"/>
      <c r="VYD103" s="231"/>
      <c r="VYE103" s="227"/>
      <c r="VYF103" s="227"/>
      <c r="VYG103" s="231"/>
      <c r="VYH103" s="6"/>
      <c r="VYI103" s="6"/>
      <c r="VYJ103" s="6"/>
      <c r="VYK103" s="246"/>
      <c r="VYL103" s="252"/>
      <c r="VYM103" s="259"/>
      <c r="VYN103" s="231"/>
      <c r="VYO103" s="231"/>
      <c r="VYP103" s="231"/>
      <c r="VYQ103" s="99"/>
      <c r="VYR103" s="231"/>
      <c r="VYS103" s="231"/>
      <c r="VYT103" s="231"/>
      <c r="VYU103" s="222"/>
      <c r="VYV103" s="248"/>
      <c r="VYW103" s="254"/>
      <c r="VYX103" s="224"/>
      <c r="VYY103" s="225"/>
      <c r="VYZ103" s="99"/>
      <c r="VZA103" s="255"/>
      <c r="VZB103" s="231"/>
      <c r="VZC103" s="227"/>
      <c r="VZD103" s="227"/>
      <c r="VZE103" s="231"/>
      <c r="VZF103" s="6"/>
      <c r="VZG103" s="6"/>
      <c r="VZH103" s="6"/>
      <c r="VZI103" s="246"/>
      <c r="VZJ103" s="252"/>
      <c r="VZK103" s="259"/>
      <c r="VZL103" s="231"/>
      <c r="VZM103" s="231"/>
      <c r="VZN103" s="231"/>
      <c r="VZO103" s="99"/>
      <c r="VZP103" s="231"/>
      <c r="VZQ103" s="231"/>
      <c r="VZR103" s="231"/>
      <c r="VZS103" s="222"/>
      <c r="VZT103" s="248"/>
      <c r="VZU103" s="254"/>
      <c r="VZV103" s="224"/>
      <c r="VZW103" s="225"/>
      <c r="VZX103" s="99"/>
      <c r="VZY103" s="255"/>
      <c r="VZZ103" s="231"/>
      <c r="WAA103" s="227"/>
      <c r="WAB103" s="227"/>
      <c r="WAC103" s="231"/>
      <c r="WAD103" s="6"/>
      <c r="WAE103" s="6"/>
      <c r="WAF103" s="6"/>
      <c r="WAG103" s="246"/>
      <c r="WAH103" s="252"/>
      <c r="WAI103" s="259"/>
      <c r="WAJ103" s="231"/>
      <c r="WAK103" s="231"/>
      <c r="WAL103" s="231"/>
      <c r="WAM103" s="99"/>
      <c r="WAN103" s="231"/>
      <c r="WAO103" s="231"/>
      <c r="WAP103" s="231"/>
      <c r="WAQ103" s="222"/>
      <c r="WAR103" s="248"/>
      <c r="WAS103" s="254"/>
      <c r="WAT103" s="224"/>
      <c r="WAU103" s="225"/>
      <c r="WAV103" s="99"/>
      <c r="WAW103" s="255"/>
      <c r="WAX103" s="231"/>
      <c r="WAY103" s="227"/>
      <c r="WAZ103" s="227"/>
      <c r="WBA103" s="231"/>
      <c r="WBB103" s="6"/>
      <c r="WBC103" s="6"/>
      <c r="WBD103" s="6"/>
      <c r="WBE103" s="246"/>
      <c r="WBF103" s="252"/>
      <c r="WBG103" s="259"/>
      <c r="WBH103" s="231"/>
      <c r="WBI103" s="231"/>
      <c r="WBJ103" s="231"/>
      <c r="WBK103" s="99"/>
      <c r="WBL103" s="231"/>
      <c r="WBM103" s="231"/>
      <c r="WBN103" s="231"/>
      <c r="WBO103" s="222"/>
      <c r="WBP103" s="248"/>
      <c r="WBQ103" s="254"/>
      <c r="WBR103" s="224"/>
      <c r="WBS103" s="225"/>
      <c r="WBT103" s="99"/>
      <c r="WBU103" s="255"/>
      <c r="WBV103" s="231"/>
      <c r="WBW103" s="227"/>
      <c r="WBX103" s="227"/>
      <c r="WBY103" s="231"/>
      <c r="WBZ103" s="6"/>
      <c r="WCA103" s="6"/>
      <c r="WCB103" s="6"/>
      <c r="WCC103" s="246"/>
      <c r="WCD103" s="252"/>
      <c r="WCE103" s="259"/>
      <c r="WCF103" s="231"/>
      <c r="WCG103" s="231"/>
      <c r="WCH103" s="231"/>
      <c r="WCI103" s="99"/>
      <c r="WCJ103" s="231"/>
      <c r="WCK103" s="231"/>
      <c r="WCL103" s="231"/>
      <c r="WCM103" s="222"/>
      <c r="WCN103" s="248"/>
      <c r="WCO103" s="254"/>
      <c r="WCP103" s="224"/>
      <c r="WCQ103" s="225"/>
      <c r="WCR103" s="99"/>
      <c r="WCS103" s="255"/>
      <c r="WCT103" s="231"/>
      <c r="WCU103" s="227"/>
      <c r="WCV103" s="227"/>
      <c r="WCW103" s="231"/>
      <c r="WCX103" s="6"/>
      <c r="WCY103" s="6"/>
      <c r="WCZ103" s="6"/>
      <c r="WDA103" s="246"/>
      <c r="WDB103" s="252"/>
      <c r="WDC103" s="259"/>
      <c r="WDD103" s="231"/>
      <c r="WDE103" s="231"/>
      <c r="WDF103" s="231"/>
      <c r="WDG103" s="99"/>
      <c r="WDH103" s="231"/>
      <c r="WDI103" s="231"/>
      <c r="WDJ103" s="231"/>
      <c r="WDK103" s="222"/>
      <c r="WDL103" s="248"/>
      <c r="WDM103" s="254"/>
      <c r="WDN103" s="224"/>
      <c r="WDO103" s="225"/>
      <c r="WDP103" s="99"/>
      <c r="WDQ103" s="255"/>
      <c r="WDR103" s="231"/>
      <c r="WDS103" s="227"/>
      <c r="WDT103" s="227"/>
      <c r="WDU103" s="231"/>
      <c r="WDV103" s="6"/>
      <c r="WDW103" s="6"/>
      <c r="WDX103" s="6"/>
      <c r="WDY103" s="246"/>
      <c r="WDZ103" s="252"/>
      <c r="WEA103" s="259"/>
      <c r="WEB103" s="231"/>
      <c r="WEC103" s="231"/>
      <c r="WED103" s="231"/>
      <c r="WEE103" s="99"/>
      <c r="WEF103" s="231"/>
      <c r="WEG103" s="231"/>
      <c r="WEH103" s="231"/>
      <c r="WEI103" s="222"/>
      <c r="WEJ103" s="248"/>
      <c r="WEK103" s="254"/>
      <c r="WEL103" s="224"/>
      <c r="WEM103" s="225"/>
      <c r="WEN103" s="99"/>
      <c r="WEO103" s="255"/>
      <c r="WEP103" s="231"/>
      <c r="WEQ103" s="227"/>
      <c r="WER103" s="227"/>
      <c r="WES103" s="231"/>
      <c r="WET103" s="6"/>
      <c r="WEU103" s="6"/>
      <c r="WEV103" s="6"/>
      <c r="WEW103" s="246"/>
      <c r="WEX103" s="252"/>
      <c r="WEY103" s="259"/>
      <c r="WEZ103" s="231"/>
      <c r="WFA103" s="231"/>
      <c r="WFB103" s="231"/>
      <c r="WFC103" s="99"/>
      <c r="WFD103" s="231"/>
      <c r="WFE103" s="231"/>
      <c r="WFF103" s="231"/>
      <c r="WFG103" s="222"/>
      <c r="WFH103" s="248"/>
      <c r="WFI103" s="254"/>
      <c r="WFJ103" s="224"/>
      <c r="WFK103" s="225"/>
      <c r="WFL103" s="99"/>
      <c r="WFM103" s="255"/>
      <c r="WFN103" s="231"/>
      <c r="WFO103" s="227"/>
      <c r="WFP103" s="227"/>
      <c r="WFQ103" s="231"/>
      <c r="WFR103" s="6"/>
      <c r="WFS103" s="6"/>
      <c r="WFT103" s="6"/>
      <c r="WFU103" s="246"/>
      <c r="WFV103" s="252"/>
      <c r="WFW103" s="259"/>
      <c r="WFX103" s="231"/>
      <c r="WFY103" s="231"/>
      <c r="WFZ103" s="231"/>
      <c r="WGA103" s="99"/>
      <c r="WGB103" s="231"/>
      <c r="WGC103" s="231"/>
      <c r="WGD103" s="231"/>
      <c r="WGE103" s="222"/>
      <c r="WGF103" s="248"/>
      <c r="WGG103" s="254"/>
      <c r="WGH103" s="224"/>
      <c r="WGI103" s="225"/>
      <c r="WGJ103" s="99"/>
      <c r="WGK103" s="255"/>
      <c r="WGL103" s="231"/>
      <c r="WGM103" s="227"/>
      <c r="WGN103" s="227"/>
      <c r="WGO103" s="231"/>
      <c r="WGP103" s="6"/>
      <c r="WGQ103" s="6"/>
      <c r="WGR103" s="6"/>
      <c r="WGS103" s="246"/>
      <c r="WGT103" s="252"/>
      <c r="WGU103" s="259"/>
      <c r="WGV103" s="231"/>
      <c r="WGW103" s="231"/>
      <c r="WGX103" s="231"/>
      <c r="WGY103" s="99"/>
      <c r="WGZ103" s="231"/>
      <c r="WHA103" s="231"/>
      <c r="WHB103" s="231"/>
      <c r="WHC103" s="222"/>
      <c r="WHD103" s="248"/>
      <c r="WHE103" s="254"/>
      <c r="WHF103" s="224"/>
      <c r="WHG103" s="225"/>
      <c r="WHH103" s="99"/>
      <c r="WHI103" s="255"/>
      <c r="WHJ103" s="231"/>
      <c r="WHK103" s="227"/>
      <c r="WHL103" s="227"/>
      <c r="WHM103" s="231"/>
      <c r="WHN103" s="6"/>
      <c r="WHO103" s="6"/>
      <c r="WHP103" s="6"/>
      <c r="WHQ103" s="246"/>
      <c r="WHR103" s="252"/>
      <c r="WHS103" s="259"/>
      <c r="WHT103" s="231"/>
      <c r="WHU103" s="231"/>
      <c r="WHV103" s="231"/>
      <c r="WHW103" s="99"/>
      <c r="WHX103" s="231"/>
      <c r="WHY103" s="231"/>
      <c r="WHZ103" s="231"/>
      <c r="WIA103" s="222"/>
      <c r="WIB103" s="248"/>
      <c r="WIC103" s="254"/>
      <c r="WID103" s="224"/>
      <c r="WIE103" s="225"/>
      <c r="WIF103" s="99"/>
      <c r="WIG103" s="255"/>
      <c r="WIH103" s="231"/>
      <c r="WII103" s="227"/>
      <c r="WIJ103" s="227"/>
      <c r="WIK103" s="231"/>
      <c r="WIL103" s="6"/>
      <c r="WIM103" s="6"/>
      <c r="WIN103" s="6"/>
      <c r="WIO103" s="246"/>
      <c r="WIP103" s="252"/>
      <c r="WIQ103" s="259"/>
      <c r="WIR103" s="231"/>
      <c r="WIS103" s="231"/>
      <c r="WIT103" s="231"/>
      <c r="WIU103" s="99"/>
      <c r="WIV103" s="231"/>
      <c r="WIW103" s="231"/>
      <c r="WIX103" s="231"/>
      <c r="WIY103" s="222"/>
      <c r="WIZ103" s="248"/>
      <c r="WJA103" s="254"/>
      <c r="WJB103" s="224"/>
      <c r="WJC103" s="225"/>
      <c r="WJD103" s="99"/>
      <c r="WJE103" s="255"/>
      <c r="WJF103" s="231"/>
      <c r="WJG103" s="227"/>
      <c r="WJH103" s="227"/>
      <c r="WJI103" s="231"/>
      <c r="WJJ103" s="6"/>
      <c r="WJK103" s="6"/>
      <c r="WJL103" s="6"/>
      <c r="WJM103" s="246"/>
      <c r="WJN103" s="252"/>
      <c r="WJO103" s="259"/>
      <c r="WJP103" s="231"/>
      <c r="WJQ103" s="231"/>
      <c r="WJR103" s="231"/>
      <c r="WJS103" s="99"/>
      <c r="WJT103" s="231"/>
      <c r="WJU103" s="231"/>
      <c r="WJV103" s="231"/>
      <c r="WJW103" s="222"/>
      <c r="WJX103" s="248"/>
      <c r="WJY103" s="254"/>
      <c r="WJZ103" s="224"/>
      <c r="WKA103" s="225"/>
      <c r="WKB103" s="99"/>
      <c r="WKC103" s="255"/>
      <c r="WKD103" s="231"/>
      <c r="WKE103" s="227"/>
      <c r="WKF103" s="227"/>
      <c r="WKG103" s="231"/>
      <c r="WKH103" s="6"/>
      <c r="WKI103" s="6"/>
      <c r="WKJ103" s="6"/>
      <c r="WKK103" s="246"/>
      <c r="WKL103" s="252"/>
      <c r="WKM103" s="259"/>
      <c r="WKN103" s="231"/>
      <c r="WKO103" s="231"/>
      <c r="WKP103" s="231"/>
      <c r="WKQ103" s="99"/>
      <c r="WKR103" s="231"/>
      <c r="WKS103" s="231"/>
      <c r="WKT103" s="231"/>
      <c r="WKU103" s="222"/>
      <c r="WKV103" s="248"/>
      <c r="WKW103" s="254"/>
      <c r="WKX103" s="224"/>
      <c r="WKY103" s="225"/>
      <c r="WKZ103" s="99"/>
      <c r="WLA103" s="255"/>
      <c r="WLB103" s="231"/>
      <c r="WLC103" s="227"/>
      <c r="WLD103" s="227"/>
      <c r="WLE103" s="231"/>
      <c r="WLF103" s="6"/>
      <c r="WLG103" s="6"/>
      <c r="WLH103" s="6"/>
      <c r="WLI103" s="246"/>
      <c r="WLJ103" s="252"/>
      <c r="WLK103" s="259"/>
      <c r="WLL103" s="231"/>
      <c r="WLM103" s="231"/>
      <c r="WLN103" s="231"/>
      <c r="WLO103" s="99"/>
      <c r="WLP103" s="231"/>
      <c r="WLQ103" s="231"/>
      <c r="WLR103" s="231"/>
      <c r="WLS103" s="222"/>
      <c r="WLT103" s="248"/>
      <c r="WLU103" s="254"/>
      <c r="WLV103" s="224"/>
      <c r="WLW103" s="225"/>
      <c r="WLX103" s="99"/>
      <c r="WLY103" s="255"/>
      <c r="WLZ103" s="231"/>
      <c r="WMA103" s="227"/>
      <c r="WMB103" s="227"/>
      <c r="WMC103" s="231"/>
      <c r="WMD103" s="6"/>
      <c r="WME103" s="6"/>
      <c r="WMF103" s="6"/>
      <c r="WMG103" s="246"/>
      <c r="WMH103" s="252"/>
      <c r="WMI103" s="259"/>
      <c r="WMJ103" s="231"/>
      <c r="WMK103" s="231"/>
      <c r="WML103" s="231"/>
      <c r="WMM103" s="99"/>
      <c r="WMN103" s="231"/>
      <c r="WMO103" s="231"/>
      <c r="WMP103" s="231"/>
      <c r="WMQ103" s="222"/>
      <c r="WMR103" s="248"/>
      <c r="WMS103" s="254"/>
      <c r="WMT103" s="224"/>
      <c r="WMU103" s="225"/>
      <c r="WMV103" s="99"/>
      <c r="WMW103" s="255"/>
      <c r="WMX103" s="231"/>
      <c r="WMY103" s="227"/>
      <c r="WMZ103" s="227"/>
      <c r="WNA103" s="231"/>
      <c r="WNB103" s="6"/>
      <c r="WNC103" s="6"/>
      <c r="WND103" s="6"/>
      <c r="WNE103" s="246"/>
      <c r="WNF103" s="252"/>
      <c r="WNG103" s="259"/>
      <c r="WNH103" s="231"/>
      <c r="WNI103" s="231"/>
      <c r="WNJ103" s="231"/>
      <c r="WNK103" s="99"/>
      <c r="WNL103" s="231"/>
      <c r="WNM103" s="231"/>
      <c r="WNN103" s="231"/>
      <c r="WNO103" s="222"/>
      <c r="WNP103" s="248"/>
      <c r="WNQ103" s="254"/>
      <c r="WNR103" s="224"/>
      <c r="WNS103" s="225"/>
      <c r="WNT103" s="99"/>
      <c r="WNU103" s="255"/>
      <c r="WNV103" s="231"/>
      <c r="WNW103" s="227"/>
      <c r="WNX103" s="227"/>
      <c r="WNY103" s="231"/>
      <c r="WNZ103" s="6"/>
      <c r="WOA103" s="6"/>
      <c r="WOB103" s="6"/>
      <c r="WOC103" s="246"/>
      <c r="WOD103" s="252"/>
      <c r="WOE103" s="259"/>
      <c r="WOF103" s="231"/>
      <c r="WOG103" s="231"/>
      <c r="WOH103" s="231"/>
      <c r="WOI103" s="99"/>
      <c r="WOJ103" s="231"/>
      <c r="WOK103" s="231"/>
      <c r="WOL103" s="231"/>
      <c r="WOM103" s="222"/>
      <c r="WON103" s="248"/>
      <c r="WOO103" s="254"/>
      <c r="WOP103" s="224"/>
      <c r="WOQ103" s="225"/>
      <c r="WOR103" s="99"/>
      <c r="WOS103" s="255"/>
      <c r="WOT103" s="231"/>
      <c r="WOU103" s="227"/>
      <c r="WOV103" s="227"/>
      <c r="WOW103" s="231"/>
      <c r="WOX103" s="6"/>
      <c r="WOY103" s="6"/>
      <c r="WOZ103" s="6"/>
      <c r="WPA103" s="246"/>
      <c r="WPB103" s="252"/>
      <c r="WPC103" s="259"/>
      <c r="WPD103" s="231"/>
      <c r="WPE103" s="231"/>
      <c r="WPF103" s="231"/>
      <c r="WPG103" s="99"/>
      <c r="WPH103" s="231"/>
      <c r="WPI103" s="231"/>
      <c r="WPJ103" s="231"/>
      <c r="WPK103" s="222"/>
      <c r="WPL103" s="248"/>
      <c r="WPM103" s="254"/>
      <c r="WPN103" s="224"/>
      <c r="WPO103" s="225"/>
      <c r="WPP103" s="99"/>
      <c r="WPQ103" s="255"/>
      <c r="WPR103" s="231"/>
      <c r="WPS103" s="227"/>
      <c r="WPT103" s="227"/>
      <c r="WPU103" s="231"/>
      <c r="WPV103" s="6"/>
      <c r="WPW103" s="6"/>
      <c r="WPX103" s="6"/>
      <c r="WPY103" s="246"/>
      <c r="WPZ103" s="252"/>
      <c r="WQA103" s="259"/>
      <c r="WQB103" s="231"/>
      <c r="WQC103" s="231"/>
      <c r="WQD103" s="231"/>
      <c r="WQE103" s="99"/>
      <c r="WQF103" s="231"/>
      <c r="WQG103" s="231"/>
      <c r="WQH103" s="231"/>
      <c r="WQI103" s="222"/>
      <c r="WQJ103" s="248"/>
      <c r="WQK103" s="254"/>
      <c r="WQL103" s="224"/>
      <c r="WQM103" s="225"/>
      <c r="WQN103" s="99"/>
      <c r="WQO103" s="255"/>
      <c r="WQP103" s="231"/>
      <c r="WQQ103" s="227"/>
      <c r="WQR103" s="227"/>
      <c r="WQS103" s="231"/>
      <c r="WQT103" s="6"/>
      <c r="WQU103" s="6"/>
      <c r="WQV103" s="6"/>
      <c r="WQW103" s="246"/>
      <c r="WQX103" s="252"/>
      <c r="WQY103" s="259"/>
      <c r="WQZ103" s="231"/>
      <c r="WRA103" s="231"/>
      <c r="WRB103" s="231"/>
      <c r="WRC103" s="99"/>
      <c r="WRD103" s="231"/>
      <c r="WRE103" s="231"/>
      <c r="WRF103" s="231"/>
      <c r="WRG103" s="222"/>
      <c r="WRH103" s="248"/>
      <c r="WRI103" s="254"/>
      <c r="WRJ103" s="224"/>
      <c r="WRK103" s="225"/>
      <c r="WRL103" s="99"/>
      <c r="WRM103" s="255"/>
      <c r="WRN103" s="231"/>
      <c r="WRO103" s="227"/>
      <c r="WRP103" s="227"/>
      <c r="WRQ103" s="231"/>
      <c r="WRR103" s="6"/>
      <c r="WRS103" s="6"/>
      <c r="WRT103" s="6"/>
      <c r="WRU103" s="246"/>
      <c r="WRV103" s="252"/>
      <c r="WRW103" s="259"/>
      <c r="WRX103" s="231"/>
      <c r="WRY103" s="231"/>
      <c r="WRZ103" s="231"/>
      <c r="WSA103" s="99"/>
      <c r="WSB103" s="231"/>
      <c r="WSC103" s="231"/>
      <c r="WSD103" s="231"/>
      <c r="WSE103" s="222"/>
      <c r="WSF103" s="248"/>
      <c r="WSG103" s="254"/>
      <c r="WSH103" s="224"/>
      <c r="WSI103" s="225"/>
      <c r="WSJ103" s="99"/>
      <c r="WSK103" s="255"/>
      <c r="WSL103" s="231"/>
      <c r="WSM103" s="227"/>
      <c r="WSN103" s="227"/>
      <c r="WSO103" s="231"/>
      <c r="WSP103" s="6"/>
      <c r="WSQ103" s="6"/>
      <c r="WSR103" s="6"/>
      <c r="WSS103" s="246"/>
      <c r="WST103" s="252"/>
      <c r="WSU103" s="259"/>
      <c r="WSV103" s="231"/>
      <c r="WSW103" s="231"/>
      <c r="WSX103" s="231"/>
      <c r="WSY103" s="99"/>
      <c r="WSZ103" s="231"/>
      <c r="WTA103" s="231"/>
      <c r="WTB103" s="231"/>
      <c r="WTC103" s="222"/>
      <c r="WTD103" s="248"/>
      <c r="WTE103" s="254"/>
      <c r="WTF103" s="224"/>
      <c r="WTG103" s="225"/>
      <c r="WTH103" s="99"/>
      <c r="WTI103" s="255"/>
      <c r="WTJ103" s="231"/>
      <c r="WTK103" s="227"/>
      <c r="WTL103" s="227"/>
      <c r="WTM103" s="231"/>
      <c r="WTN103" s="6"/>
      <c r="WTO103" s="6"/>
      <c r="WTP103" s="6"/>
      <c r="WTQ103" s="246"/>
      <c r="WTR103" s="252"/>
      <c r="WTS103" s="259"/>
      <c r="WTT103" s="231"/>
      <c r="WTU103" s="231"/>
      <c r="WTV103" s="231"/>
      <c r="WTW103" s="99"/>
      <c r="WTX103" s="231"/>
      <c r="WTY103" s="231"/>
      <c r="WTZ103" s="231"/>
      <c r="WUA103" s="222"/>
      <c r="WUB103" s="248"/>
      <c r="WUC103" s="254"/>
      <c r="WUD103" s="224"/>
      <c r="WUE103" s="225"/>
      <c r="WUF103" s="99"/>
      <c r="WUG103" s="255"/>
      <c r="WUH103" s="231"/>
      <c r="WUI103" s="227"/>
      <c r="WUJ103" s="227"/>
      <c r="WUK103" s="231"/>
      <c r="WUL103" s="6"/>
      <c r="WUM103" s="6"/>
      <c r="WUN103" s="6"/>
      <c r="WUO103" s="246"/>
      <c r="WUP103" s="252"/>
      <c r="WUQ103" s="259"/>
      <c r="WUR103" s="231"/>
      <c r="WUS103" s="231"/>
      <c r="WUT103" s="231"/>
      <c r="WUU103" s="99"/>
      <c r="WUV103" s="231"/>
      <c r="WUW103" s="231"/>
      <c r="WUX103" s="231"/>
      <c r="WUY103" s="222"/>
      <c r="WUZ103" s="248"/>
      <c r="WVA103" s="254"/>
      <c r="WVB103" s="224"/>
      <c r="WVC103" s="225"/>
      <c r="WVD103" s="99"/>
      <c r="WVE103" s="255"/>
      <c r="WVF103" s="231"/>
      <c r="WVG103" s="227"/>
      <c r="WVH103" s="227"/>
      <c r="WVI103" s="231"/>
      <c r="WVJ103" s="6"/>
      <c r="WVK103" s="6"/>
      <c r="WVL103" s="6"/>
      <c r="WVM103" s="246"/>
      <c r="WVN103" s="252"/>
      <c r="WVO103" s="259"/>
      <c r="WVP103" s="231"/>
      <c r="WVQ103" s="231"/>
      <c r="WVR103" s="231"/>
      <c r="WVS103" s="99"/>
      <c r="WVT103" s="231"/>
      <c r="WVU103" s="231"/>
      <c r="WVV103" s="231"/>
      <c r="WVW103" s="222"/>
      <c r="WVX103" s="248"/>
      <c r="WVY103" s="254"/>
      <c r="WVZ103" s="224"/>
      <c r="WWA103" s="225"/>
      <c r="WWB103" s="99"/>
      <c r="WWC103" s="255"/>
      <c r="WWD103" s="231"/>
      <c r="WWE103" s="227"/>
      <c r="WWF103" s="227"/>
      <c r="WWG103" s="231"/>
      <c r="WWH103" s="6"/>
      <c r="WWI103" s="6"/>
      <c r="WWJ103" s="6"/>
      <c r="WWK103" s="246"/>
      <c r="WWL103" s="252"/>
      <c r="WWM103" s="259"/>
      <c r="WWN103" s="231"/>
      <c r="WWO103" s="231"/>
      <c r="WWP103" s="231"/>
      <c r="WWQ103" s="99"/>
      <c r="WWR103" s="231"/>
      <c r="WWS103" s="231"/>
      <c r="WWT103" s="231"/>
      <c r="WWU103" s="222"/>
      <c r="WWV103" s="248"/>
      <c r="WWW103" s="254"/>
      <c r="WWX103" s="224"/>
      <c r="WWY103" s="225"/>
      <c r="WWZ103" s="99"/>
      <c r="WXA103" s="255"/>
      <c r="WXB103" s="231"/>
      <c r="WXC103" s="227"/>
      <c r="WXD103" s="227"/>
      <c r="WXE103" s="231"/>
      <c r="WXF103" s="6"/>
      <c r="WXG103" s="6"/>
      <c r="WXH103" s="6"/>
      <c r="WXI103" s="246"/>
      <c r="WXJ103" s="252"/>
      <c r="WXK103" s="259"/>
      <c r="WXL103" s="231"/>
      <c r="WXM103" s="231"/>
      <c r="WXN103" s="231"/>
      <c r="WXO103" s="99"/>
      <c r="WXP103" s="231"/>
      <c r="WXQ103" s="231"/>
      <c r="WXR103" s="231"/>
      <c r="WXS103" s="222"/>
      <c r="WXT103" s="248"/>
      <c r="WXU103" s="254"/>
      <c r="WXV103" s="224"/>
      <c r="WXW103" s="225"/>
      <c r="WXX103" s="99"/>
      <c r="WXY103" s="255"/>
      <c r="WXZ103" s="231"/>
      <c r="WYA103" s="227"/>
      <c r="WYB103" s="227"/>
      <c r="WYC103" s="231"/>
      <c r="WYD103" s="6"/>
      <c r="WYE103" s="6"/>
      <c r="WYF103" s="6"/>
      <c r="WYG103" s="246"/>
      <c r="WYH103" s="252"/>
      <c r="WYI103" s="259"/>
      <c r="WYJ103" s="231"/>
      <c r="WYK103" s="231"/>
      <c r="WYL103" s="231"/>
      <c r="WYM103" s="99"/>
      <c r="WYN103" s="231"/>
      <c r="WYO103" s="231"/>
      <c r="WYP103" s="231"/>
      <c r="WYQ103" s="222"/>
      <c r="WYR103" s="248"/>
      <c r="WYS103" s="254"/>
      <c r="WYT103" s="224"/>
      <c r="WYU103" s="225"/>
      <c r="WYV103" s="99"/>
      <c r="WYW103" s="255"/>
      <c r="WYX103" s="231"/>
      <c r="WYY103" s="227"/>
      <c r="WYZ103" s="227"/>
      <c r="WZA103" s="231"/>
      <c r="WZB103" s="6"/>
      <c r="WZC103" s="6"/>
      <c r="WZD103" s="6"/>
      <c r="WZE103" s="246"/>
      <c r="WZF103" s="252"/>
      <c r="WZG103" s="259"/>
      <c r="WZH103" s="231"/>
      <c r="WZI103" s="231"/>
      <c r="WZJ103" s="231"/>
      <c r="WZK103" s="99"/>
      <c r="WZL103" s="231"/>
      <c r="WZM103" s="231"/>
      <c r="WZN103" s="231"/>
      <c r="WZO103" s="222"/>
      <c r="WZP103" s="248"/>
      <c r="WZQ103" s="254"/>
      <c r="WZR103" s="224"/>
      <c r="WZS103" s="225"/>
      <c r="WZT103" s="99"/>
      <c r="WZU103" s="255"/>
      <c r="WZV103" s="231"/>
      <c r="WZW103" s="227"/>
      <c r="WZX103" s="227"/>
      <c r="WZY103" s="231"/>
      <c r="WZZ103" s="6"/>
      <c r="XAA103" s="6"/>
      <c r="XAB103" s="6"/>
      <c r="XAC103" s="246"/>
      <c r="XAD103" s="252"/>
      <c r="XAE103" s="259"/>
      <c r="XAF103" s="231"/>
      <c r="XAG103" s="231"/>
      <c r="XAH103" s="231"/>
      <c r="XAI103" s="99"/>
      <c r="XAJ103" s="231"/>
      <c r="XAK103" s="231"/>
      <c r="XAL103" s="231"/>
      <c r="XAM103" s="222"/>
      <c r="XAN103" s="248"/>
      <c r="XAO103" s="254"/>
      <c r="XAP103" s="224"/>
      <c r="XAQ103" s="225"/>
      <c r="XAR103" s="99"/>
      <c r="XAS103" s="255"/>
      <c r="XAT103" s="231"/>
      <c r="XAU103" s="227"/>
      <c r="XAV103" s="227"/>
      <c r="XAW103" s="231"/>
      <c r="XAX103" s="6"/>
      <c r="XAY103" s="6"/>
      <c r="XAZ103" s="6"/>
      <c r="XBA103" s="246"/>
      <c r="XBB103" s="252"/>
      <c r="XBC103" s="259"/>
      <c r="XBD103" s="231"/>
      <c r="XBE103" s="231"/>
      <c r="XBF103" s="231"/>
      <c r="XBG103" s="99"/>
      <c r="XBH103" s="231"/>
      <c r="XBI103" s="231"/>
      <c r="XBJ103" s="231"/>
      <c r="XBK103" s="222"/>
      <c r="XBL103" s="248"/>
      <c r="XBM103" s="254"/>
      <c r="XBN103" s="224"/>
      <c r="XBO103" s="225"/>
      <c r="XBP103" s="99"/>
      <c r="XBQ103" s="255"/>
      <c r="XBR103" s="231"/>
      <c r="XBS103" s="227"/>
      <c r="XBT103" s="227"/>
      <c r="XBU103" s="231"/>
      <c r="XBV103" s="6"/>
      <c r="XBW103" s="6"/>
      <c r="XBX103" s="6"/>
      <c r="XBY103" s="246"/>
      <c r="XBZ103" s="252"/>
      <c r="XCA103" s="259"/>
      <c r="XCB103" s="231"/>
      <c r="XCC103" s="231"/>
      <c r="XCD103" s="231"/>
      <c r="XCE103" s="99"/>
      <c r="XCF103" s="231"/>
      <c r="XCG103" s="231"/>
      <c r="XCH103" s="231"/>
      <c r="XCI103" s="222"/>
      <c r="XCJ103" s="248"/>
      <c r="XCK103" s="254"/>
      <c r="XCL103" s="224"/>
      <c r="XCM103" s="225"/>
      <c r="XCN103" s="99"/>
      <c r="XCO103" s="255"/>
      <c r="XCP103" s="231"/>
      <c r="XCQ103" s="227"/>
      <c r="XCR103" s="227"/>
      <c r="XCS103" s="231"/>
      <c r="XCT103" s="6"/>
      <c r="XCU103" s="6"/>
      <c r="XCV103" s="6"/>
      <c r="XCW103" s="246"/>
      <c r="XCX103" s="252"/>
      <c r="XCY103" s="259"/>
      <c r="XCZ103" s="231"/>
      <c r="XDA103" s="231"/>
      <c r="XDB103" s="231"/>
      <c r="XDC103" s="99"/>
      <c r="XDD103" s="231"/>
      <c r="XDE103" s="231"/>
      <c r="XDF103" s="231"/>
      <c r="XDG103" s="222"/>
      <c r="XDH103" s="248"/>
      <c r="XDI103" s="254"/>
      <c r="XDJ103" s="224"/>
      <c r="XDK103" s="225"/>
      <c r="XDL103" s="99"/>
      <c r="XDM103" s="255"/>
      <c r="XDN103" s="231"/>
      <c r="XDO103" s="227"/>
      <c r="XDP103" s="227"/>
      <c r="XDQ103" s="231"/>
      <c r="XDR103" s="6"/>
      <c r="XDS103" s="6"/>
      <c r="XDT103" s="6"/>
      <c r="XDU103" s="246"/>
      <c r="XDV103" s="252"/>
      <c r="XDW103" s="259"/>
      <c r="XDX103" s="231"/>
      <c r="XDY103" s="231"/>
      <c r="XDZ103" s="231"/>
      <c r="XEA103" s="99"/>
      <c r="XEB103" s="231"/>
      <c r="XEC103" s="231"/>
      <c r="XED103" s="231"/>
      <c r="XEE103" s="222"/>
      <c r="XEF103" s="248"/>
      <c r="XEG103" s="254"/>
      <c r="XEH103" s="224"/>
      <c r="XEI103" s="225"/>
      <c r="XEJ103" s="99"/>
      <c r="XEK103" s="255"/>
      <c r="XEL103" s="231"/>
      <c r="XEM103" s="227"/>
      <c r="XEN103" s="227"/>
      <c r="XEO103" s="231"/>
      <c r="XEP103" s="6"/>
      <c r="XEQ103" s="6"/>
      <c r="XER103" s="6"/>
      <c r="XES103" s="246"/>
      <c r="XET103" s="252"/>
      <c r="XEU103" s="259"/>
      <c r="XEV103" s="231"/>
      <c r="XEW103" s="231"/>
      <c r="XEX103" s="231"/>
      <c r="XEY103" s="99"/>
      <c r="XEZ103" s="231"/>
      <c r="XFA103" s="231"/>
      <c r="XFB103" s="231"/>
    </row>
    <row r="104" spans="1:16382" ht="76.5" x14ac:dyDescent="0.2">
      <c r="A104" s="96">
        <v>45945</v>
      </c>
      <c r="B104" s="79" t="s">
        <v>3300</v>
      </c>
      <c r="C104" s="79" t="s">
        <v>231</v>
      </c>
      <c r="D104" s="79" t="s">
        <v>140</v>
      </c>
      <c r="E104" s="102" t="s">
        <v>419</v>
      </c>
      <c r="F104" s="60"/>
      <c r="G104" s="61">
        <v>2026</v>
      </c>
      <c r="H104" s="97" t="s">
        <v>52</v>
      </c>
      <c r="I104" s="97" t="str">
        <f t="shared" si="17"/>
        <v>TN</v>
      </c>
      <c r="J104" s="97" t="str">
        <f t="shared" si="18"/>
        <v>TN</v>
      </c>
      <c r="K104" s="104" t="str">
        <f t="shared" si="16"/>
        <v>Midwest</v>
      </c>
      <c r="L104" s="97" t="str">
        <f>INDEX('State '!$A$1:$C$62,MATCH($I104,'State '!$B:$B,0),3)</f>
        <v>Midwest</v>
      </c>
      <c r="M104" s="97" t="str">
        <f>INDEX('State '!$A$1:$C$62,MATCH($J104,'State '!$B:$B,0),3)</f>
        <v>Midwest</v>
      </c>
      <c r="N104" s="97"/>
      <c r="O104" s="144">
        <v>1105</v>
      </c>
      <c r="P104" s="164">
        <v>122.2</v>
      </c>
      <c r="Q104" s="145">
        <v>300</v>
      </c>
      <c r="R104" s="98">
        <v>30</v>
      </c>
      <c r="S104" s="97" t="s">
        <v>135</v>
      </c>
      <c r="T104" s="97" t="s">
        <v>381</v>
      </c>
      <c r="U104" s="97" t="s">
        <v>3616</v>
      </c>
      <c r="V104" s="97" t="s">
        <v>2174</v>
      </c>
      <c r="W104" s="79" t="s">
        <v>3718</v>
      </c>
      <c r="X104" s="79" t="s">
        <v>3541</v>
      </c>
      <c r="Y104" s="261" t="s">
        <v>3617</v>
      </c>
    </row>
    <row r="105" spans="1:16382" ht="25.5" x14ac:dyDescent="0.2">
      <c r="A105" s="96">
        <v>45152</v>
      </c>
      <c r="B105" s="79" t="s">
        <v>2660</v>
      </c>
      <c r="C105" s="79" t="s">
        <v>2661</v>
      </c>
      <c r="D105" s="79" t="s">
        <v>136</v>
      </c>
      <c r="E105" s="79" t="s">
        <v>419</v>
      </c>
      <c r="F105" s="60"/>
      <c r="G105" s="98">
        <v>2026</v>
      </c>
      <c r="H105" s="97" t="s">
        <v>6</v>
      </c>
      <c r="I105" s="97" t="str">
        <f t="shared" si="17"/>
        <v>TX</v>
      </c>
      <c r="J105" s="97" t="str">
        <f t="shared" si="18"/>
        <v>TX</v>
      </c>
      <c r="K105" s="104" t="str">
        <f t="shared" si="16"/>
        <v>South Central</v>
      </c>
      <c r="L105" s="97" t="str">
        <f>INDEX('State '!$A$1:$C$62,MATCH($I105,'State '!$B:$B,0),3)</f>
        <v>South Central</v>
      </c>
      <c r="M105" s="97" t="str">
        <f>INDEX('State '!$A$1:$C$62,MATCH($J105,'State '!$B:$B,0),3)</f>
        <v>South Central</v>
      </c>
      <c r="N105" s="97"/>
      <c r="O105" s="144">
        <v>2173</v>
      </c>
      <c r="P105" s="110">
        <f>2.4+135.5</f>
        <v>137.9</v>
      </c>
      <c r="Q105" s="145">
        <v>4500</v>
      </c>
      <c r="R105" s="98">
        <v>42</v>
      </c>
      <c r="S105" s="97" t="s">
        <v>135</v>
      </c>
      <c r="T105" s="97" t="s">
        <v>381</v>
      </c>
      <c r="U105" s="97" t="s">
        <v>2662</v>
      </c>
      <c r="V105" s="97" t="s">
        <v>2174</v>
      </c>
      <c r="W105" s="79" t="s">
        <v>3360</v>
      </c>
      <c r="X105" s="79" t="s">
        <v>2813</v>
      </c>
      <c r="Y105" s="261"/>
    </row>
    <row r="106" spans="1:16382" x14ac:dyDescent="0.2">
      <c r="A106" s="96">
        <v>43192</v>
      </c>
      <c r="B106" s="79" t="s">
        <v>2366</v>
      </c>
      <c r="C106" s="79" t="s">
        <v>2189</v>
      </c>
      <c r="D106" s="79" t="s">
        <v>140</v>
      </c>
      <c r="E106" s="79" t="s">
        <v>2857</v>
      </c>
      <c r="F106" s="60"/>
      <c r="G106" s="98" t="s">
        <v>382</v>
      </c>
      <c r="H106" s="97" t="s">
        <v>408</v>
      </c>
      <c r="I106" s="97" t="str">
        <f t="shared" si="17"/>
        <v>TX</v>
      </c>
      <c r="J106" s="97" t="str">
        <f t="shared" si="18"/>
        <v>MX</v>
      </c>
      <c r="K106" s="104" t="str">
        <f t="shared" si="16"/>
        <v>South Central, Mexico</v>
      </c>
      <c r="L106" s="97" t="str">
        <f>INDEX('State '!$A$1:$C$62,MATCH($I106,'State '!$B:$B,0),3)</f>
        <v>South Central</v>
      </c>
      <c r="M106" s="97" t="str">
        <f>INDEX('State '!$A$1:$C$62,MATCH($J106,'State '!$B:$B,0),3)</f>
        <v>Mexico</v>
      </c>
      <c r="N106" s="97"/>
      <c r="O106" s="144">
        <v>55</v>
      </c>
      <c r="P106" s="110" t="s">
        <v>382</v>
      </c>
      <c r="Q106" s="145">
        <v>70</v>
      </c>
      <c r="R106" s="98">
        <v>30</v>
      </c>
      <c r="S106" s="97" t="s">
        <v>135</v>
      </c>
      <c r="T106" s="97" t="s">
        <v>381</v>
      </c>
      <c r="U106" s="97" t="s">
        <v>382</v>
      </c>
      <c r="V106" s="97" t="s">
        <v>2177</v>
      </c>
      <c r="W106" s="79" t="s">
        <v>2865</v>
      </c>
      <c r="X106" s="79"/>
      <c r="Y106" s="136"/>
      <c r="Z106" s="17"/>
    </row>
    <row r="107" spans="1:16382" ht="25.5" x14ac:dyDescent="0.2">
      <c r="A107" s="96">
        <v>45947</v>
      </c>
      <c r="B107" s="79" t="s">
        <v>3504</v>
      </c>
      <c r="C107" s="79" t="s">
        <v>2893</v>
      </c>
      <c r="D107" s="79" t="s">
        <v>140</v>
      </c>
      <c r="E107" s="79" t="s">
        <v>389</v>
      </c>
      <c r="F107" s="60"/>
      <c r="G107" s="98">
        <v>2026</v>
      </c>
      <c r="H107" s="97" t="s">
        <v>7</v>
      </c>
      <c r="I107" s="97" t="str">
        <f t="shared" si="17"/>
        <v>PA</v>
      </c>
      <c r="J107" s="97" t="str">
        <f t="shared" si="18"/>
        <v>PA</v>
      </c>
      <c r="K107" s="104" t="str">
        <f t="shared" si="16"/>
        <v>Northeast</v>
      </c>
      <c r="L107" s="97" t="str">
        <f>INDEX('State '!$A$1:$C$62,MATCH($I107,'State '!$B:$B,0),3)</f>
        <v>Northeast</v>
      </c>
      <c r="M107" s="97" t="str">
        <f>INDEX('State '!$A$1:$C$62,MATCH($J107,'State '!$B:$B,0),3)</f>
        <v>Northeast</v>
      </c>
      <c r="N107" s="97"/>
      <c r="O107" s="144">
        <v>22</v>
      </c>
      <c r="P107" s="110" t="s">
        <v>382</v>
      </c>
      <c r="Q107" s="145">
        <v>400</v>
      </c>
      <c r="R107" s="98"/>
      <c r="S107" s="97" t="s">
        <v>138</v>
      </c>
      <c r="T107" s="97" t="s">
        <v>381</v>
      </c>
      <c r="U107" s="97" t="s">
        <v>3505</v>
      </c>
      <c r="V107" s="97" t="s">
        <v>2174</v>
      </c>
      <c r="W107" s="79" t="s">
        <v>3831</v>
      </c>
      <c r="X107" s="79"/>
      <c r="Y107" s="261" t="s">
        <v>3618</v>
      </c>
    </row>
    <row r="108" spans="1:16382" ht="38.25" x14ac:dyDescent="0.2">
      <c r="A108" s="96">
        <v>45724</v>
      </c>
      <c r="B108" s="79" t="s">
        <v>2137</v>
      </c>
      <c r="C108" s="79" t="s">
        <v>2134</v>
      </c>
      <c r="D108" s="79" t="s">
        <v>140</v>
      </c>
      <c r="E108" s="79" t="s">
        <v>389</v>
      </c>
      <c r="F108" s="60"/>
      <c r="G108" s="98">
        <v>2027</v>
      </c>
      <c r="H108" s="97" t="s">
        <v>1978</v>
      </c>
      <c r="I108" s="97" t="str">
        <f t="shared" si="17"/>
        <v>AL</v>
      </c>
      <c r="J108" s="97" t="str">
        <f t="shared" si="18"/>
        <v>FL</v>
      </c>
      <c r="K108" s="104" t="str">
        <f t="shared" si="16"/>
        <v>South Central, Southeast</v>
      </c>
      <c r="L108" s="97" t="str">
        <f>INDEX('State '!$A$1:$C$62,MATCH($I108,'State '!$B:$B,0),3)</f>
        <v>South Central</v>
      </c>
      <c r="M108" s="97" t="str">
        <f>INDEX('State '!$A$1:$C$62,MATCH($J108,'State '!$B:$B,0),3)</f>
        <v>Southeast</v>
      </c>
      <c r="N108" s="97"/>
      <c r="O108" s="144"/>
      <c r="P108" s="110" t="s">
        <v>382</v>
      </c>
      <c r="Q108" s="145">
        <v>76</v>
      </c>
      <c r="R108" s="98"/>
      <c r="S108" s="101" t="s">
        <v>135</v>
      </c>
      <c r="T108" s="97" t="s">
        <v>381</v>
      </c>
      <c r="U108" s="97" t="s">
        <v>2110</v>
      </c>
      <c r="V108" s="97" t="s">
        <v>2177</v>
      </c>
      <c r="W108" s="79" t="s">
        <v>3619</v>
      </c>
      <c r="X108" s="79" t="s">
        <v>2814</v>
      </c>
      <c r="Y108" s="261" t="s">
        <v>2831</v>
      </c>
    </row>
    <row r="109" spans="1:16382" ht="127.5" x14ac:dyDescent="0.2">
      <c r="A109" s="96">
        <v>45940</v>
      </c>
      <c r="B109" s="79" t="s">
        <v>3361</v>
      </c>
      <c r="C109" s="79" t="s">
        <v>3362</v>
      </c>
      <c r="D109" s="79" t="s">
        <v>136</v>
      </c>
      <c r="E109" s="79" t="s">
        <v>159</v>
      </c>
      <c r="F109" s="60"/>
      <c r="G109" s="98">
        <v>2031</v>
      </c>
      <c r="H109" s="97" t="s">
        <v>429</v>
      </c>
      <c r="I109" s="97" t="str">
        <f t="shared" si="17"/>
        <v>TX</v>
      </c>
      <c r="J109" s="97" t="str">
        <f t="shared" si="18"/>
        <v>LA</v>
      </c>
      <c r="K109" s="104" t="str">
        <f t="shared" si="16"/>
        <v>South Central</v>
      </c>
      <c r="L109" s="97" t="str">
        <f>INDEX('State '!$A$1:$C$62,MATCH($I109,'State '!$B:$B,0),3)</f>
        <v>South Central</v>
      </c>
      <c r="M109" s="97" t="str">
        <f>INDEX('State '!$A$1:$C$62,MATCH($J109,'State '!$B:$B,0),3)</f>
        <v>South Central</v>
      </c>
      <c r="N109" s="97"/>
      <c r="O109" s="144"/>
      <c r="P109" s="110">
        <v>55.6</v>
      </c>
      <c r="Q109" s="145">
        <v>2700</v>
      </c>
      <c r="R109" s="98">
        <v>48</v>
      </c>
      <c r="S109" s="101" t="s">
        <v>135</v>
      </c>
      <c r="T109" s="97" t="s">
        <v>381</v>
      </c>
      <c r="U109" s="97" t="s">
        <v>3751</v>
      </c>
      <c r="V109" s="97" t="s">
        <v>2177</v>
      </c>
      <c r="W109" s="79" t="s">
        <v>3810</v>
      </c>
      <c r="X109" s="79" t="s">
        <v>2813</v>
      </c>
      <c r="Y109" s="261" t="s">
        <v>3620</v>
      </c>
      <c r="Z109" s="6"/>
      <c r="AA109" s="6"/>
      <c r="AB109" s="246"/>
      <c r="AC109" s="252"/>
      <c r="AD109" s="259"/>
      <c r="AE109" s="231"/>
      <c r="AF109" s="231"/>
      <c r="AG109" s="231"/>
      <c r="AH109" s="99"/>
      <c r="AI109" s="231"/>
      <c r="AJ109" s="231"/>
      <c r="AK109" s="231"/>
      <c r="AL109" s="222"/>
      <c r="AM109" s="248"/>
      <c r="AN109" s="254"/>
      <c r="AO109" s="224"/>
      <c r="AP109" s="225"/>
      <c r="AQ109" s="99"/>
      <c r="AR109" s="255"/>
      <c r="AS109" s="231"/>
      <c r="AT109" s="227"/>
      <c r="AU109" s="231"/>
      <c r="AV109" s="6"/>
      <c r="AW109" s="6"/>
      <c r="AX109" s="6"/>
      <c r="AY109" s="246"/>
      <c r="AZ109" s="252"/>
      <c r="BA109" s="259"/>
      <c r="BB109" s="231"/>
      <c r="BC109" s="231"/>
      <c r="BD109" s="231"/>
      <c r="BE109" s="99"/>
      <c r="BF109" s="231"/>
      <c r="BG109" s="231"/>
      <c r="BH109" s="231"/>
      <c r="BI109" s="222"/>
      <c r="BJ109" s="248"/>
      <c r="BK109" s="254"/>
      <c r="BL109" s="224"/>
      <c r="BM109" s="225"/>
      <c r="BN109" s="99"/>
      <c r="BO109" s="255"/>
      <c r="BP109" s="231"/>
      <c r="BQ109" s="227"/>
      <c r="BR109" s="231"/>
      <c r="BS109" s="6"/>
      <c r="BT109" s="6"/>
      <c r="BU109" s="6"/>
      <c r="BV109" s="246"/>
      <c r="BW109" s="252"/>
      <c r="BX109" s="259"/>
      <c r="BY109" s="231"/>
      <c r="BZ109" s="231"/>
      <c r="CA109" s="231"/>
      <c r="CB109" s="99"/>
      <c r="CC109" s="231"/>
      <c r="CD109" s="231"/>
      <c r="CE109" s="231"/>
      <c r="CF109" s="222"/>
      <c r="CG109" s="248"/>
      <c r="CH109" s="254"/>
      <c r="CI109" s="224"/>
      <c r="CJ109" s="225"/>
      <c r="CK109" s="99"/>
      <c r="CL109" s="255"/>
      <c r="CM109" s="231"/>
      <c r="CN109" s="227"/>
      <c r="CO109" s="231"/>
      <c r="CP109" s="6"/>
      <c r="CQ109" s="6"/>
      <c r="CR109" s="6"/>
      <c r="CS109" s="246"/>
      <c r="CT109" s="252"/>
      <c r="CU109" s="259"/>
      <c r="CV109" s="231"/>
      <c r="CW109" s="231"/>
      <c r="CX109" s="231"/>
      <c r="CY109" s="99"/>
      <c r="CZ109" s="231"/>
      <c r="DA109" s="231"/>
      <c r="DB109" s="231"/>
      <c r="DC109" s="222"/>
      <c r="DD109" s="248"/>
      <c r="DE109" s="254"/>
      <c r="DF109" s="224"/>
      <c r="DG109" s="225"/>
      <c r="DH109" s="99"/>
      <c r="DI109" s="255"/>
      <c r="DJ109" s="231"/>
      <c r="DK109" s="227"/>
      <c r="DL109" s="231"/>
      <c r="DM109" s="6"/>
      <c r="DN109" s="6"/>
      <c r="DO109" s="6"/>
      <c r="DP109" s="246"/>
      <c r="DQ109" s="252"/>
      <c r="DR109" s="259"/>
      <c r="DS109" s="231"/>
      <c r="DT109" s="231"/>
      <c r="DU109" s="231"/>
      <c r="DV109" s="99"/>
      <c r="DW109" s="231"/>
      <c r="DX109" s="231"/>
      <c r="DY109" s="231"/>
      <c r="DZ109" s="222"/>
      <c r="EA109" s="248"/>
      <c r="EB109" s="254"/>
      <c r="EC109" s="224"/>
      <c r="ED109" s="225"/>
      <c r="EE109" s="99"/>
      <c r="EF109" s="255"/>
      <c r="EG109" s="231"/>
      <c r="EH109" s="227"/>
      <c r="EI109" s="231"/>
      <c r="EJ109" s="6"/>
      <c r="EK109" s="6"/>
      <c r="EL109" s="6"/>
      <c r="EM109" s="246"/>
      <c r="EN109" s="252"/>
      <c r="EO109" s="259"/>
      <c r="EP109" s="231"/>
      <c r="EQ109" s="231"/>
      <c r="ER109" s="231"/>
      <c r="ES109" s="99"/>
      <c r="ET109" s="231"/>
      <c r="EU109" s="231"/>
      <c r="EV109" s="231"/>
      <c r="EW109" s="222"/>
      <c r="EX109" s="248"/>
      <c r="EY109" s="254"/>
      <c r="EZ109" s="224"/>
      <c r="FA109" s="225"/>
      <c r="FB109" s="99"/>
      <c r="FC109" s="255"/>
      <c r="FD109" s="231"/>
      <c r="FE109" s="227"/>
      <c r="FF109" s="231"/>
      <c r="FG109" s="6"/>
      <c r="FH109" s="6"/>
      <c r="FI109" s="6"/>
      <c r="FJ109" s="246"/>
      <c r="FK109" s="252"/>
      <c r="FL109" s="259"/>
      <c r="FM109" s="231"/>
      <c r="FN109" s="231"/>
      <c r="FO109" s="231"/>
      <c r="FP109" s="99"/>
      <c r="FQ109" s="231"/>
      <c r="FR109" s="231"/>
      <c r="FS109" s="231"/>
      <c r="FT109" s="222"/>
      <c r="FU109" s="248"/>
      <c r="FV109" s="254"/>
      <c r="FW109" s="224"/>
      <c r="FX109" s="225"/>
      <c r="FY109" s="99"/>
      <c r="FZ109" s="255"/>
      <c r="GA109" s="231"/>
      <c r="GB109" s="227"/>
      <c r="GC109" s="231"/>
      <c r="GD109" s="6"/>
      <c r="GE109" s="6"/>
      <c r="GF109" s="6"/>
      <c r="GG109" s="246"/>
      <c r="GH109" s="252"/>
      <c r="GI109" s="259"/>
      <c r="GJ109" s="231"/>
      <c r="GK109" s="231"/>
      <c r="GL109" s="231"/>
      <c r="GM109" s="99"/>
      <c r="GN109" s="231"/>
      <c r="GO109" s="231"/>
      <c r="GP109" s="231"/>
      <c r="GQ109" s="222"/>
      <c r="GR109" s="248"/>
      <c r="GS109" s="254"/>
      <c r="GT109" s="224"/>
      <c r="GU109" s="225"/>
      <c r="GV109" s="99"/>
      <c r="GW109" s="255"/>
      <c r="GX109" s="231"/>
      <c r="GY109" s="227"/>
      <c r="GZ109" s="231"/>
      <c r="HA109" s="6"/>
      <c r="HB109" s="6"/>
      <c r="HC109" s="6"/>
      <c r="HD109" s="246"/>
      <c r="HE109" s="252"/>
      <c r="HF109" s="259"/>
      <c r="HG109" s="231"/>
      <c r="HH109" s="231"/>
      <c r="HI109" s="231"/>
      <c r="HJ109" s="99"/>
      <c r="HK109" s="231"/>
      <c r="HL109" s="231"/>
      <c r="HM109" s="231"/>
      <c r="HN109" s="222"/>
      <c r="HO109" s="248"/>
      <c r="HP109" s="254"/>
      <c r="HQ109" s="224"/>
      <c r="HR109" s="225"/>
      <c r="HS109" s="99"/>
      <c r="HT109" s="255"/>
      <c r="HU109" s="231"/>
      <c r="HV109" s="227"/>
      <c r="HW109" s="231"/>
      <c r="HX109" s="6"/>
      <c r="HY109" s="6"/>
      <c r="HZ109" s="6"/>
      <c r="IA109" s="246"/>
      <c r="IB109" s="252"/>
      <c r="IC109" s="259"/>
      <c r="ID109" s="231"/>
      <c r="IE109" s="231"/>
      <c r="IF109" s="231"/>
      <c r="IG109" s="99"/>
      <c r="IH109" s="231"/>
      <c r="II109" s="231"/>
      <c r="IJ109" s="231"/>
      <c r="IK109" s="222"/>
      <c r="IL109" s="248"/>
      <c r="IM109" s="254"/>
      <c r="IN109" s="224"/>
      <c r="IO109" s="225"/>
      <c r="IP109" s="99"/>
      <c r="IQ109" s="255"/>
      <c r="IR109" s="231"/>
      <c r="IS109" s="227"/>
      <c r="IT109" s="231"/>
      <c r="IU109" s="6"/>
      <c r="IV109" s="6"/>
      <c r="IW109" s="6"/>
      <c r="IX109" s="246"/>
      <c r="IY109" s="252"/>
      <c r="IZ109" s="259"/>
      <c r="JA109" s="231"/>
      <c r="JB109" s="231"/>
      <c r="JC109" s="231"/>
      <c r="JD109" s="99"/>
      <c r="JE109" s="231"/>
      <c r="JF109" s="231"/>
      <c r="JG109" s="231"/>
      <c r="JH109" s="222"/>
      <c r="JI109" s="248"/>
      <c r="JJ109" s="254"/>
      <c r="JK109" s="224"/>
      <c r="JL109" s="225"/>
      <c r="JM109" s="99"/>
      <c r="JN109" s="255"/>
      <c r="JO109" s="231"/>
      <c r="JP109" s="227"/>
      <c r="JQ109" s="231"/>
      <c r="JR109" s="6"/>
      <c r="JS109" s="6"/>
      <c r="JT109" s="6"/>
      <c r="JU109" s="246"/>
      <c r="JV109" s="252"/>
      <c r="JW109" s="259"/>
      <c r="JX109" s="231"/>
      <c r="JY109" s="231"/>
      <c r="JZ109" s="231"/>
      <c r="KA109" s="99"/>
      <c r="KB109" s="231"/>
      <c r="KC109" s="231"/>
      <c r="KD109" s="231"/>
      <c r="KE109" s="222"/>
      <c r="KF109" s="248"/>
      <c r="KG109" s="254"/>
      <c r="KH109" s="224"/>
      <c r="KI109" s="225"/>
      <c r="KJ109" s="99"/>
      <c r="KK109" s="255"/>
      <c r="KL109" s="231"/>
      <c r="KM109" s="227"/>
      <c r="KN109" s="231"/>
      <c r="KO109" s="6"/>
      <c r="KP109" s="6"/>
      <c r="KQ109" s="6"/>
      <c r="KR109" s="246"/>
      <c r="KS109" s="252"/>
      <c r="KT109" s="259"/>
      <c r="KU109" s="231"/>
      <c r="KV109" s="231"/>
      <c r="KW109" s="231"/>
      <c r="KX109" s="99"/>
      <c r="KY109" s="231"/>
      <c r="KZ109" s="231"/>
      <c r="LA109" s="231"/>
      <c r="LB109" s="222"/>
      <c r="LC109" s="248"/>
      <c r="LD109" s="254"/>
      <c r="LE109" s="224"/>
      <c r="LF109" s="225"/>
      <c r="LG109" s="99"/>
      <c r="LH109" s="255"/>
      <c r="LI109" s="231"/>
      <c r="LJ109" s="227"/>
      <c r="LK109" s="231"/>
      <c r="LL109" s="6"/>
      <c r="LM109" s="6"/>
      <c r="LN109" s="6"/>
      <c r="LO109" s="246"/>
      <c r="LP109" s="252"/>
      <c r="LQ109" s="259"/>
      <c r="LR109" s="231"/>
      <c r="LS109" s="231"/>
      <c r="LT109" s="231"/>
      <c r="LU109" s="99"/>
      <c r="LV109" s="231"/>
      <c r="LW109" s="231"/>
      <c r="LX109" s="231"/>
      <c r="LY109" s="222"/>
      <c r="LZ109" s="248"/>
      <c r="MA109" s="254"/>
      <c r="MB109" s="224"/>
      <c r="MC109" s="225"/>
      <c r="MD109" s="99"/>
      <c r="ME109" s="255"/>
      <c r="MF109" s="231"/>
      <c r="MG109" s="227"/>
      <c r="MH109" s="231"/>
      <c r="MI109" s="6"/>
      <c r="MJ109" s="6"/>
      <c r="MK109" s="6"/>
      <c r="ML109" s="246"/>
      <c r="MM109" s="252"/>
      <c r="MN109" s="259"/>
      <c r="MO109" s="231"/>
      <c r="MP109" s="231"/>
      <c r="MQ109" s="231"/>
      <c r="MR109" s="99"/>
      <c r="MS109" s="231"/>
      <c r="MT109" s="231"/>
      <c r="MU109" s="231"/>
      <c r="MV109" s="222"/>
      <c r="MW109" s="248"/>
      <c r="MX109" s="254"/>
      <c r="MY109" s="224"/>
      <c r="MZ109" s="225"/>
      <c r="NA109" s="99"/>
      <c r="NB109" s="255"/>
      <c r="NC109" s="231"/>
      <c r="ND109" s="227"/>
      <c r="NE109" s="231"/>
      <c r="NF109" s="6"/>
      <c r="NG109" s="6"/>
      <c r="NH109" s="6"/>
      <c r="NI109" s="246"/>
      <c r="NJ109" s="252"/>
      <c r="NK109" s="259"/>
      <c r="NL109" s="231"/>
      <c r="NM109" s="231"/>
      <c r="NN109" s="231"/>
      <c r="NO109" s="99"/>
      <c r="NP109" s="231"/>
      <c r="NQ109" s="231"/>
      <c r="NR109" s="231"/>
      <c r="NS109" s="222"/>
      <c r="NT109" s="248"/>
      <c r="NU109" s="254"/>
      <c r="NV109" s="224"/>
      <c r="NW109" s="225"/>
      <c r="NX109" s="99"/>
      <c r="NY109" s="255"/>
      <c r="NZ109" s="231"/>
      <c r="OA109" s="227"/>
      <c r="OB109" s="231"/>
      <c r="OC109" s="6"/>
      <c r="OD109" s="6"/>
      <c r="OE109" s="6"/>
      <c r="OF109" s="246"/>
      <c r="OG109" s="252"/>
      <c r="OH109" s="259"/>
      <c r="OI109" s="231"/>
      <c r="OJ109" s="231"/>
      <c r="OK109" s="231"/>
      <c r="OL109" s="99"/>
      <c r="OM109" s="231"/>
      <c r="ON109" s="231"/>
      <c r="OO109" s="231"/>
      <c r="OP109" s="222"/>
      <c r="OQ109" s="248"/>
      <c r="OR109" s="254"/>
      <c r="OS109" s="224"/>
      <c r="OT109" s="225"/>
      <c r="OU109" s="99"/>
      <c r="OV109" s="255"/>
      <c r="OW109" s="231"/>
      <c r="OX109" s="227"/>
      <c r="OY109" s="231"/>
      <c r="OZ109" s="6"/>
      <c r="PA109" s="6"/>
      <c r="PB109" s="6"/>
      <c r="PC109" s="246"/>
      <c r="PD109" s="252"/>
      <c r="PE109" s="259"/>
      <c r="PF109" s="231"/>
      <c r="PG109" s="231"/>
      <c r="PH109" s="231"/>
      <c r="PI109" s="99"/>
      <c r="PJ109" s="231"/>
      <c r="PK109" s="231"/>
      <c r="PL109" s="231"/>
      <c r="PM109" s="222"/>
      <c r="PN109" s="248"/>
      <c r="PO109" s="254"/>
      <c r="PP109" s="224"/>
      <c r="PQ109" s="225"/>
      <c r="PR109" s="99"/>
      <c r="PS109" s="255"/>
      <c r="PT109" s="231"/>
      <c r="PU109" s="227"/>
      <c r="PV109" s="231"/>
      <c r="PW109" s="6"/>
      <c r="PX109" s="6"/>
      <c r="PY109" s="6"/>
      <c r="PZ109" s="246"/>
      <c r="QA109" s="252"/>
      <c r="QB109" s="259"/>
      <c r="QC109" s="231"/>
      <c r="QD109" s="231"/>
      <c r="QE109" s="231"/>
      <c r="QF109" s="99"/>
      <c r="QG109" s="231"/>
      <c r="QH109" s="231"/>
      <c r="QI109" s="231"/>
      <c r="QJ109" s="222"/>
      <c r="QK109" s="248"/>
      <c r="QL109" s="254"/>
      <c r="QM109" s="224"/>
      <c r="QN109" s="225"/>
      <c r="QO109" s="99"/>
      <c r="QP109" s="255"/>
      <c r="QQ109" s="231"/>
      <c r="QR109" s="227"/>
      <c r="QS109" s="231"/>
      <c r="QT109" s="6"/>
      <c r="QU109" s="6"/>
      <c r="QV109" s="6"/>
      <c r="QW109" s="246"/>
      <c r="QX109" s="252"/>
      <c r="QY109" s="259"/>
      <c r="QZ109" s="231"/>
      <c r="RA109" s="231"/>
      <c r="RB109" s="231"/>
      <c r="RC109" s="99"/>
      <c r="RD109" s="231"/>
      <c r="RE109" s="231"/>
      <c r="RF109" s="231"/>
      <c r="RG109" s="222"/>
      <c r="RH109" s="248"/>
      <c r="RI109" s="254"/>
      <c r="RJ109" s="224"/>
      <c r="RK109" s="225"/>
      <c r="RL109" s="99"/>
      <c r="RM109" s="255"/>
      <c r="RN109" s="231"/>
      <c r="RO109" s="227"/>
      <c r="RP109" s="231"/>
      <c r="RQ109" s="6"/>
      <c r="RR109" s="6"/>
      <c r="RS109" s="6"/>
      <c r="RT109" s="246"/>
      <c r="RU109" s="252"/>
      <c r="RV109" s="259"/>
      <c r="RW109" s="231"/>
      <c r="RX109" s="231"/>
      <c r="RY109" s="231"/>
      <c r="RZ109" s="99"/>
      <c r="SA109" s="231"/>
      <c r="SB109" s="231"/>
      <c r="SC109" s="231"/>
      <c r="SD109" s="222"/>
      <c r="SE109" s="248"/>
      <c r="SF109" s="254"/>
      <c r="SG109" s="224"/>
      <c r="SH109" s="225"/>
      <c r="SI109" s="99"/>
      <c r="SJ109" s="255"/>
      <c r="SK109" s="231"/>
      <c r="SL109" s="227"/>
      <c r="SM109" s="231"/>
      <c r="SN109" s="6"/>
      <c r="SO109" s="6"/>
      <c r="SP109" s="6"/>
      <c r="SQ109" s="246"/>
      <c r="SR109" s="252"/>
      <c r="SS109" s="259"/>
      <c r="ST109" s="231"/>
      <c r="SU109" s="231"/>
      <c r="SV109" s="231"/>
      <c r="SW109" s="99"/>
      <c r="SX109" s="231"/>
      <c r="SY109" s="231"/>
      <c r="SZ109" s="231"/>
      <c r="TA109" s="222"/>
      <c r="TB109" s="248"/>
      <c r="TC109" s="254"/>
      <c r="TD109" s="224"/>
      <c r="TE109" s="225"/>
      <c r="TF109" s="99"/>
      <c r="TG109" s="255"/>
      <c r="TH109" s="231"/>
      <c r="TI109" s="227"/>
      <c r="TJ109" s="231"/>
      <c r="TK109" s="6"/>
      <c r="TL109" s="6"/>
      <c r="TM109" s="6"/>
      <c r="TN109" s="246"/>
      <c r="TO109" s="252"/>
      <c r="TP109" s="259"/>
      <c r="TQ109" s="231"/>
      <c r="TR109" s="231"/>
      <c r="TS109" s="231"/>
      <c r="TT109" s="99"/>
      <c r="TU109" s="231"/>
      <c r="TV109" s="231"/>
      <c r="TW109" s="231"/>
      <c r="TX109" s="222"/>
      <c r="TY109" s="248"/>
      <c r="TZ109" s="254"/>
      <c r="UA109" s="224"/>
      <c r="UB109" s="225"/>
      <c r="UC109" s="99"/>
      <c r="UD109" s="255"/>
      <c r="UE109" s="231"/>
      <c r="UF109" s="227"/>
      <c r="UG109" s="231"/>
      <c r="UH109" s="6"/>
      <c r="UI109" s="6"/>
      <c r="UJ109" s="6"/>
      <c r="UK109" s="246"/>
      <c r="UL109" s="252"/>
      <c r="UM109" s="259"/>
      <c r="UN109" s="231"/>
      <c r="UO109" s="231"/>
      <c r="UP109" s="231"/>
      <c r="UQ109" s="99"/>
      <c r="UR109" s="231"/>
      <c r="US109" s="231"/>
      <c r="UT109" s="231"/>
      <c r="UU109" s="222"/>
      <c r="UV109" s="248"/>
      <c r="UW109" s="254"/>
      <c r="UX109" s="224"/>
      <c r="UY109" s="225"/>
      <c r="UZ109" s="99"/>
      <c r="VA109" s="255"/>
      <c r="VB109" s="231"/>
      <c r="VC109" s="227"/>
      <c r="VD109" s="231"/>
      <c r="VE109" s="6"/>
      <c r="VF109" s="6"/>
      <c r="VG109" s="6"/>
      <c r="VH109" s="246"/>
      <c r="VI109" s="252"/>
      <c r="VJ109" s="259"/>
      <c r="VK109" s="231"/>
      <c r="VL109" s="231"/>
      <c r="VM109" s="231"/>
      <c r="VN109" s="99"/>
      <c r="VO109" s="231"/>
      <c r="VP109" s="231"/>
      <c r="VQ109" s="231"/>
      <c r="VR109" s="222"/>
      <c r="VS109" s="248"/>
      <c r="VT109" s="254"/>
      <c r="VU109" s="224"/>
      <c r="VV109" s="225"/>
      <c r="VW109" s="99"/>
      <c r="VX109" s="255"/>
      <c r="VY109" s="231"/>
      <c r="VZ109" s="227"/>
      <c r="WA109" s="231"/>
      <c r="WB109" s="6"/>
      <c r="WC109" s="6"/>
      <c r="WD109" s="6"/>
      <c r="WE109" s="246"/>
      <c r="WF109" s="252"/>
      <c r="WG109" s="259"/>
      <c r="WH109" s="231"/>
      <c r="WI109" s="231"/>
      <c r="WJ109" s="231"/>
      <c r="WK109" s="99"/>
      <c r="WL109" s="231"/>
      <c r="WM109" s="231"/>
      <c r="WN109" s="231"/>
      <c r="WO109" s="222"/>
      <c r="WP109" s="248"/>
      <c r="WQ109" s="254"/>
      <c r="WR109" s="224"/>
      <c r="WS109" s="225"/>
      <c r="WT109" s="99"/>
      <c r="WU109" s="255"/>
      <c r="WV109" s="231"/>
      <c r="WW109" s="227"/>
      <c r="WX109" s="231"/>
      <c r="WY109" s="6"/>
      <c r="WZ109" s="6"/>
      <c r="XA109" s="6"/>
      <c r="XB109" s="246"/>
      <c r="XC109" s="252"/>
      <c r="XD109" s="259"/>
      <c r="XE109" s="231"/>
      <c r="XF109" s="231"/>
      <c r="XG109" s="231"/>
      <c r="XH109" s="99"/>
      <c r="XI109" s="231"/>
      <c r="XJ109" s="231"/>
      <c r="XK109" s="231"/>
      <c r="XL109" s="222"/>
      <c r="XM109" s="248"/>
      <c r="XN109" s="254"/>
      <c r="XO109" s="224"/>
      <c r="XP109" s="225"/>
      <c r="XQ109" s="99"/>
      <c r="XR109" s="255"/>
      <c r="XS109" s="231"/>
      <c r="XT109" s="227"/>
      <c r="XU109" s="231"/>
      <c r="XV109" s="6"/>
      <c r="XW109" s="6"/>
      <c r="XX109" s="6"/>
      <c r="XY109" s="246"/>
      <c r="XZ109" s="252"/>
      <c r="YA109" s="259"/>
      <c r="YB109" s="231"/>
      <c r="YC109" s="231"/>
      <c r="YD109" s="231"/>
      <c r="YE109" s="99"/>
      <c r="YF109" s="231"/>
      <c r="YG109" s="231"/>
      <c r="YH109" s="231"/>
      <c r="YI109" s="222"/>
      <c r="YJ109" s="248"/>
      <c r="YK109" s="254"/>
      <c r="YL109" s="224"/>
      <c r="YM109" s="225"/>
      <c r="YN109" s="99"/>
      <c r="YO109" s="255"/>
      <c r="YP109" s="231"/>
      <c r="YQ109" s="227"/>
      <c r="YR109" s="231"/>
      <c r="YS109" s="6"/>
      <c r="YT109" s="6"/>
      <c r="YU109" s="6"/>
      <c r="YV109" s="246"/>
      <c r="YW109" s="252"/>
      <c r="YX109" s="259"/>
      <c r="YY109" s="231"/>
      <c r="YZ109" s="231"/>
      <c r="ZA109" s="231"/>
      <c r="ZB109" s="99"/>
      <c r="ZC109" s="231"/>
      <c r="ZD109" s="231"/>
      <c r="ZE109" s="231"/>
      <c r="ZF109" s="222"/>
      <c r="ZG109" s="248"/>
      <c r="ZH109" s="254"/>
      <c r="ZI109" s="224"/>
      <c r="ZJ109" s="225"/>
      <c r="ZK109" s="99"/>
      <c r="ZL109" s="255"/>
      <c r="ZM109" s="231"/>
      <c r="ZN109" s="227"/>
      <c r="ZO109" s="231"/>
      <c r="ZP109" s="6"/>
      <c r="ZQ109" s="6"/>
      <c r="ZR109" s="6"/>
      <c r="ZS109" s="246"/>
      <c r="ZT109" s="252"/>
      <c r="ZU109" s="259"/>
      <c r="ZV109" s="231"/>
      <c r="ZW109" s="231"/>
      <c r="ZX109" s="231"/>
      <c r="ZY109" s="99"/>
      <c r="ZZ109" s="231"/>
      <c r="AAA109" s="231"/>
      <c r="AAB109" s="231"/>
      <c r="AAC109" s="222"/>
      <c r="AAD109" s="248"/>
      <c r="AAE109" s="254"/>
      <c r="AAF109" s="224"/>
      <c r="AAG109" s="225"/>
      <c r="AAH109" s="99"/>
      <c r="AAI109" s="255"/>
      <c r="AAJ109" s="231"/>
      <c r="AAK109" s="227"/>
      <c r="AAL109" s="231"/>
      <c r="AAM109" s="6"/>
      <c r="AAN109" s="6"/>
      <c r="AAO109" s="6"/>
      <c r="AAP109" s="246"/>
      <c r="AAQ109" s="252"/>
      <c r="AAR109" s="259"/>
      <c r="AAS109" s="231"/>
      <c r="AAT109" s="231"/>
      <c r="AAU109" s="231"/>
      <c r="AAV109" s="99"/>
      <c r="AAW109" s="231"/>
      <c r="AAX109" s="231"/>
      <c r="AAY109" s="231"/>
      <c r="AAZ109" s="222"/>
      <c r="ABA109" s="248"/>
      <c r="ABB109" s="254"/>
      <c r="ABC109" s="224"/>
      <c r="ABD109" s="225"/>
      <c r="ABE109" s="99"/>
      <c r="ABF109" s="255"/>
      <c r="ABG109" s="231"/>
      <c r="ABH109" s="227"/>
      <c r="ABI109" s="231"/>
      <c r="ABJ109" s="6"/>
      <c r="ABK109" s="6"/>
      <c r="ABL109" s="6"/>
      <c r="ABM109" s="246"/>
      <c r="ABN109" s="252"/>
      <c r="ABO109" s="259"/>
      <c r="ABP109" s="231"/>
      <c r="ABQ109" s="231"/>
      <c r="ABR109" s="231"/>
      <c r="ABS109" s="99"/>
      <c r="ABT109" s="231"/>
      <c r="ABU109" s="231"/>
      <c r="ABV109" s="231"/>
      <c r="ABW109" s="222"/>
      <c r="ABX109" s="248"/>
      <c r="ABY109" s="254"/>
      <c r="ABZ109" s="224"/>
      <c r="ACA109" s="225"/>
      <c r="ACB109" s="99"/>
      <c r="ACC109" s="255"/>
      <c r="ACD109" s="231"/>
      <c r="ACE109" s="227"/>
      <c r="ACF109" s="231"/>
      <c r="ACG109" s="6"/>
      <c r="ACH109" s="6"/>
      <c r="ACI109" s="6"/>
      <c r="ACJ109" s="246"/>
      <c r="ACK109" s="252"/>
      <c r="ACL109" s="259"/>
      <c r="ACM109" s="231"/>
      <c r="ACN109" s="231"/>
      <c r="ACO109" s="231"/>
      <c r="ACP109" s="99"/>
      <c r="ACQ109" s="231"/>
      <c r="ACR109" s="231"/>
      <c r="ACS109" s="231"/>
      <c r="ACT109" s="222"/>
      <c r="ACU109" s="248"/>
      <c r="ACV109" s="254"/>
      <c r="ACW109" s="224"/>
      <c r="ACX109" s="225"/>
      <c r="ACY109" s="99"/>
      <c r="ACZ109" s="255"/>
      <c r="ADA109" s="231"/>
      <c r="ADB109" s="227"/>
      <c r="ADC109" s="231"/>
      <c r="ADD109" s="6"/>
      <c r="ADE109" s="6"/>
      <c r="ADF109" s="6"/>
      <c r="ADG109" s="246"/>
      <c r="ADH109" s="252"/>
      <c r="ADI109" s="259"/>
      <c r="ADJ109" s="231"/>
      <c r="ADK109" s="231"/>
      <c r="ADL109" s="231"/>
      <c r="ADM109" s="99"/>
      <c r="ADN109" s="231"/>
      <c r="ADO109" s="231"/>
      <c r="ADP109" s="231"/>
      <c r="ADQ109" s="222"/>
      <c r="ADR109" s="248"/>
      <c r="ADS109" s="254"/>
      <c r="ADT109" s="224"/>
      <c r="ADU109" s="225"/>
      <c r="ADV109" s="99"/>
      <c r="ADW109" s="255"/>
      <c r="ADX109" s="231"/>
      <c r="ADY109" s="227"/>
      <c r="ADZ109" s="231"/>
      <c r="AEA109" s="6"/>
      <c r="AEB109" s="6"/>
      <c r="AEC109" s="6"/>
      <c r="AED109" s="246"/>
      <c r="AEE109" s="252"/>
      <c r="AEF109" s="259"/>
      <c r="AEG109" s="231"/>
      <c r="AEH109" s="231"/>
      <c r="AEI109" s="231"/>
      <c r="AEJ109" s="99"/>
      <c r="AEK109" s="231"/>
      <c r="AEL109" s="231"/>
      <c r="AEM109" s="231"/>
      <c r="AEN109" s="222"/>
      <c r="AEO109" s="248"/>
      <c r="AEP109" s="254"/>
      <c r="AEQ109" s="224"/>
      <c r="AER109" s="225"/>
      <c r="AES109" s="99"/>
      <c r="AET109" s="255"/>
      <c r="AEU109" s="231"/>
      <c r="AEV109" s="227"/>
      <c r="AEW109" s="231"/>
      <c r="AEX109" s="6"/>
      <c r="AEY109" s="6"/>
      <c r="AEZ109" s="6"/>
      <c r="AFA109" s="246"/>
      <c r="AFB109" s="252"/>
      <c r="AFC109" s="259"/>
      <c r="AFD109" s="231"/>
      <c r="AFE109" s="231"/>
      <c r="AFF109" s="231"/>
      <c r="AFG109" s="99"/>
      <c r="AFH109" s="231"/>
      <c r="AFI109" s="231"/>
      <c r="AFJ109" s="231"/>
      <c r="AFK109" s="222"/>
      <c r="AFL109" s="248"/>
      <c r="AFM109" s="254"/>
      <c r="AFN109" s="224"/>
      <c r="AFO109" s="225"/>
      <c r="AFP109" s="99"/>
      <c r="AFQ109" s="255"/>
      <c r="AFR109" s="231"/>
      <c r="AFS109" s="227"/>
      <c r="AFT109" s="231"/>
      <c r="AFU109" s="6"/>
      <c r="AFV109" s="6"/>
      <c r="AFW109" s="6"/>
      <c r="AFX109" s="246"/>
      <c r="AFY109" s="252"/>
      <c r="AFZ109" s="259"/>
      <c r="AGA109" s="231"/>
      <c r="AGB109" s="231"/>
      <c r="AGC109" s="231"/>
      <c r="AGD109" s="99"/>
      <c r="AGE109" s="231"/>
      <c r="AGF109" s="231"/>
      <c r="AGG109" s="231"/>
      <c r="AGH109" s="222"/>
      <c r="AGI109" s="248"/>
      <c r="AGJ109" s="254"/>
      <c r="AGK109" s="224"/>
      <c r="AGL109" s="225"/>
      <c r="AGM109" s="99"/>
      <c r="AGN109" s="255"/>
      <c r="AGO109" s="231"/>
      <c r="AGP109" s="227"/>
      <c r="AGQ109" s="231"/>
      <c r="AGR109" s="6"/>
      <c r="AGS109" s="6"/>
      <c r="AGT109" s="6"/>
      <c r="AGU109" s="246"/>
      <c r="AGV109" s="252"/>
      <c r="AGW109" s="259"/>
      <c r="AGX109" s="231"/>
      <c r="AGY109" s="231"/>
      <c r="AGZ109" s="231"/>
      <c r="AHA109" s="99"/>
      <c r="AHB109" s="231"/>
      <c r="AHC109" s="231"/>
      <c r="AHD109" s="231"/>
      <c r="AHE109" s="222"/>
      <c r="AHF109" s="248"/>
      <c r="AHG109" s="254"/>
      <c r="AHH109" s="224"/>
      <c r="AHI109" s="225"/>
      <c r="AHJ109" s="99"/>
      <c r="AHK109" s="255"/>
      <c r="AHL109" s="231"/>
      <c r="AHM109" s="227"/>
      <c r="AHN109" s="231"/>
      <c r="AHO109" s="6"/>
      <c r="AHP109" s="6"/>
      <c r="AHQ109" s="6"/>
      <c r="AHR109" s="246"/>
      <c r="AHS109" s="252"/>
      <c r="AHT109" s="259"/>
      <c r="AHU109" s="231"/>
      <c r="AHV109" s="231"/>
      <c r="AHW109" s="231"/>
      <c r="AHX109" s="99"/>
      <c r="AHY109" s="231"/>
      <c r="AHZ109" s="231"/>
      <c r="AIA109" s="231"/>
      <c r="AIB109" s="222"/>
      <c r="AIC109" s="248"/>
      <c r="AID109" s="254"/>
      <c r="AIE109" s="224"/>
      <c r="AIF109" s="225"/>
      <c r="AIG109" s="99"/>
      <c r="AIH109" s="255"/>
      <c r="AII109" s="231"/>
      <c r="AIJ109" s="227"/>
      <c r="AIK109" s="231"/>
      <c r="AIL109" s="6"/>
      <c r="AIM109" s="6"/>
      <c r="AIN109" s="6"/>
      <c r="AIO109" s="246"/>
      <c r="AIP109" s="252"/>
      <c r="AIQ109" s="259"/>
      <c r="AIR109" s="231"/>
      <c r="AIS109" s="231"/>
      <c r="AIT109" s="231"/>
      <c r="AIU109" s="99"/>
      <c r="AIV109" s="231"/>
      <c r="AIW109" s="231"/>
      <c r="AIX109" s="231"/>
      <c r="AIY109" s="222"/>
      <c r="AIZ109" s="248"/>
      <c r="AJA109" s="254"/>
      <c r="AJB109" s="224"/>
      <c r="AJC109" s="225"/>
      <c r="AJD109" s="99"/>
      <c r="AJE109" s="255"/>
      <c r="AJF109" s="231"/>
      <c r="AJG109" s="227"/>
      <c r="AJH109" s="231"/>
      <c r="AJI109" s="6"/>
      <c r="AJJ109" s="6"/>
      <c r="AJK109" s="6"/>
      <c r="AJL109" s="246"/>
      <c r="AJM109" s="252"/>
      <c r="AJN109" s="259"/>
      <c r="AJO109" s="231"/>
      <c r="AJP109" s="231"/>
      <c r="AJQ109" s="231"/>
      <c r="AJR109" s="99"/>
      <c r="AJS109" s="231"/>
      <c r="AJT109" s="231"/>
      <c r="AJU109" s="231"/>
      <c r="AJV109" s="222"/>
      <c r="AJW109" s="248"/>
      <c r="AJX109" s="254"/>
      <c r="AJY109" s="224"/>
      <c r="AJZ109" s="225"/>
      <c r="AKA109" s="99"/>
      <c r="AKB109" s="255"/>
      <c r="AKC109" s="231"/>
      <c r="AKD109" s="227"/>
      <c r="AKE109" s="231"/>
      <c r="AKF109" s="6"/>
      <c r="AKG109" s="6"/>
      <c r="AKH109" s="6"/>
      <c r="AKI109" s="246"/>
      <c r="AKJ109" s="252"/>
      <c r="AKK109" s="259"/>
      <c r="AKL109" s="231"/>
      <c r="AKM109" s="231"/>
      <c r="AKN109" s="231"/>
      <c r="AKO109" s="99"/>
      <c r="AKP109" s="231"/>
      <c r="AKQ109" s="231"/>
      <c r="AKR109" s="231"/>
      <c r="AKS109" s="222"/>
      <c r="AKT109" s="248"/>
      <c r="AKU109" s="254"/>
      <c r="AKV109" s="224"/>
      <c r="AKW109" s="225"/>
      <c r="AKX109" s="99"/>
      <c r="AKY109" s="255"/>
      <c r="AKZ109" s="231"/>
      <c r="ALA109" s="227"/>
      <c r="ALB109" s="231"/>
      <c r="ALC109" s="6"/>
      <c r="ALD109" s="6"/>
      <c r="ALE109" s="6"/>
      <c r="ALF109" s="246"/>
      <c r="ALG109" s="252"/>
      <c r="ALH109" s="259"/>
      <c r="ALI109" s="231"/>
      <c r="ALJ109" s="231"/>
      <c r="ALK109" s="231"/>
      <c r="ALL109" s="99"/>
      <c r="ALM109" s="231"/>
      <c r="ALN109" s="231"/>
      <c r="ALO109" s="231"/>
      <c r="ALP109" s="222"/>
      <c r="ALQ109" s="248"/>
      <c r="ALR109" s="254"/>
      <c r="ALS109" s="224"/>
      <c r="ALT109" s="225"/>
      <c r="ALU109" s="99"/>
      <c r="ALV109" s="255"/>
      <c r="ALW109" s="231"/>
      <c r="ALX109" s="227"/>
      <c r="ALY109" s="231"/>
      <c r="ALZ109" s="6"/>
      <c r="AMA109" s="6"/>
      <c r="AMB109" s="6"/>
      <c r="AMC109" s="246"/>
      <c r="AMD109" s="252"/>
      <c r="AME109" s="259"/>
      <c r="AMF109" s="231"/>
      <c r="AMG109" s="231"/>
      <c r="AMH109" s="231"/>
      <c r="AMI109" s="99"/>
      <c r="AMJ109" s="231"/>
      <c r="AMK109" s="231"/>
      <c r="AML109" s="231"/>
      <c r="AMM109" s="222"/>
      <c r="AMN109" s="248"/>
      <c r="AMO109" s="254"/>
      <c r="AMP109" s="224"/>
      <c r="AMQ109" s="225"/>
      <c r="AMR109" s="99"/>
      <c r="AMS109" s="255"/>
      <c r="AMT109" s="231"/>
      <c r="AMU109" s="227"/>
      <c r="AMV109" s="231"/>
      <c r="AMW109" s="6"/>
      <c r="AMX109" s="6"/>
      <c r="AMY109" s="6"/>
      <c r="AMZ109" s="246"/>
      <c r="ANA109" s="252"/>
      <c r="ANB109" s="259"/>
      <c r="ANC109" s="231"/>
      <c r="AND109" s="231"/>
      <c r="ANE109" s="231"/>
      <c r="ANF109" s="99"/>
      <c r="ANG109" s="231"/>
      <c r="ANH109" s="231"/>
      <c r="ANI109" s="231"/>
      <c r="ANJ109" s="222"/>
      <c r="ANK109" s="248"/>
      <c r="ANL109" s="254"/>
      <c r="ANM109" s="224"/>
      <c r="ANN109" s="225"/>
      <c r="ANO109" s="99"/>
      <c r="ANP109" s="255"/>
      <c r="ANQ109" s="231"/>
      <c r="ANR109" s="227"/>
      <c r="ANS109" s="231"/>
      <c r="ANT109" s="6"/>
      <c r="ANU109" s="6"/>
      <c r="ANV109" s="6"/>
      <c r="ANW109" s="246"/>
      <c r="ANX109" s="252"/>
      <c r="ANY109" s="259"/>
      <c r="ANZ109" s="231"/>
      <c r="AOA109" s="231"/>
      <c r="AOB109" s="231"/>
      <c r="AOC109" s="99"/>
      <c r="AOD109" s="231"/>
      <c r="AOE109" s="231"/>
      <c r="AOF109" s="231"/>
      <c r="AOG109" s="222"/>
      <c r="AOH109" s="248"/>
      <c r="AOI109" s="254"/>
      <c r="AOJ109" s="224"/>
      <c r="AOK109" s="225"/>
      <c r="AOL109" s="99"/>
      <c r="AOM109" s="255"/>
      <c r="AON109" s="231"/>
      <c r="AOO109" s="227"/>
      <c r="AOP109" s="231"/>
      <c r="AOQ109" s="6"/>
      <c r="AOR109" s="6"/>
      <c r="AOS109" s="6"/>
      <c r="AOT109" s="246"/>
      <c r="AOU109" s="252"/>
      <c r="AOV109" s="259"/>
      <c r="AOW109" s="231"/>
      <c r="AOX109" s="231"/>
      <c r="AOY109" s="231"/>
      <c r="AOZ109" s="99"/>
      <c r="APA109" s="231"/>
      <c r="APB109" s="231"/>
      <c r="APC109" s="231"/>
      <c r="APD109" s="222"/>
      <c r="APE109" s="248"/>
      <c r="APF109" s="254"/>
      <c r="APG109" s="224"/>
      <c r="APH109" s="225"/>
      <c r="API109" s="99"/>
      <c r="APJ109" s="255"/>
      <c r="APK109" s="231"/>
      <c r="APL109" s="227"/>
      <c r="APM109" s="231"/>
      <c r="APN109" s="6"/>
      <c r="APO109" s="6"/>
      <c r="APP109" s="6"/>
      <c r="APQ109" s="246"/>
      <c r="APR109" s="252"/>
      <c r="APS109" s="259"/>
      <c r="APT109" s="231"/>
      <c r="APU109" s="231"/>
      <c r="APV109" s="231"/>
      <c r="APW109" s="99"/>
      <c r="APX109" s="231"/>
      <c r="APY109" s="231"/>
      <c r="APZ109" s="231"/>
      <c r="AQA109" s="222"/>
      <c r="AQB109" s="248"/>
      <c r="AQC109" s="254"/>
      <c r="AQD109" s="224"/>
      <c r="AQE109" s="225"/>
      <c r="AQF109" s="99"/>
      <c r="AQG109" s="255"/>
      <c r="AQH109" s="231"/>
      <c r="AQI109" s="227"/>
      <c r="AQJ109" s="231"/>
      <c r="AQK109" s="6"/>
      <c r="AQL109" s="6"/>
      <c r="AQM109" s="6"/>
      <c r="AQN109" s="246"/>
      <c r="AQO109" s="252"/>
      <c r="AQP109" s="259"/>
      <c r="AQQ109" s="231"/>
      <c r="AQR109" s="231"/>
      <c r="AQS109" s="231"/>
      <c r="AQT109" s="99"/>
      <c r="AQU109" s="231"/>
      <c r="AQV109" s="231"/>
      <c r="AQW109" s="231"/>
      <c r="AQX109" s="222"/>
      <c r="AQY109" s="248"/>
      <c r="AQZ109" s="254"/>
      <c r="ARA109" s="224"/>
      <c r="ARB109" s="225"/>
      <c r="ARC109" s="99"/>
      <c r="ARD109" s="255"/>
      <c r="ARE109" s="231"/>
      <c r="ARF109" s="227"/>
      <c r="ARG109" s="231"/>
      <c r="ARH109" s="6"/>
      <c r="ARI109" s="6"/>
      <c r="ARJ109" s="6"/>
      <c r="ARK109" s="246"/>
      <c r="ARL109" s="252"/>
      <c r="ARM109" s="259"/>
      <c r="ARN109" s="231"/>
      <c r="ARO109" s="231"/>
      <c r="ARP109" s="231"/>
      <c r="ARQ109" s="99"/>
      <c r="ARR109" s="231"/>
      <c r="ARS109" s="231"/>
      <c r="ART109" s="231"/>
      <c r="ARU109" s="222"/>
      <c r="ARV109" s="248"/>
      <c r="ARW109" s="254"/>
      <c r="ARX109" s="224"/>
      <c r="ARY109" s="225"/>
      <c r="ARZ109" s="99"/>
      <c r="ASA109" s="255"/>
      <c r="ASB109" s="231"/>
      <c r="ASC109" s="227"/>
      <c r="ASD109" s="231"/>
      <c r="ASE109" s="6"/>
      <c r="ASF109" s="6"/>
      <c r="ASG109" s="6"/>
      <c r="ASH109" s="246"/>
      <c r="ASI109" s="252"/>
      <c r="ASJ109" s="259"/>
      <c r="ASK109" s="231"/>
      <c r="ASL109" s="231"/>
      <c r="ASM109" s="231"/>
      <c r="ASN109" s="99"/>
      <c r="ASO109" s="231"/>
      <c r="ASP109" s="231"/>
      <c r="ASQ109" s="231"/>
      <c r="ASR109" s="222"/>
      <c r="ASS109" s="248"/>
      <c r="AST109" s="254"/>
      <c r="ASU109" s="224"/>
      <c r="ASV109" s="225"/>
      <c r="ASW109" s="99"/>
      <c r="ASX109" s="255"/>
      <c r="ASY109" s="231"/>
      <c r="ASZ109" s="227"/>
      <c r="ATA109" s="231"/>
      <c r="ATB109" s="6"/>
      <c r="ATC109" s="6"/>
      <c r="ATD109" s="6"/>
      <c r="ATE109" s="246"/>
      <c r="ATF109" s="252"/>
      <c r="ATG109" s="259"/>
      <c r="ATH109" s="231"/>
      <c r="ATI109" s="231"/>
      <c r="ATJ109" s="231"/>
      <c r="ATK109" s="99"/>
      <c r="ATL109" s="231"/>
      <c r="ATM109" s="231"/>
      <c r="ATN109" s="231"/>
      <c r="ATO109" s="222"/>
      <c r="ATP109" s="248"/>
      <c r="ATQ109" s="254"/>
      <c r="ATR109" s="224"/>
      <c r="ATS109" s="225"/>
      <c r="ATT109" s="99"/>
      <c r="ATU109" s="255"/>
      <c r="ATV109" s="231"/>
      <c r="ATW109" s="227"/>
      <c r="ATX109" s="231"/>
      <c r="ATY109" s="6"/>
      <c r="ATZ109" s="6"/>
      <c r="AUA109" s="6"/>
      <c r="AUB109" s="246"/>
      <c r="AUC109" s="252"/>
      <c r="AUD109" s="259"/>
      <c r="AUE109" s="231"/>
      <c r="AUF109" s="231"/>
      <c r="AUG109" s="231"/>
      <c r="AUH109" s="99"/>
      <c r="AUI109" s="231"/>
      <c r="AUJ109" s="231"/>
      <c r="AUK109" s="231"/>
      <c r="AUL109" s="222"/>
      <c r="AUM109" s="248"/>
      <c r="AUN109" s="254"/>
      <c r="AUO109" s="224"/>
      <c r="AUP109" s="225"/>
      <c r="AUQ109" s="99"/>
      <c r="AUR109" s="255"/>
      <c r="AUS109" s="231"/>
      <c r="AUT109" s="227"/>
      <c r="AUU109" s="231"/>
      <c r="AUV109" s="6"/>
      <c r="AUW109" s="6"/>
      <c r="AUX109" s="6"/>
      <c r="AUY109" s="246"/>
      <c r="AUZ109" s="252"/>
      <c r="AVA109" s="259"/>
      <c r="AVB109" s="231"/>
      <c r="AVC109" s="231"/>
      <c r="AVD109" s="231"/>
      <c r="AVE109" s="99"/>
      <c r="AVF109" s="231"/>
      <c r="AVG109" s="231"/>
      <c r="AVH109" s="231"/>
      <c r="AVI109" s="222"/>
      <c r="AVJ109" s="248"/>
      <c r="AVK109" s="254"/>
      <c r="AVL109" s="224"/>
      <c r="AVM109" s="225"/>
      <c r="AVN109" s="99"/>
      <c r="AVO109" s="255"/>
      <c r="AVP109" s="231"/>
      <c r="AVQ109" s="227"/>
      <c r="AVR109" s="231"/>
      <c r="AVS109" s="6"/>
      <c r="AVT109" s="6"/>
      <c r="AVU109" s="6"/>
      <c r="AVV109" s="246"/>
      <c r="AVW109" s="252"/>
      <c r="AVX109" s="259"/>
      <c r="AVY109" s="231"/>
      <c r="AVZ109" s="231"/>
      <c r="AWA109" s="231"/>
      <c r="AWB109" s="99"/>
      <c r="AWC109" s="231"/>
      <c r="AWD109" s="231"/>
      <c r="AWE109" s="231"/>
      <c r="AWF109" s="222"/>
      <c r="AWG109" s="248"/>
      <c r="AWH109" s="254"/>
      <c r="AWI109" s="224"/>
      <c r="AWJ109" s="225"/>
      <c r="AWK109" s="99"/>
      <c r="AWL109" s="255"/>
      <c r="AWM109" s="231"/>
      <c r="AWN109" s="227"/>
      <c r="AWO109" s="231"/>
      <c r="AWP109" s="6"/>
      <c r="AWQ109" s="6"/>
      <c r="AWR109" s="6"/>
      <c r="AWS109" s="246"/>
      <c r="AWT109" s="252"/>
      <c r="AWU109" s="259"/>
      <c r="AWV109" s="231"/>
      <c r="AWW109" s="231"/>
      <c r="AWX109" s="231"/>
      <c r="AWY109" s="99"/>
      <c r="AWZ109" s="231"/>
      <c r="AXA109" s="231"/>
      <c r="AXB109" s="231"/>
      <c r="AXC109" s="222"/>
      <c r="AXD109" s="248"/>
      <c r="AXE109" s="254"/>
      <c r="AXF109" s="224"/>
      <c r="AXG109" s="225"/>
      <c r="AXH109" s="99"/>
      <c r="AXI109" s="255"/>
      <c r="AXJ109" s="231"/>
      <c r="AXK109" s="227"/>
      <c r="AXL109" s="231"/>
      <c r="AXM109" s="6"/>
      <c r="AXN109" s="6"/>
      <c r="AXO109" s="6"/>
      <c r="AXP109" s="246"/>
      <c r="AXQ109" s="252"/>
      <c r="AXR109" s="259"/>
      <c r="AXS109" s="231"/>
      <c r="AXT109" s="231"/>
      <c r="AXU109" s="231"/>
      <c r="AXV109" s="99"/>
      <c r="AXW109" s="231"/>
      <c r="AXX109" s="231"/>
      <c r="AXY109" s="231"/>
      <c r="AXZ109" s="222"/>
      <c r="AYA109" s="248"/>
      <c r="AYB109" s="254"/>
      <c r="AYC109" s="224"/>
      <c r="AYD109" s="225"/>
      <c r="AYE109" s="99"/>
      <c r="AYF109" s="255"/>
      <c r="AYG109" s="231"/>
      <c r="AYH109" s="227"/>
      <c r="AYI109" s="231"/>
      <c r="AYJ109" s="6"/>
      <c r="AYK109" s="6"/>
      <c r="AYL109" s="6"/>
      <c r="AYM109" s="246"/>
      <c r="AYN109" s="252"/>
      <c r="AYO109" s="259"/>
      <c r="AYP109" s="231"/>
      <c r="AYQ109" s="231"/>
      <c r="AYR109" s="231"/>
      <c r="AYS109" s="99"/>
      <c r="AYT109" s="231"/>
      <c r="AYU109" s="231"/>
      <c r="AYV109" s="231"/>
      <c r="AYW109" s="222"/>
      <c r="AYX109" s="248"/>
      <c r="AYY109" s="254"/>
      <c r="AYZ109" s="224"/>
      <c r="AZA109" s="225"/>
      <c r="AZB109" s="99"/>
      <c r="AZC109" s="255"/>
      <c r="AZD109" s="231"/>
      <c r="AZE109" s="227"/>
      <c r="AZF109" s="231"/>
      <c r="AZG109" s="6"/>
      <c r="AZH109" s="6"/>
      <c r="AZI109" s="6"/>
      <c r="AZJ109" s="246"/>
      <c r="AZK109" s="252"/>
      <c r="AZL109" s="259"/>
      <c r="AZM109" s="231"/>
      <c r="AZN109" s="231"/>
      <c r="AZO109" s="231"/>
      <c r="AZP109" s="99"/>
      <c r="AZQ109" s="231"/>
      <c r="AZR109" s="231"/>
      <c r="AZS109" s="231"/>
      <c r="AZT109" s="222"/>
      <c r="AZU109" s="248"/>
      <c r="AZV109" s="254"/>
      <c r="AZW109" s="224"/>
      <c r="AZX109" s="225"/>
      <c r="AZY109" s="99"/>
      <c r="AZZ109" s="255"/>
      <c r="BAA109" s="231"/>
      <c r="BAB109" s="227"/>
      <c r="BAC109" s="231"/>
      <c r="BAD109" s="6"/>
      <c r="BAE109" s="6"/>
      <c r="BAF109" s="6"/>
      <c r="BAG109" s="246"/>
      <c r="BAH109" s="252"/>
      <c r="BAI109" s="259"/>
      <c r="BAJ109" s="231"/>
      <c r="BAK109" s="231"/>
      <c r="BAL109" s="231"/>
      <c r="BAM109" s="99"/>
      <c r="BAN109" s="231"/>
      <c r="BAO109" s="231"/>
      <c r="BAP109" s="231"/>
      <c r="BAQ109" s="222"/>
      <c r="BAR109" s="248"/>
      <c r="BAS109" s="254"/>
      <c r="BAT109" s="224"/>
      <c r="BAU109" s="225"/>
      <c r="BAV109" s="99"/>
      <c r="BAW109" s="255"/>
      <c r="BAX109" s="231"/>
      <c r="BAY109" s="227"/>
      <c r="BAZ109" s="231"/>
      <c r="BBA109" s="6"/>
      <c r="BBB109" s="6"/>
      <c r="BBC109" s="6"/>
      <c r="BBD109" s="246"/>
      <c r="BBE109" s="252"/>
      <c r="BBF109" s="259"/>
      <c r="BBG109" s="231"/>
      <c r="BBH109" s="231"/>
      <c r="BBI109" s="231"/>
      <c r="BBJ109" s="99"/>
      <c r="BBK109" s="231"/>
      <c r="BBL109" s="231"/>
      <c r="BBM109" s="231"/>
      <c r="BBN109" s="222"/>
      <c r="BBO109" s="248"/>
      <c r="BBP109" s="254"/>
      <c r="BBQ109" s="224"/>
      <c r="BBR109" s="225"/>
      <c r="BBS109" s="99"/>
      <c r="BBT109" s="255"/>
      <c r="BBU109" s="231"/>
      <c r="BBV109" s="227"/>
      <c r="BBW109" s="231"/>
      <c r="BBX109" s="6"/>
      <c r="BBY109" s="6"/>
      <c r="BBZ109" s="6"/>
      <c r="BCA109" s="246"/>
      <c r="BCB109" s="252"/>
      <c r="BCC109" s="259"/>
      <c r="BCD109" s="231"/>
      <c r="BCE109" s="231"/>
      <c r="BCF109" s="231"/>
      <c r="BCG109" s="99"/>
      <c r="BCH109" s="231"/>
      <c r="BCI109" s="231"/>
      <c r="BCJ109" s="231"/>
      <c r="BCK109" s="222"/>
      <c r="BCL109" s="248"/>
      <c r="BCM109" s="254"/>
      <c r="BCN109" s="224"/>
      <c r="BCO109" s="225"/>
      <c r="BCP109" s="99"/>
      <c r="BCQ109" s="255"/>
      <c r="BCR109" s="231"/>
      <c r="BCS109" s="227"/>
      <c r="BCT109" s="231"/>
      <c r="BCU109" s="6"/>
      <c r="BCV109" s="6"/>
      <c r="BCW109" s="6"/>
      <c r="BCX109" s="246"/>
      <c r="BCY109" s="252"/>
      <c r="BCZ109" s="259"/>
      <c r="BDA109" s="231"/>
      <c r="BDB109" s="231"/>
      <c r="BDC109" s="231"/>
      <c r="BDD109" s="99"/>
      <c r="BDE109" s="231"/>
      <c r="BDF109" s="231"/>
      <c r="BDG109" s="231"/>
      <c r="BDH109" s="222"/>
      <c r="BDI109" s="248"/>
      <c r="BDJ109" s="254"/>
      <c r="BDK109" s="224"/>
      <c r="BDL109" s="225"/>
      <c r="BDM109" s="99"/>
      <c r="BDN109" s="255"/>
      <c r="BDO109" s="231"/>
      <c r="BDP109" s="227"/>
      <c r="BDQ109" s="231"/>
      <c r="BDR109" s="6"/>
      <c r="BDS109" s="6"/>
      <c r="BDT109" s="6"/>
      <c r="BDU109" s="246"/>
      <c r="BDV109" s="252"/>
      <c r="BDW109" s="259"/>
      <c r="BDX109" s="231"/>
      <c r="BDY109" s="231"/>
      <c r="BDZ109" s="231"/>
      <c r="BEA109" s="99"/>
      <c r="BEB109" s="231"/>
      <c r="BEC109" s="231"/>
      <c r="BED109" s="231"/>
      <c r="BEE109" s="222"/>
      <c r="BEF109" s="248"/>
      <c r="BEG109" s="254"/>
      <c r="BEH109" s="224"/>
      <c r="BEI109" s="225"/>
      <c r="BEJ109" s="99"/>
      <c r="BEK109" s="255"/>
      <c r="BEL109" s="231"/>
      <c r="BEM109" s="227"/>
      <c r="BEN109" s="231"/>
      <c r="BEO109" s="6"/>
      <c r="BEP109" s="6"/>
      <c r="BEQ109" s="6"/>
      <c r="BER109" s="246"/>
      <c r="BES109" s="252"/>
      <c r="BET109" s="259"/>
      <c r="BEU109" s="231"/>
      <c r="BEV109" s="231"/>
      <c r="BEW109" s="231"/>
      <c r="BEX109" s="99"/>
      <c r="BEY109" s="231"/>
      <c r="BEZ109" s="231"/>
      <c r="BFA109" s="231"/>
      <c r="BFB109" s="222"/>
      <c r="BFC109" s="248"/>
      <c r="BFD109" s="254"/>
      <c r="BFE109" s="224"/>
      <c r="BFF109" s="225"/>
      <c r="BFG109" s="99"/>
      <c r="BFH109" s="255"/>
      <c r="BFI109" s="231"/>
      <c r="BFJ109" s="227"/>
      <c r="BFK109" s="231"/>
      <c r="BFL109" s="6"/>
      <c r="BFM109" s="6"/>
      <c r="BFN109" s="6"/>
      <c r="BFO109" s="246"/>
      <c r="BFP109" s="252"/>
      <c r="BFQ109" s="259"/>
      <c r="BFR109" s="231"/>
      <c r="BFS109" s="231"/>
      <c r="BFT109" s="231"/>
      <c r="BFU109" s="99"/>
      <c r="BFV109" s="231"/>
      <c r="BFW109" s="231"/>
      <c r="BFX109" s="231"/>
      <c r="BFY109" s="222"/>
      <c r="BFZ109" s="248"/>
      <c r="BGA109" s="254"/>
      <c r="BGB109" s="224"/>
      <c r="BGC109" s="225"/>
      <c r="BGD109" s="99"/>
      <c r="BGE109" s="255"/>
      <c r="BGF109" s="231"/>
      <c r="BGG109" s="227"/>
      <c r="BGH109" s="231"/>
      <c r="BGI109" s="6"/>
      <c r="BGJ109" s="6"/>
      <c r="BGK109" s="6"/>
      <c r="BGL109" s="246"/>
      <c r="BGM109" s="252"/>
      <c r="BGN109" s="259"/>
      <c r="BGO109" s="231"/>
      <c r="BGP109" s="231"/>
      <c r="BGQ109" s="231"/>
      <c r="BGR109" s="99"/>
      <c r="BGS109" s="231"/>
      <c r="BGT109" s="231"/>
      <c r="BGU109" s="231"/>
      <c r="BGV109" s="222"/>
      <c r="BGW109" s="248"/>
      <c r="BGX109" s="254"/>
      <c r="BGY109" s="224"/>
      <c r="BGZ109" s="225"/>
      <c r="BHA109" s="99"/>
      <c r="BHB109" s="255"/>
      <c r="BHC109" s="231"/>
      <c r="BHD109" s="227"/>
      <c r="BHE109" s="231"/>
      <c r="BHF109" s="6"/>
      <c r="BHG109" s="6"/>
      <c r="BHH109" s="6"/>
      <c r="BHI109" s="246"/>
      <c r="BHJ109" s="252"/>
      <c r="BHK109" s="259"/>
      <c r="BHL109" s="231"/>
      <c r="BHM109" s="231"/>
      <c r="BHN109" s="231"/>
      <c r="BHO109" s="99"/>
      <c r="BHP109" s="231"/>
      <c r="BHQ109" s="231"/>
      <c r="BHR109" s="231"/>
      <c r="BHS109" s="222"/>
      <c r="BHT109" s="248"/>
      <c r="BHU109" s="254"/>
      <c r="BHV109" s="224"/>
      <c r="BHW109" s="225"/>
      <c r="BHX109" s="99"/>
      <c r="BHY109" s="255"/>
      <c r="BHZ109" s="231"/>
      <c r="BIA109" s="227"/>
      <c r="BIB109" s="231"/>
      <c r="BIC109" s="6"/>
      <c r="BID109" s="6"/>
      <c r="BIE109" s="6"/>
      <c r="BIF109" s="246"/>
      <c r="BIG109" s="252"/>
      <c r="BIH109" s="259"/>
      <c r="BII109" s="231"/>
      <c r="BIJ109" s="231"/>
      <c r="BIK109" s="231"/>
      <c r="BIL109" s="99"/>
      <c r="BIM109" s="231"/>
      <c r="BIN109" s="231"/>
      <c r="BIO109" s="231"/>
      <c r="BIP109" s="222"/>
      <c r="BIQ109" s="248"/>
      <c r="BIR109" s="254"/>
      <c r="BIS109" s="224"/>
      <c r="BIT109" s="225"/>
      <c r="BIU109" s="99"/>
      <c r="BIV109" s="255"/>
      <c r="BIW109" s="231"/>
      <c r="BIX109" s="227"/>
      <c r="BIY109" s="231"/>
      <c r="BIZ109" s="6"/>
      <c r="BJA109" s="6"/>
      <c r="BJB109" s="6"/>
      <c r="BJC109" s="246"/>
      <c r="BJD109" s="252"/>
      <c r="BJE109" s="259"/>
      <c r="BJF109" s="231"/>
      <c r="BJG109" s="231"/>
      <c r="BJH109" s="231"/>
      <c r="BJI109" s="99"/>
      <c r="BJJ109" s="231"/>
      <c r="BJK109" s="231"/>
      <c r="BJL109" s="231"/>
      <c r="BJM109" s="222"/>
      <c r="BJN109" s="248"/>
      <c r="BJO109" s="254"/>
      <c r="BJP109" s="224"/>
      <c r="BJQ109" s="225"/>
      <c r="BJR109" s="99"/>
      <c r="BJS109" s="255"/>
      <c r="BJT109" s="231"/>
      <c r="BJU109" s="227"/>
      <c r="BJV109" s="231"/>
      <c r="BJW109" s="6"/>
      <c r="BJX109" s="6"/>
      <c r="BJY109" s="6"/>
      <c r="BJZ109" s="246"/>
      <c r="BKA109" s="252"/>
      <c r="BKB109" s="259"/>
      <c r="BKC109" s="231"/>
      <c r="BKD109" s="231"/>
      <c r="BKE109" s="231"/>
      <c r="BKF109" s="99"/>
      <c r="BKG109" s="231"/>
      <c r="BKH109" s="231"/>
      <c r="BKI109" s="231"/>
      <c r="BKJ109" s="222"/>
      <c r="BKK109" s="248"/>
      <c r="BKL109" s="254"/>
      <c r="BKM109" s="224"/>
      <c r="BKN109" s="225"/>
      <c r="BKO109" s="99"/>
      <c r="BKP109" s="255"/>
      <c r="BKQ109" s="231"/>
      <c r="BKR109" s="227"/>
      <c r="BKS109" s="231"/>
      <c r="BKT109" s="6"/>
      <c r="BKU109" s="6"/>
      <c r="BKV109" s="6"/>
      <c r="BKW109" s="246"/>
      <c r="BKX109" s="252"/>
      <c r="BKY109" s="259"/>
      <c r="BKZ109" s="231"/>
      <c r="BLA109" s="231"/>
      <c r="BLB109" s="231"/>
      <c r="BLC109" s="99"/>
      <c r="BLD109" s="231"/>
      <c r="BLE109" s="231"/>
      <c r="BLF109" s="231"/>
      <c r="BLG109" s="222"/>
      <c r="BLH109" s="248"/>
      <c r="BLI109" s="254"/>
      <c r="BLJ109" s="224"/>
      <c r="BLK109" s="225"/>
      <c r="BLL109" s="99"/>
      <c r="BLM109" s="255"/>
      <c r="BLN109" s="231"/>
      <c r="BLO109" s="227"/>
      <c r="BLP109" s="231"/>
      <c r="BLQ109" s="6"/>
      <c r="BLR109" s="6"/>
      <c r="BLS109" s="6"/>
      <c r="BLT109" s="246"/>
      <c r="BLU109" s="252"/>
      <c r="BLV109" s="259"/>
      <c r="BLW109" s="231"/>
      <c r="BLX109" s="231"/>
      <c r="BLY109" s="231"/>
      <c r="BLZ109" s="99"/>
      <c r="BMA109" s="231"/>
      <c r="BMB109" s="231"/>
      <c r="BMC109" s="231"/>
      <c r="BMD109" s="222"/>
      <c r="BME109" s="248"/>
      <c r="BMF109" s="254"/>
      <c r="BMG109" s="224"/>
      <c r="BMH109" s="225"/>
      <c r="BMI109" s="99"/>
      <c r="BMJ109" s="255"/>
      <c r="BMK109" s="231"/>
      <c r="BML109" s="227"/>
      <c r="BMM109" s="231"/>
      <c r="BMN109" s="6"/>
      <c r="BMO109" s="6"/>
      <c r="BMP109" s="6"/>
      <c r="BMQ109" s="246"/>
      <c r="BMR109" s="252"/>
      <c r="BMS109" s="259"/>
      <c r="BMT109" s="231"/>
      <c r="BMU109" s="231"/>
      <c r="BMV109" s="231"/>
      <c r="BMW109" s="99"/>
      <c r="BMX109" s="231"/>
      <c r="BMY109" s="231"/>
      <c r="BMZ109" s="231"/>
      <c r="BNA109" s="222"/>
      <c r="BNB109" s="248"/>
      <c r="BNC109" s="254"/>
      <c r="BND109" s="224"/>
      <c r="BNE109" s="225"/>
      <c r="BNF109" s="99"/>
      <c r="BNG109" s="255"/>
      <c r="BNH109" s="231"/>
      <c r="BNI109" s="227"/>
      <c r="BNJ109" s="231"/>
      <c r="BNK109" s="6"/>
      <c r="BNL109" s="6"/>
      <c r="BNM109" s="6"/>
      <c r="BNN109" s="246"/>
      <c r="BNO109" s="252"/>
      <c r="BNP109" s="259"/>
      <c r="BNQ109" s="231"/>
      <c r="BNR109" s="231"/>
      <c r="BNS109" s="231"/>
      <c r="BNT109" s="99"/>
      <c r="BNU109" s="231"/>
      <c r="BNV109" s="231"/>
      <c r="BNW109" s="231"/>
      <c r="BNX109" s="222"/>
      <c r="BNY109" s="248"/>
      <c r="BNZ109" s="254"/>
      <c r="BOA109" s="224"/>
      <c r="BOB109" s="225"/>
      <c r="BOC109" s="99"/>
      <c r="BOD109" s="255"/>
      <c r="BOE109" s="231"/>
      <c r="BOF109" s="227"/>
      <c r="BOG109" s="231"/>
      <c r="BOH109" s="6"/>
      <c r="BOI109" s="6"/>
      <c r="BOJ109" s="6"/>
      <c r="BOK109" s="246"/>
      <c r="BOL109" s="252"/>
      <c r="BOM109" s="259"/>
      <c r="BON109" s="231"/>
      <c r="BOO109" s="231"/>
      <c r="BOP109" s="231"/>
      <c r="BOQ109" s="99"/>
      <c r="BOR109" s="231"/>
      <c r="BOS109" s="231"/>
      <c r="BOT109" s="231"/>
      <c r="BOU109" s="222"/>
      <c r="BOV109" s="248"/>
      <c r="BOW109" s="254"/>
      <c r="BOX109" s="224"/>
      <c r="BOY109" s="225"/>
      <c r="BOZ109" s="99"/>
      <c r="BPA109" s="255"/>
      <c r="BPB109" s="231"/>
      <c r="BPC109" s="227"/>
      <c r="BPD109" s="231"/>
      <c r="BPE109" s="6"/>
      <c r="BPF109" s="6"/>
      <c r="BPG109" s="6"/>
      <c r="BPH109" s="246"/>
      <c r="BPI109" s="252"/>
      <c r="BPJ109" s="259"/>
      <c r="BPK109" s="231"/>
      <c r="BPL109" s="231"/>
      <c r="BPM109" s="231"/>
      <c r="BPN109" s="99"/>
      <c r="BPO109" s="231"/>
      <c r="BPP109" s="231"/>
      <c r="BPQ109" s="231"/>
      <c r="BPR109" s="222"/>
      <c r="BPS109" s="248"/>
      <c r="BPT109" s="254"/>
      <c r="BPU109" s="224"/>
      <c r="BPV109" s="225"/>
      <c r="BPW109" s="99"/>
      <c r="BPX109" s="255"/>
      <c r="BPY109" s="231"/>
      <c r="BPZ109" s="227"/>
      <c r="BQA109" s="231"/>
      <c r="BQB109" s="6"/>
      <c r="BQC109" s="6"/>
      <c r="BQD109" s="6"/>
      <c r="BQE109" s="246"/>
      <c r="BQF109" s="252"/>
      <c r="BQG109" s="259"/>
      <c r="BQH109" s="231"/>
      <c r="BQI109" s="231"/>
      <c r="BQJ109" s="231"/>
      <c r="BQK109" s="99"/>
      <c r="BQL109" s="231"/>
      <c r="BQM109" s="231"/>
      <c r="BQN109" s="231"/>
      <c r="BQO109" s="222"/>
      <c r="BQP109" s="248"/>
      <c r="BQQ109" s="254"/>
      <c r="BQR109" s="224"/>
      <c r="BQS109" s="225"/>
      <c r="BQT109" s="99"/>
      <c r="BQU109" s="255"/>
      <c r="BQV109" s="231"/>
      <c r="BQW109" s="227"/>
      <c r="BQX109" s="231"/>
      <c r="BQY109" s="6"/>
      <c r="BQZ109" s="6"/>
      <c r="BRA109" s="6"/>
      <c r="BRB109" s="246"/>
      <c r="BRC109" s="252"/>
      <c r="BRD109" s="259"/>
      <c r="BRE109" s="231"/>
      <c r="BRF109" s="231"/>
      <c r="BRG109" s="231"/>
      <c r="BRH109" s="99"/>
      <c r="BRI109" s="231"/>
      <c r="BRJ109" s="231"/>
      <c r="BRK109" s="231"/>
      <c r="BRL109" s="222"/>
      <c r="BRM109" s="248"/>
      <c r="BRN109" s="254"/>
      <c r="BRO109" s="224"/>
      <c r="BRP109" s="225"/>
      <c r="BRQ109" s="99"/>
      <c r="BRR109" s="255"/>
      <c r="BRS109" s="231"/>
      <c r="BRT109" s="227"/>
      <c r="BRU109" s="231"/>
      <c r="BRV109" s="6"/>
      <c r="BRW109" s="6"/>
      <c r="BRX109" s="6"/>
      <c r="BRY109" s="246"/>
      <c r="BRZ109" s="252"/>
      <c r="BSA109" s="259"/>
      <c r="BSB109" s="231"/>
      <c r="BSC109" s="231"/>
      <c r="BSD109" s="231"/>
      <c r="BSE109" s="99"/>
      <c r="BSF109" s="231"/>
      <c r="BSG109" s="231"/>
      <c r="BSH109" s="231"/>
      <c r="BSI109" s="222"/>
      <c r="BSJ109" s="248"/>
      <c r="BSK109" s="254"/>
      <c r="BSL109" s="224"/>
      <c r="BSM109" s="225"/>
      <c r="BSN109" s="99"/>
      <c r="BSO109" s="255"/>
      <c r="BSP109" s="231"/>
      <c r="BSQ109" s="227"/>
      <c r="BSR109" s="231"/>
      <c r="BSS109" s="6"/>
      <c r="BST109" s="6"/>
      <c r="BSU109" s="6"/>
      <c r="BSV109" s="246"/>
      <c r="BSW109" s="252"/>
      <c r="BSX109" s="259"/>
      <c r="BSY109" s="231"/>
      <c r="BSZ109" s="231"/>
      <c r="BTA109" s="231"/>
      <c r="BTB109" s="99"/>
      <c r="BTC109" s="231"/>
      <c r="BTD109" s="231"/>
      <c r="BTE109" s="231"/>
      <c r="BTF109" s="222"/>
      <c r="BTG109" s="248"/>
      <c r="BTH109" s="254"/>
      <c r="BTI109" s="224"/>
      <c r="BTJ109" s="225"/>
      <c r="BTK109" s="99"/>
      <c r="BTL109" s="255"/>
      <c r="BTM109" s="231"/>
      <c r="BTN109" s="227"/>
      <c r="BTO109" s="231"/>
      <c r="BTP109" s="6"/>
      <c r="BTQ109" s="6"/>
      <c r="BTR109" s="6"/>
      <c r="BTS109" s="246"/>
      <c r="BTT109" s="252"/>
      <c r="BTU109" s="259"/>
      <c r="BTV109" s="231"/>
      <c r="BTW109" s="231"/>
      <c r="BTX109" s="231"/>
      <c r="BTY109" s="99"/>
      <c r="BTZ109" s="231"/>
      <c r="BUA109" s="231"/>
      <c r="BUB109" s="231"/>
      <c r="BUC109" s="222"/>
      <c r="BUD109" s="248"/>
      <c r="BUE109" s="254"/>
      <c r="BUF109" s="224"/>
      <c r="BUG109" s="225"/>
      <c r="BUH109" s="99"/>
      <c r="BUI109" s="255"/>
      <c r="BUJ109" s="231"/>
      <c r="BUK109" s="227"/>
      <c r="BUL109" s="231"/>
      <c r="BUM109" s="6"/>
      <c r="BUN109" s="6"/>
      <c r="BUO109" s="6"/>
      <c r="BUP109" s="246"/>
      <c r="BUQ109" s="252"/>
      <c r="BUR109" s="259"/>
      <c r="BUS109" s="231"/>
      <c r="BUT109" s="231"/>
      <c r="BUU109" s="231"/>
      <c r="BUV109" s="99"/>
      <c r="BUW109" s="231"/>
      <c r="BUX109" s="231"/>
      <c r="BUY109" s="231"/>
      <c r="BUZ109" s="222"/>
      <c r="BVA109" s="248"/>
      <c r="BVB109" s="254"/>
      <c r="BVC109" s="224"/>
      <c r="BVD109" s="225"/>
      <c r="BVE109" s="99"/>
      <c r="BVF109" s="255"/>
      <c r="BVG109" s="231"/>
      <c r="BVH109" s="227"/>
      <c r="BVI109" s="231"/>
      <c r="BVJ109" s="6"/>
      <c r="BVK109" s="6"/>
      <c r="BVL109" s="6"/>
      <c r="BVM109" s="246"/>
      <c r="BVN109" s="252"/>
      <c r="BVO109" s="259"/>
      <c r="BVP109" s="231"/>
      <c r="BVQ109" s="231"/>
      <c r="BVR109" s="231"/>
      <c r="BVS109" s="99"/>
      <c r="BVT109" s="231"/>
      <c r="BVU109" s="231"/>
      <c r="BVV109" s="231"/>
      <c r="BVW109" s="222"/>
      <c r="BVX109" s="248"/>
      <c r="BVY109" s="254"/>
      <c r="BVZ109" s="224"/>
      <c r="BWA109" s="225"/>
      <c r="BWB109" s="99"/>
      <c r="BWC109" s="255"/>
      <c r="BWD109" s="231"/>
      <c r="BWE109" s="227"/>
      <c r="BWF109" s="231"/>
      <c r="BWG109" s="6"/>
      <c r="BWH109" s="6"/>
      <c r="BWI109" s="6"/>
      <c r="BWJ109" s="246"/>
      <c r="BWK109" s="252"/>
      <c r="BWL109" s="259"/>
      <c r="BWM109" s="231"/>
      <c r="BWN109" s="231"/>
      <c r="BWO109" s="231"/>
      <c r="BWP109" s="99"/>
      <c r="BWQ109" s="231"/>
      <c r="BWR109" s="231"/>
      <c r="BWS109" s="231"/>
      <c r="BWT109" s="222"/>
      <c r="BWU109" s="248"/>
      <c r="BWV109" s="254"/>
      <c r="BWW109" s="224"/>
      <c r="BWX109" s="225"/>
      <c r="BWY109" s="99"/>
      <c r="BWZ109" s="255"/>
      <c r="BXA109" s="231"/>
      <c r="BXB109" s="227"/>
      <c r="BXC109" s="231"/>
      <c r="BXD109" s="6"/>
      <c r="BXE109" s="6"/>
      <c r="BXF109" s="6"/>
      <c r="BXG109" s="246"/>
      <c r="BXH109" s="252"/>
      <c r="BXI109" s="259"/>
      <c r="BXJ109" s="231"/>
      <c r="BXK109" s="231"/>
      <c r="BXL109" s="231"/>
      <c r="BXM109" s="99"/>
      <c r="BXN109" s="231"/>
      <c r="BXO109" s="231"/>
      <c r="BXP109" s="231"/>
      <c r="BXQ109" s="222"/>
      <c r="BXR109" s="248"/>
      <c r="BXS109" s="254"/>
      <c r="BXT109" s="224"/>
      <c r="BXU109" s="225"/>
      <c r="BXV109" s="99"/>
      <c r="BXW109" s="255"/>
      <c r="BXX109" s="231"/>
      <c r="BXY109" s="227"/>
      <c r="BXZ109" s="231"/>
      <c r="BYA109" s="6"/>
      <c r="BYB109" s="6"/>
      <c r="BYC109" s="6"/>
      <c r="BYD109" s="246"/>
      <c r="BYE109" s="252"/>
      <c r="BYF109" s="259"/>
      <c r="BYG109" s="231"/>
      <c r="BYH109" s="231"/>
      <c r="BYI109" s="231"/>
      <c r="BYJ109" s="99"/>
      <c r="BYK109" s="231"/>
      <c r="BYL109" s="231"/>
      <c r="BYM109" s="231"/>
      <c r="BYN109" s="222"/>
      <c r="BYO109" s="248"/>
      <c r="BYP109" s="254"/>
      <c r="BYQ109" s="224"/>
      <c r="BYR109" s="225"/>
      <c r="BYS109" s="99"/>
      <c r="BYT109" s="255"/>
      <c r="BYU109" s="231"/>
      <c r="BYV109" s="227"/>
      <c r="BYW109" s="231"/>
      <c r="BYX109" s="6"/>
      <c r="BYY109" s="6"/>
      <c r="BYZ109" s="6"/>
      <c r="BZA109" s="246"/>
      <c r="BZB109" s="252"/>
      <c r="BZC109" s="259"/>
      <c r="BZD109" s="231"/>
      <c r="BZE109" s="231"/>
      <c r="BZF109" s="231"/>
      <c r="BZG109" s="99"/>
      <c r="BZH109" s="231"/>
      <c r="BZI109" s="231"/>
      <c r="BZJ109" s="231"/>
      <c r="BZK109" s="222"/>
      <c r="BZL109" s="248"/>
      <c r="BZM109" s="254"/>
      <c r="BZN109" s="224"/>
      <c r="BZO109" s="225"/>
      <c r="BZP109" s="99"/>
      <c r="BZQ109" s="255"/>
      <c r="BZR109" s="231"/>
      <c r="BZS109" s="227"/>
      <c r="BZT109" s="231"/>
      <c r="BZU109" s="6"/>
      <c r="BZV109" s="6"/>
      <c r="BZW109" s="6"/>
      <c r="BZX109" s="246"/>
      <c r="BZY109" s="252"/>
      <c r="BZZ109" s="259"/>
      <c r="CAA109" s="231"/>
      <c r="CAB109" s="231"/>
      <c r="CAC109" s="231"/>
      <c r="CAD109" s="99"/>
      <c r="CAE109" s="231"/>
      <c r="CAF109" s="231"/>
      <c r="CAG109" s="231"/>
      <c r="CAH109" s="222"/>
      <c r="CAI109" s="248"/>
      <c r="CAJ109" s="254"/>
      <c r="CAK109" s="224"/>
      <c r="CAL109" s="225"/>
      <c r="CAM109" s="99"/>
      <c r="CAN109" s="255"/>
      <c r="CAO109" s="231"/>
      <c r="CAP109" s="227"/>
      <c r="CAQ109" s="231"/>
      <c r="CAR109" s="6"/>
      <c r="CAS109" s="6"/>
      <c r="CAT109" s="6"/>
      <c r="CAU109" s="246"/>
      <c r="CAV109" s="252"/>
      <c r="CAW109" s="259"/>
      <c r="CAX109" s="231"/>
      <c r="CAY109" s="231"/>
      <c r="CAZ109" s="231"/>
      <c r="CBA109" s="99"/>
      <c r="CBB109" s="231"/>
      <c r="CBC109" s="231"/>
      <c r="CBD109" s="231"/>
      <c r="CBE109" s="222"/>
      <c r="CBF109" s="248"/>
      <c r="CBG109" s="254"/>
      <c r="CBH109" s="224"/>
      <c r="CBI109" s="225"/>
      <c r="CBJ109" s="99"/>
      <c r="CBK109" s="255"/>
      <c r="CBL109" s="231"/>
      <c r="CBM109" s="227"/>
      <c r="CBN109" s="231"/>
      <c r="CBO109" s="6"/>
      <c r="CBP109" s="6"/>
      <c r="CBQ109" s="6"/>
      <c r="CBR109" s="246"/>
      <c r="CBS109" s="252"/>
      <c r="CBT109" s="259"/>
      <c r="CBU109" s="231"/>
      <c r="CBV109" s="231"/>
      <c r="CBW109" s="231"/>
      <c r="CBX109" s="99"/>
      <c r="CBY109" s="231"/>
      <c r="CBZ109" s="231"/>
      <c r="CCA109" s="231"/>
      <c r="CCB109" s="222"/>
      <c r="CCC109" s="248"/>
      <c r="CCD109" s="254"/>
      <c r="CCE109" s="224"/>
      <c r="CCF109" s="225"/>
      <c r="CCG109" s="99"/>
      <c r="CCH109" s="255"/>
      <c r="CCI109" s="231"/>
      <c r="CCJ109" s="227"/>
      <c r="CCK109" s="231"/>
      <c r="CCL109" s="6"/>
      <c r="CCM109" s="6"/>
      <c r="CCN109" s="6"/>
      <c r="CCO109" s="246"/>
      <c r="CCP109" s="252"/>
      <c r="CCQ109" s="259"/>
      <c r="CCR109" s="231"/>
      <c r="CCS109" s="231"/>
      <c r="CCT109" s="231"/>
      <c r="CCU109" s="99"/>
      <c r="CCV109" s="231"/>
      <c r="CCW109" s="231"/>
      <c r="CCX109" s="231"/>
      <c r="CCY109" s="222"/>
      <c r="CCZ109" s="248"/>
      <c r="CDA109" s="254"/>
      <c r="CDB109" s="224"/>
      <c r="CDC109" s="225"/>
      <c r="CDD109" s="99"/>
      <c r="CDE109" s="255"/>
      <c r="CDF109" s="231"/>
      <c r="CDG109" s="227"/>
      <c r="CDH109" s="231"/>
      <c r="CDI109" s="6"/>
      <c r="CDJ109" s="6"/>
      <c r="CDK109" s="6"/>
      <c r="CDL109" s="246"/>
      <c r="CDM109" s="252"/>
      <c r="CDN109" s="259"/>
      <c r="CDO109" s="231"/>
      <c r="CDP109" s="231"/>
      <c r="CDQ109" s="231"/>
      <c r="CDR109" s="99"/>
      <c r="CDS109" s="231"/>
      <c r="CDT109" s="231"/>
      <c r="CDU109" s="231"/>
      <c r="CDV109" s="222"/>
      <c r="CDW109" s="248"/>
      <c r="CDX109" s="254"/>
      <c r="CDY109" s="224"/>
      <c r="CDZ109" s="225"/>
      <c r="CEA109" s="99"/>
      <c r="CEB109" s="255"/>
      <c r="CEC109" s="231"/>
      <c r="CED109" s="227"/>
      <c r="CEE109" s="231"/>
      <c r="CEF109" s="6"/>
      <c r="CEG109" s="6"/>
      <c r="CEH109" s="6"/>
      <c r="CEI109" s="246"/>
      <c r="CEJ109" s="252"/>
      <c r="CEK109" s="259"/>
      <c r="CEL109" s="231"/>
      <c r="CEM109" s="231"/>
      <c r="CEN109" s="231"/>
      <c r="CEO109" s="99"/>
      <c r="CEP109" s="231"/>
      <c r="CEQ109" s="231"/>
      <c r="CER109" s="231"/>
      <c r="CES109" s="222"/>
      <c r="CET109" s="248"/>
      <c r="CEU109" s="254"/>
      <c r="CEV109" s="224"/>
      <c r="CEW109" s="225"/>
      <c r="CEX109" s="99"/>
      <c r="CEY109" s="255"/>
      <c r="CEZ109" s="231"/>
      <c r="CFA109" s="227"/>
      <c r="CFB109" s="231"/>
      <c r="CFC109" s="6"/>
      <c r="CFD109" s="6"/>
      <c r="CFE109" s="6"/>
      <c r="CFF109" s="246"/>
      <c r="CFG109" s="252"/>
      <c r="CFH109" s="259"/>
      <c r="CFI109" s="231"/>
      <c r="CFJ109" s="231"/>
      <c r="CFK109" s="231"/>
      <c r="CFL109" s="99"/>
      <c r="CFM109" s="231"/>
      <c r="CFN109" s="231"/>
      <c r="CFO109" s="231"/>
      <c r="CFP109" s="222"/>
      <c r="CFQ109" s="248"/>
      <c r="CFR109" s="254"/>
      <c r="CFS109" s="224"/>
      <c r="CFT109" s="225"/>
      <c r="CFU109" s="99"/>
      <c r="CFV109" s="255"/>
      <c r="CFW109" s="231"/>
      <c r="CFX109" s="227"/>
      <c r="CFY109" s="231"/>
      <c r="CFZ109" s="6"/>
      <c r="CGA109" s="6"/>
      <c r="CGB109" s="6"/>
      <c r="CGC109" s="246"/>
      <c r="CGD109" s="252"/>
      <c r="CGE109" s="259"/>
      <c r="CGF109" s="231"/>
      <c r="CGG109" s="231"/>
      <c r="CGH109" s="231"/>
      <c r="CGI109" s="99"/>
      <c r="CGJ109" s="231"/>
      <c r="CGK109" s="231"/>
      <c r="CGL109" s="231"/>
      <c r="CGM109" s="222"/>
      <c r="CGN109" s="248"/>
      <c r="CGO109" s="254"/>
      <c r="CGP109" s="224"/>
      <c r="CGQ109" s="225"/>
      <c r="CGR109" s="99"/>
      <c r="CGS109" s="255"/>
      <c r="CGT109" s="231"/>
      <c r="CGU109" s="227"/>
      <c r="CGV109" s="231"/>
      <c r="CGW109" s="6"/>
      <c r="CGX109" s="6"/>
      <c r="CGY109" s="6"/>
      <c r="CGZ109" s="246"/>
      <c r="CHA109" s="252"/>
      <c r="CHB109" s="259"/>
      <c r="CHC109" s="231"/>
      <c r="CHD109" s="231"/>
      <c r="CHE109" s="231"/>
      <c r="CHF109" s="99"/>
      <c r="CHG109" s="231"/>
      <c r="CHH109" s="231"/>
      <c r="CHI109" s="231"/>
      <c r="CHJ109" s="222"/>
      <c r="CHK109" s="248"/>
      <c r="CHL109" s="254"/>
      <c r="CHM109" s="224"/>
      <c r="CHN109" s="225"/>
      <c r="CHO109" s="99"/>
      <c r="CHP109" s="255"/>
      <c r="CHQ109" s="231"/>
      <c r="CHR109" s="227"/>
      <c r="CHS109" s="231"/>
      <c r="CHT109" s="6"/>
      <c r="CHU109" s="6"/>
      <c r="CHV109" s="6"/>
      <c r="CHW109" s="246"/>
      <c r="CHX109" s="252"/>
      <c r="CHY109" s="259"/>
      <c r="CHZ109" s="231"/>
      <c r="CIA109" s="231"/>
      <c r="CIB109" s="231"/>
      <c r="CIC109" s="99"/>
      <c r="CID109" s="231"/>
      <c r="CIE109" s="231"/>
      <c r="CIF109" s="231"/>
      <c r="CIG109" s="222"/>
      <c r="CIH109" s="248"/>
      <c r="CII109" s="254"/>
      <c r="CIJ109" s="224"/>
      <c r="CIK109" s="225"/>
      <c r="CIL109" s="99"/>
      <c r="CIM109" s="255"/>
      <c r="CIN109" s="231"/>
      <c r="CIO109" s="227"/>
      <c r="CIP109" s="231"/>
      <c r="CIQ109" s="6"/>
      <c r="CIR109" s="6"/>
      <c r="CIS109" s="6"/>
      <c r="CIT109" s="246"/>
      <c r="CIU109" s="252"/>
      <c r="CIV109" s="259"/>
      <c r="CIW109" s="231"/>
      <c r="CIX109" s="231"/>
      <c r="CIY109" s="231"/>
      <c r="CIZ109" s="99"/>
      <c r="CJA109" s="231"/>
      <c r="CJB109" s="231"/>
      <c r="CJC109" s="231"/>
      <c r="CJD109" s="222"/>
      <c r="CJE109" s="248"/>
      <c r="CJF109" s="254"/>
      <c r="CJG109" s="224"/>
      <c r="CJH109" s="225"/>
      <c r="CJI109" s="99"/>
      <c r="CJJ109" s="255"/>
      <c r="CJK109" s="231"/>
      <c r="CJL109" s="227"/>
      <c r="CJM109" s="231"/>
      <c r="CJN109" s="6"/>
      <c r="CJO109" s="6"/>
      <c r="CJP109" s="6"/>
      <c r="CJQ109" s="246"/>
      <c r="CJR109" s="252"/>
      <c r="CJS109" s="259"/>
      <c r="CJT109" s="231"/>
      <c r="CJU109" s="231"/>
      <c r="CJV109" s="231"/>
      <c r="CJW109" s="99"/>
      <c r="CJX109" s="231"/>
      <c r="CJY109" s="231"/>
      <c r="CJZ109" s="231"/>
      <c r="CKA109" s="222"/>
      <c r="CKB109" s="248"/>
      <c r="CKC109" s="254"/>
      <c r="CKD109" s="224"/>
      <c r="CKE109" s="225"/>
      <c r="CKF109" s="99"/>
      <c r="CKG109" s="255"/>
      <c r="CKH109" s="231"/>
      <c r="CKI109" s="227"/>
      <c r="CKJ109" s="231"/>
      <c r="CKK109" s="6"/>
      <c r="CKL109" s="6"/>
      <c r="CKM109" s="6"/>
      <c r="CKN109" s="246"/>
      <c r="CKO109" s="252"/>
      <c r="CKP109" s="259"/>
      <c r="CKQ109" s="231"/>
      <c r="CKR109" s="231"/>
      <c r="CKS109" s="231"/>
      <c r="CKT109" s="99"/>
      <c r="CKU109" s="231"/>
      <c r="CKV109" s="231"/>
      <c r="CKW109" s="231"/>
      <c r="CKX109" s="222"/>
      <c r="CKY109" s="248"/>
      <c r="CKZ109" s="254"/>
      <c r="CLA109" s="224"/>
      <c r="CLB109" s="225"/>
      <c r="CLC109" s="99"/>
      <c r="CLD109" s="255"/>
      <c r="CLE109" s="231"/>
      <c r="CLF109" s="227"/>
      <c r="CLG109" s="231"/>
      <c r="CLH109" s="6"/>
      <c r="CLI109" s="6"/>
      <c r="CLJ109" s="6"/>
      <c r="CLK109" s="246"/>
      <c r="CLL109" s="252"/>
      <c r="CLM109" s="259"/>
      <c r="CLN109" s="231"/>
      <c r="CLO109" s="231"/>
      <c r="CLP109" s="231"/>
      <c r="CLQ109" s="99"/>
      <c r="CLR109" s="231"/>
      <c r="CLS109" s="231"/>
      <c r="CLT109" s="231"/>
      <c r="CLU109" s="222"/>
      <c r="CLV109" s="248"/>
      <c r="CLW109" s="254"/>
      <c r="CLX109" s="224"/>
      <c r="CLY109" s="225"/>
      <c r="CLZ109" s="99"/>
      <c r="CMA109" s="255"/>
      <c r="CMB109" s="231"/>
      <c r="CMC109" s="227"/>
      <c r="CMD109" s="231"/>
      <c r="CME109" s="6"/>
      <c r="CMF109" s="6"/>
      <c r="CMG109" s="6"/>
      <c r="CMH109" s="246"/>
      <c r="CMI109" s="252"/>
      <c r="CMJ109" s="259"/>
      <c r="CMK109" s="231"/>
      <c r="CML109" s="231"/>
      <c r="CMM109" s="231"/>
      <c r="CMN109" s="99"/>
      <c r="CMO109" s="231"/>
      <c r="CMP109" s="231"/>
      <c r="CMQ109" s="231"/>
      <c r="CMR109" s="222"/>
      <c r="CMS109" s="248"/>
      <c r="CMT109" s="254"/>
      <c r="CMU109" s="224"/>
      <c r="CMV109" s="225"/>
      <c r="CMW109" s="99"/>
      <c r="CMX109" s="255"/>
      <c r="CMY109" s="231"/>
      <c r="CMZ109" s="227"/>
      <c r="CNA109" s="231"/>
      <c r="CNB109" s="6"/>
      <c r="CNC109" s="6"/>
      <c r="CND109" s="6"/>
      <c r="CNE109" s="246"/>
      <c r="CNF109" s="252"/>
      <c r="CNG109" s="259"/>
      <c r="CNH109" s="231"/>
      <c r="CNI109" s="231"/>
      <c r="CNJ109" s="231"/>
      <c r="CNK109" s="99"/>
      <c r="CNL109" s="231"/>
      <c r="CNM109" s="231"/>
      <c r="CNN109" s="231"/>
      <c r="CNO109" s="222"/>
      <c r="CNP109" s="248"/>
      <c r="CNQ109" s="254"/>
      <c r="CNR109" s="224"/>
      <c r="CNS109" s="225"/>
      <c r="CNT109" s="99"/>
      <c r="CNU109" s="255"/>
      <c r="CNV109" s="231"/>
      <c r="CNW109" s="227"/>
      <c r="CNX109" s="231"/>
      <c r="CNY109" s="6"/>
      <c r="CNZ109" s="6"/>
      <c r="COA109" s="6"/>
      <c r="COB109" s="246"/>
      <c r="COC109" s="252"/>
      <c r="COD109" s="259"/>
      <c r="COE109" s="231"/>
      <c r="COF109" s="231"/>
      <c r="COG109" s="231"/>
      <c r="COH109" s="99"/>
      <c r="COI109" s="231"/>
      <c r="COJ109" s="231"/>
      <c r="COK109" s="231"/>
      <c r="COL109" s="222"/>
      <c r="COM109" s="248"/>
      <c r="CON109" s="254"/>
      <c r="COO109" s="224"/>
      <c r="COP109" s="225"/>
      <c r="COQ109" s="99"/>
      <c r="COR109" s="255"/>
      <c r="COS109" s="231"/>
      <c r="COT109" s="227"/>
      <c r="COU109" s="231"/>
      <c r="COV109" s="6"/>
      <c r="COW109" s="6"/>
      <c r="COX109" s="6"/>
      <c r="COY109" s="246"/>
      <c r="COZ109" s="252"/>
      <c r="CPA109" s="259"/>
      <c r="CPB109" s="231"/>
      <c r="CPC109" s="231"/>
      <c r="CPD109" s="231"/>
      <c r="CPE109" s="99"/>
      <c r="CPF109" s="231"/>
      <c r="CPG109" s="231"/>
      <c r="CPH109" s="231"/>
      <c r="CPI109" s="222"/>
      <c r="CPJ109" s="248"/>
      <c r="CPK109" s="254"/>
      <c r="CPL109" s="224"/>
      <c r="CPM109" s="225"/>
      <c r="CPN109" s="99"/>
      <c r="CPO109" s="255"/>
      <c r="CPP109" s="231"/>
      <c r="CPQ109" s="227"/>
      <c r="CPR109" s="231"/>
      <c r="CPS109" s="6"/>
      <c r="CPT109" s="6"/>
      <c r="CPU109" s="6"/>
      <c r="CPV109" s="246"/>
      <c r="CPW109" s="252"/>
      <c r="CPX109" s="259"/>
      <c r="CPY109" s="231"/>
      <c r="CPZ109" s="231"/>
      <c r="CQA109" s="231"/>
      <c r="CQB109" s="99"/>
      <c r="CQC109" s="231"/>
      <c r="CQD109" s="231"/>
      <c r="CQE109" s="231"/>
      <c r="CQF109" s="222"/>
      <c r="CQG109" s="248"/>
      <c r="CQH109" s="254"/>
      <c r="CQI109" s="224"/>
      <c r="CQJ109" s="225"/>
      <c r="CQK109" s="99"/>
      <c r="CQL109" s="255"/>
      <c r="CQM109" s="231"/>
      <c r="CQN109" s="227"/>
      <c r="CQO109" s="231"/>
      <c r="CQP109" s="6"/>
      <c r="CQQ109" s="6"/>
      <c r="CQR109" s="6"/>
      <c r="CQS109" s="246"/>
      <c r="CQT109" s="252"/>
      <c r="CQU109" s="259"/>
      <c r="CQV109" s="231"/>
      <c r="CQW109" s="231"/>
      <c r="CQX109" s="231"/>
      <c r="CQY109" s="99"/>
      <c r="CQZ109" s="231"/>
      <c r="CRA109" s="231"/>
      <c r="CRB109" s="231"/>
      <c r="CRC109" s="222"/>
      <c r="CRD109" s="248"/>
      <c r="CRE109" s="254"/>
      <c r="CRF109" s="224"/>
      <c r="CRG109" s="225"/>
      <c r="CRH109" s="99"/>
      <c r="CRI109" s="255"/>
      <c r="CRJ109" s="231"/>
      <c r="CRK109" s="227"/>
      <c r="CRL109" s="231"/>
      <c r="CRM109" s="6"/>
      <c r="CRN109" s="6"/>
      <c r="CRO109" s="6"/>
      <c r="CRP109" s="246"/>
      <c r="CRQ109" s="252"/>
      <c r="CRR109" s="259"/>
      <c r="CRS109" s="231"/>
      <c r="CRT109" s="231"/>
      <c r="CRU109" s="231"/>
      <c r="CRV109" s="99"/>
      <c r="CRW109" s="231"/>
      <c r="CRX109" s="231"/>
      <c r="CRY109" s="231"/>
      <c r="CRZ109" s="222"/>
      <c r="CSA109" s="248"/>
      <c r="CSB109" s="254"/>
      <c r="CSC109" s="224"/>
      <c r="CSD109" s="225"/>
      <c r="CSE109" s="99"/>
      <c r="CSF109" s="255"/>
      <c r="CSG109" s="231"/>
      <c r="CSH109" s="227"/>
      <c r="CSI109" s="231"/>
      <c r="CSJ109" s="6"/>
      <c r="CSK109" s="6"/>
      <c r="CSL109" s="6"/>
      <c r="CSM109" s="246"/>
      <c r="CSN109" s="252"/>
      <c r="CSO109" s="259"/>
      <c r="CSP109" s="231"/>
      <c r="CSQ109" s="231"/>
      <c r="CSR109" s="231"/>
      <c r="CSS109" s="99"/>
      <c r="CST109" s="231"/>
      <c r="CSU109" s="231"/>
      <c r="CSV109" s="231"/>
      <c r="CSW109" s="222"/>
      <c r="CSX109" s="248"/>
      <c r="CSY109" s="254"/>
      <c r="CSZ109" s="224"/>
      <c r="CTA109" s="225"/>
      <c r="CTB109" s="99"/>
      <c r="CTC109" s="255"/>
      <c r="CTD109" s="231"/>
      <c r="CTE109" s="227"/>
      <c r="CTF109" s="231"/>
      <c r="CTG109" s="6"/>
      <c r="CTH109" s="6"/>
      <c r="CTI109" s="6"/>
      <c r="CTJ109" s="246"/>
      <c r="CTK109" s="252"/>
      <c r="CTL109" s="259"/>
      <c r="CTM109" s="231"/>
      <c r="CTN109" s="231"/>
      <c r="CTO109" s="231"/>
      <c r="CTP109" s="99"/>
      <c r="CTQ109" s="231"/>
      <c r="CTR109" s="231"/>
      <c r="CTS109" s="231"/>
      <c r="CTT109" s="222"/>
      <c r="CTU109" s="248"/>
      <c r="CTV109" s="254"/>
      <c r="CTW109" s="224"/>
      <c r="CTX109" s="225"/>
      <c r="CTY109" s="99"/>
      <c r="CTZ109" s="255"/>
      <c r="CUA109" s="231"/>
      <c r="CUB109" s="227"/>
      <c r="CUC109" s="231"/>
      <c r="CUD109" s="6"/>
      <c r="CUE109" s="6"/>
      <c r="CUF109" s="6"/>
      <c r="CUG109" s="246"/>
      <c r="CUH109" s="252"/>
      <c r="CUI109" s="259"/>
      <c r="CUJ109" s="231"/>
      <c r="CUK109" s="231"/>
      <c r="CUL109" s="231"/>
      <c r="CUM109" s="99"/>
      <c r="CUN109" s="231"/>
      <c r="CUO109" s="231"/>
      <c r="CUP109" s="231"/>
      <c r="CUQ109" s="222"/>
      <c r="CUR109" s="248"/>
      <c r="CUS109" s="254"/>
      <c r="CUT109" s="224"/>
      <c r="CUU109" s="225"/>
      <c r="CUV109" s="99"/>
      <c r="CUW109" s="255"/>
      <c r="CUX109" s="231"/>
      <c r="CUY109" s="227"/>
      <c r="CUZ109" s="231"/>
      <c r="CVA109" s="6"/>
      <c r="CVB109" s="6"/>
      <c r="CVC109" s="6"/>
      <c r="CVD109" s="246"/>
      <c r="CVE109" s="252"/>
      <c r="CVF109" s="259"/>
      <c r="CVG109" s="231"/>
      <c r="CVH109" s="231"/>
      <c r="CVI109" s="231"/>
      <c r="CVJ109" s="99"/>
      <c r="CVK109" s="231"/>
      <c r="CVL109" s="231"/>
      <c r="CVM109" s="231"/>
      <c r="CVN109" s="222"/>
      <c r="CVO109" s="248"/>
      <c r="CVP109" s="254"/>
      <c r="CVQ109" s="224"/>
      <c r="CVR109" s="225"/>
      <c r="CVS109" s="99"/>
      <c r="CVT109" s="255"/>
      <c r="CVU109" s="231"/>
      <c r="CVV109" s="227"/>
      <c r="CVW109" s="231"/>
      <c r="CVX109" s="6"/>
      <c r="CVY109" s="6"/>
      <c r="CVZ109" s="6"/>
      <c r="CWA109" s="246"/>
      <c r="CWB109" s="252"/>
      <c r="CWC109" s="259"/>
      <c r="CWD109" s="231"/>
      <c r="CWE109" s="231"/>
      <c r="CWF109" s="231"/>
      <c r="CWG109" s="99"/>
      <c r="CWH109" s="231"/>
      <c r="CWI109" s="231"/>
      <c r="CWJ109" s="231"/>
      <c r="CWK109" s="222"/>
      <c r="CWL109" s="248"/>
      <c r="CWM109" s="254"/>
      <c r="CWN109" s="224"/>
      <c r="CWO109" s="225"/>
      <c r="CWP109" s="99"/>
      <c r="CWQ109" s="255"/>
      <c r="CWR109" s="231"/>
      <c r="CWS109" s="227"/>
      <c r="CWT109" s="231"/>
      <c r="CWU109" s="6"/>
      <c r="CWV109" s="6"/>
      <c r="CWW109" s="6"/>
      <c r="CWX109" s="246"/>
      <c r="CWY109" s="252"/>
      <c r="CWZ109" s="259"/>
      <c r="CXA109" s="231"/>
      <c r="CXB109" s="231"/>
      <c r="CXC109" s="231"/>
      <c r="CXD109" s="99"/>
      <c r="CXE109" s="231"/>
      <c r="CXF109" s="231"/>
      <c r="CXG109" s="231"/>
      <c r="CXH109" s="222"/>
      <c r="CXI109" s="248"/>
      <c r="CXJ109" s="254"/>
      <c r="CXK109" s="224"/>
      <c r="CXL109" s="225"/>
      <c r="CXM109" s="99"/>
      <c r="CXN109" s="255"/>
      <c r="CXO109" s="231"/>
      <c r="CXP109" s="227"/>
      <c r="CXQ109" s="231"/>
      <c r="CXR109" s="6"/>
      <c r="CXS109" s="6"/>
      <c r="CXT109" s="6"/>
      <c r="CXU109" s="246"/>
      <c r="CXV109" s="252"/>
      <c r="CXW109" s="259"/>
      <c r="CXX109" s="231"/>
      <c r="CXY109" s="231"/>
      <c r="CXZ109" s="231"/>
      <c r="CYA109" s="99"/>
      <c r="CYB109" s="231"/>
      <c r="CYC109" s="231"/>
      <c r="CYD109" s="231"/>
      <c r="CYE109" s="222"/>
      <c r="CYF109" s="248"/>
      <c r="CYG109" s="254"/>
      <c r="CYH109" s="224"/>
      <c r="CYI109" s="225"/>
      <c r="CYJ109" s="99"/>
      <c r="CYK109" s="255"/>
      <c r="CYL109" s="231"/>
      <c r="CYM109" s="227"/>
      <c r="CYN109" s="231"/>
      <c r="CYO109" s="6"/>
      <c r="CYP109" s="6"/>
      <c r="CYQ109" s="6"/>
      <c r="CYR109" s="246"/>
      <c r="CYS109" s="252"/>
      <c r="CYT109" s="259"/>
      <c r="CYU109" s="231"/>
      <c r="CYV109" s="231"/>
      <c r="CYW109" s="231"/>
      <c r="CYX109" s="99"/>
      <c r="CYY109" s="231"/>
      <c r="CYZ109" s="231"/>
      <c r="CZA109" s="231"/>
      <c r="CZB109" s="222"/>
      <c r="CZC109" s="248"/>
      <c r="CZD109" s="254"/>
      <c r="CZE109" s="224"/>
      <c r="CZF109" s="225"/>
      <c r="CZG109" s="99"/>
      <c r="CZH109" s="255"/>
      <c r="CZI109" s="231"/>
      <c r="CZJ109" s="227"/>
      <c r="CZK109" s="231"/>
      <c r="CZL109" s="6"/>
      <c r="CZM109" s="6"/>
      <c r="CZN109" s="6"/>
      <c r="CZO109" s="246"/>
      <c r="CZP109" s="252"/>
      <c r="CZQ109" s="259"/>
      <c r="CZR109" s="231"/>
      <c r="CZS109" s="231"/>
      <c r="CZT109" s="231"/>
      <c r="CZU109" s="99"/>
      <c r="CZV109" s="231"/>
      <c r="CZW109" s="231"/>
      <c r="CZX109" s="231"/>
      <c r="CZY109" s="222"/>
      <c r="CZZ109" s="248"/>
      <c r="DAA109" s="254"/>
      <c r="DAB109" s="224"/>
      <c r="DAC109" s="225"/>
      <c r="DAD109" s="99"/>
      <c r="DAE109" s="255"/>
      <c r="DAF109" s="231"/>
      <c r="DAG109" s="227"/>
      <c r="DAH109" s="231"/>
      <c r="DAI109" s="6"/>
      <c r="DAJ109" s="6"/>
      <c r="DAK109" s="6"/>
      <c r="DAL109" s="246"/>
      <c r="DAM109" s="252"/>
      <c r="DAN109" s="259"/>
      <c r="DAO109" s="231"/>
      <c r="DAP109" s="231"/>
      <c r="DAQ109" s="231"/>
      <c r="DAR109" s="99"/>
      <c r="DAS109" s="231"/>
      <c r="DAT109" s="231"/>
      <c r="DAU109" s="231"/>
      <c r="DAV109" s="222"/>
      <c r="DAW109" s="248"/>
      <c r="DAX109" s="254"/>
      <c r="DAY109" s="224"/>
      <c r="DAZ109" s="225"/>
      <c r="DBA109" s="99"/>
      <c r="DBB109" s="255"/>
      <c r="DBC109" s="231"/>
      <c r="DBD109" s="227"/>
      <c r="DBE109" s="231"/>
      <c r="DBF109" s="6"/>
      <c r="DBG109" s="6"/>
      <c r="DBH109" s="6"/>
      <c r="DBI109" s="246"/>
      <c r="DBJ109" s="252"/>
      <c r="DBK109" s="259"/>
      <c r="DBL109" s="231"/>
      <c r="DBM109" s="231"/>
      <c r="DBN109" s="231"/>
      <c r="DBO109" s="99"/>
      <c r="DBP109" s="231"/>
      <c r="DBQ109" s="231"/>
      <c r="DBR109" s="231"/>
      <c r="DBS109" s="222"/>
      <c r="DBT109" s="248"/>
      <c r="DBU109" s="254"/>
      <c r="DBV109" s="224"/>
      <c r="DBW109" s="225"/>
      <c r="DBX109" s="99"/>
      <c r="DBY109" s="255"/>
      <c r="DBZ109" s="231"/>
      <c r="DCA109" s="227"/>
      <c r="DCB109" s="231"/>
      <c r="DCC109" s="6"/>
      <c r="DCD109" s="6"/>
      <c r="DCE109" s="6"/>
      <c r="DCF109" s="246"/>
      <c r="DCG109" s="252"/>
      <c r="DCH109" s="259"/>
      <c r="DCI109" s="231"/>
      <c r="DCJ109" s="231"/>
      <c r="DCK109" s="231"/>
      <c r="DCL109" s="99"/>
      <c r="DCM109" s="231"/>
      <c r="DCN109" s="231"/>
      <c r="DCO109" s="231"/>
      <c r="DCP109" s="222"/>
      <c r="DCQ109" s="248"/>
      <c r="DCR109" s="254"/>
      <c r="DCS109" s="224"/>
      <c r="DCT109" s="225"/>
      <c r="DCU109" s="99"/>
      <c r="DCV109" s="255"/>
      <c r="DCW109" s="231"/>
      <c r="DCX109" s="227"/>
      <c r="DCY109" s="231"/>
      <c r="DCZ109" s="6"/>
      <c r="DDA109" s="6"/>
      <c r="DDB109" s="6"/>
      <c r="DDC109" s="246"/>
      <c r="DDD109" s="252"/>
      <c r="DDE109" s="259"/>
      <c r="DDF109" s="231"/>
      <c r="DDG109" s="231"/>
      <c r="DDH109" s="231"/>
      <c r="DDI109" s="99"/>
      <c r="DDJ109" s="231"/>
      <c r="DDK109" s="231"/>
      <c r="DDL109" s="231"/>
      <c r="DDM109" s="222"/>
      <c r="DDN109" s="248"/>
      <c r="DDO109" s="254"/>
      <c r="DDP109" s="224"/>
      <c r="DDQ109" s="225"/>
      <c r="DDR109" s="99"/>
      <c r="DDS109" s="255"/>
      <c r="DDT109" s="231"/>
      <c r="DDU109" s="227"/>
      <c r="DDV109" s="231"/>
      <c r="DDW109" s="6"/>
      <c r="DDX109" s="6"/>
      <c r="DDY109" s="6"/>
      <c r="DDZ109" s="246"/>
      <c r="DEA109" s="252"/>
      <c r="DEB109" s="259"/>
      <c r="DEC109" s="231"/>
      <c r="DED109" s="231"/>
      <c r="DEE109" s="231"/>
      <c r="DEF109" s="99"/>
      <c r="DEG109" s="231"/>
      <c r="DEH109" s="231"/>
      <c r="DEI109" s="231"/>
      <c r="DEJ109" s="222"/>
      <c r="DEK109" s="248"/>
      <c r="DEL109" s="254"/>
      <c r="DEM109" s="224"/>
      <c r="DEN109" s="225"/>
      <c r="DEO109" s="99"/>
      <c r="DEP109" s="255"/>
      <c r="DEQ109" s="231"/>
      <c r="DER109" s="227"/>
      <c r="DES109" s="231"/>
      <c r="DET109" s="6"/>
      <c r="DEU109" s="6"/>
      <c r="DEV109" s="6"/>
      <c r="DEW109" s="246"/>
      <c r="DEX109" s="252"/>
      <c r="DEY109" s="259"/>
      <c r="DEZ109" s="231"/>
      <c r="DFA109" s="231"/>
      <c r="DFB109" s="231"/>
      <c r="DFC109" s="99"/>
      <c r="DFD109" s="231"/>
      <c r="DFE109" s="231"/>
      <c r="DFF109" s="231"/>
      <c r="DFG109" s="222"/>
      <c r="DFH109" s="248"/>
      <c r="DFI109" s="254"/>
      <c r="DFJ109" s="224"/>
      <c r="DFK109" s="225"/>
      <c r="DFL109" s="99"/>
      <c r="DFM109" s="255"/>
      <c r="DFN109" s="231"/>
      <c r="DFO109" s="227"/>
      <c r="DFP109" s="231"/>
      <c r="DFQ109" s="6"/>
      <c r="DFR109" s="6"/>
      <c r="DFS109" s="6"/>
      <c r="DFT109" s="246"/>
      <c r="DFU109" s="252"/>
      <c r="DFV109" s="259"/>
      <c r="DFW109" s="231"/>
      <c r="DFX109" s="231"/>
      <c r="DFY109" s="231"/>
      <c r="DFZ109" s="99"/>
      <c r="DGA109" s="231"/>
      <c r="DGB109" s="231"/>
      <c r="DGC109" s="231"/>
      <c r="DGD109" s="222"/>
      <c r="DGE109" s="248"/>
      <c r="DGF109" s="254"/>
      <c r="DGG109" s="224"/>
      <c r="DGH109" s="225"/>
      <c r="DGI109" s="99"/>
      <c r="DGJ109" s="255"/>
      <c r="DGK109" s="231"/>
      <c r="DGL109" s="227"/>
      <c r="DGM109" s="231"/>
      <c r="DGN109" s="6"/>
      <c r="DGO109" s="6"/>
      <c r="DGP109" s="6"/>
      <c r="DGQ109" s="246"/>
      <c r="DGR109" s="252"/>
      <c r="DGS109" s="259"/>
      <c r="DGT109" s="231"/>
      <c r="DGU109" s="231"/>
      <c r="DGV109" s="231"/>
      <c r="DGW109" s="99"/>
      <c r="DGX109" s="231"/>
      <c r="DGY109" s="231"/>
      <c r="DGZ109" s="231"/>
      <c r="DHA109" s="222"/>
      <c r="DHB109" s="248"/>
      <c r="DHC109" s="254"/>
      <c r="DHD109" s="224"/>
      <c r="DHE109" s="225"/>
      <c r="DHF109" s="99"/>
      <c r="DHG109" s="255"/>
      <c r="DHH109" s="231"/>
      <c r="DHI109" s="227"/>
      <c r="DHJ109" s="231"/>
      <c r="DHK109" s="6"/>
      <c r="DHL109" s="6"/>
      <c r="DHM109" s="6"/>
      <c r="DHN109" s="246"/>
      <c r="DHO109" s="252"/>
      <c r="DHP109" s="259"/>
      <c r="DHQ109" s="231"/>
      <c r="DHR109" s="231"/>
      <c r="DHS109" s="231"/>
      <c r="DHT109" s="99"/>
      <c r="DHU109" s="231"/>
      <c r="DHV109" s="231"/>
      <c r="DHW109" s="231"/>
      <c r="DHX109" s="222"/>
      <c r="DHY109" s="248"/>
      <c r="DHZ109" s="254"/>
      <c r="DIA109" s="224"/>
      <c r="DIB109" s="225"/>
      <c r="DIC109" s="99"/>
      <c r="DID109" s="255"/>
      <c r="DIE109" s="231"/>
      <c r="DIF109" s="227"/>
      <c r="DIG109" s="231"/>
      <c r="DIH109" s="6"/>
      <c r="DII109" s="6"/>
      <c r="DIJ109" s="6"/>
      <c r="DIK109" s="246"/>
      <c r="DIL109" s="252"/>
      <c r="DIM109" s="259"/>
      <c r="DIN109" s="231"/>
      <c r="DIO109" s="231"/>
      <c r="DIP109" s="231"/>
      <c r="DIQ109" s="99"/>
      <c r="DIR109" s="231"/>
      <c r="DIS109" s="231"/>
      <c r="DIT109" s="231"/>
      <c r="DIU109" s="222"/>
      <c r="DIV109" s="248"/>
      <c r="DIW109" s="254"/>
      <c r="DIX109" s="224"/>
      <c r="DIY109" s="225"/>
      <c r="DIZ109" s="99"/>
      <c r="DJA109" s="255"/>
      <c r="DJB109" s="231"/>
      <c r="DJC109" s="227"/>
      <c r="DJD109" s="231"/>
      <c r="DJE109" s="6"/>
      <c r="DJF109" s="6"/>
      <c r="DJG109" s="6"/>
      <c r="DJH109" s="246"/>
      <c r="DJI109" s="252"/>
      <c r="DJJ109" s="259"/>
      <c r="DJK109" s="231"/>
      <c r="DJL109" s="231"/>
      <c r="DJM109" s="231"/>
      <c r="DJN109" s="99"/>
      <c r="DJO109" s="231"/>
      <c r="DJP109" s="231"/>
      <c r="DJQ109" s="231"/>
      <c r="DJR109" s="222"/>
      <c r="DJS109" s="248"/>
      <c r="DJT109" s="254"/>
      <c r="DJU109" s="224"/>
      <c r="DJV109" s="225"/>
      <c r="DJW109" s="99"/>
      <c r="DJX109" s="255"/>
      <c r="DJY109" s="231"/>
      <c r="DJZ109" s="227"/>
      <c r="DKA109" s="231"/>
      <c r="DKB109" s="6"/>
      <c r="DKC109" s="6"/>
      <c r="DKD109" s="6"/>
      <c r="DKE109" s="246"/>
      <c r="DKF109" s="252"/>
      <c r="DKG109" s="259"/>
      <c r="DKH109" s="231"/>
      <c r="DKI109" s="231"/>
      <c r="DKJ109" s="231"/>
      <c r="DKK109" s="99"/>
      <c r="DKL109" s="231"/>
      <c r="DKM109" s="231"/>
      <c r="DKN109" s="231"/>
      <c r="DKO109" s="222"/>
      <c r="DKP109" s="248"/>
      <c r="DKQ109" s="254"/>
      <c r="DKR109" s="224"/>
      <c r="DKS109" s="225"/>
      <c r="DKT109" s="99"/>
      <c r="DKU109" s="255"/>
      <c r="DKV109" s="231"/>
      <c r="DKW109" s="227"/>
      <c r="DKX109" s="231"/>
      <c r="DKY109" s="6"/>
      <c r="DKZ109" s="6"/>
      <c r="DLA109" s="6"/>
      <c r="DLB109" s="246"/>
      <c r="DLC109" s="252"/>
      <c r="DLD109" s="259"/>
      <c r="DLE109" s="231"/>
      <c r="DLF109" s="231"/>
      <c r="DLG109" s="231"/>
      <c r="DLH109" s="99"/>
      <c r="DLI109" s="231"/>
      <c r="DLJ109" s="231"/>
      <c r="DLK109" s="231"/>
      <c r="DLL109" s="222"/>
      <c r="DLM109" s="248"/>
      <c r="DLN109" s="254"/>
      <c r="DLO109" s="224"/>
      <c r="DLP109" s="225"/>
      <c r="DLQ109" s="99"/>
      <c r="DLR109" s="255"/>
      <c r="DLS109" s="231"/>
      <c r="DLT109" s="227"/>
      <c r="DLU109" s="231"/>
      <c r="DLV109" s="6"/>
      <c r="DLW109" s="6"/>
      <c r="DLX109" s="6"/>
      <c r="DLY109" s="246"/>
      <c r="DLZ109" s="252"/>
      <c r="DMA109" s="259"/>
      <c r="DMB109" s="231"/>
      <c r="DMC109" s="231"/>
      <c r="DMD109" s="231"/>
      <c r="DME109" s="99"/>
      <c r="DMF109" s="231"/>
      <c r="DMG109" s="231"/>
      <c r="DMH109" s="231"/>
      <c r="DMI109" s="222"/>
      <c r="DMJ109" s="248"/>
      <c r="DMK109" s="254"/>
      <c r="DML109" s="224"/>
      <c r="DMM109" s="225"/>
      <c r="DMN109" s="99"/>
      <c r="DMO109" s="255"/>
      <c r="DMP109" s="231"/>
      <c r="DMQ109" s="227"/>
      <c r="DMR109" s="231"/>
      <c r="DMS109" s="6"/>
      <c r="DMT109" s="6"/>
      <c r="DMU109" s="6"/>
      <c r="DMV109" s="246"/>
      <c r="DMW109" s="252"/>
      <c r="DMX109" s="259"/>
      <c r="DMY109" s="231"/>
      <c r="DMZ109" s="231"/>
      <c r="DNA109" s="231"/>
      <c r="DNB109" s="99"/>
      <c r="DNC109" s="231"/>
      <c r="DND109" s="231"/>
      <c r="DNE109" s="231"/>
      <c r="DNF109" s="222"/>
      <c r="DNG109" s="248"/>
      <c r="DNH109" s="254"/>
      <c r="DNI109" s="224"/>
      <c r="DNJ109" s="225"/>
      <c r="DNK109" s="99"/>
      <c r="DNL109" s="255"/>
      <c r="DNM109" s="231"/>
      <c r="DNN109" s="227"/>
      <c r="DNO109" s="231"/>
      <c r="DNP109" s="6"/>
      <c r="DNQ109" s="6"/>
      <c r="DNR109" s="6"/>
      <c r="DNS109" s="246"/>
      <c r="DNT109" s="252"/>
      <c r="DNU109" s="259"/>
      <c r="DNV109" s="231"/>
      <c r="DNW109" s="231"/>
      <c r="DNX109" s="231"/>
      <c r="DNY109" s="99"/>
      <c r="DNZ109" s="231"/>
      <c r="DOA109" s="231"/>
      <c r="DOB109" s="231"/>
      <c r="DOC109" s="222"/>
      <c r="DOD109" s="248"/>
      <c r="DOE109" s="254"/>
      <c r="DOF109" s="224"/>
      <c r="DOG109" s="225"/>
      <c r="DOH109" s="99"/>
      <c r="DOI109" s="255"/>
      <c r="DOJ109" s="231"/>
      <c r="DOK109" s="227"/>
      <c r="DOL109" s="231"/>
      <c r="DOM109" s="6"/>
      <c r="DON109" s="6"/>
      <c r="DOO109" s="6"/>
      <c r="DOP109" s="246"/>
      <c r="DOQ109" s="252"/>
      <c r="DOR109" s="259"/>
      <c r="DOS109" s="231"/>
      <c r="DOT109" s="231"/>
      <c r="DOU109" s="231"/>
      <c r="DOV109" s="99"/>
      <c r="DOW109" s="231"/>
      <c r="DOX109" s="231"/>
      <c r="DOY109" s="231"/>
      <c r="DOZ109" s="222"/>
      <c r="DPA109" s="248"/>
      <c r="DPB109" s="254"/>
      <c r="DPC109" s="224"/>
      <c r="DPD109" s="225"/>
      <c r="DPE109" s="99"/>
      <c r="DPF109" s="255"/>
      <c r="DPG109" s="231"/>
      <c r="DPH109" s="227"/>
      <c r="DPI109" s="231"/>
      <c r="DPJ109" s="6"/>
      <c r="DPK109" s="6"/>
      <c r="DPL109" s="6"/>
      <c r="DPM109" s="246"/>
      <c r="DPN109" s="252"/>
      <c r="DPO109" s="259"/>
      <c r="DPP109" s="231"/>
      <c r="DPQ109" s="231"/>
      <c r="DPR109" s="231"/>
      <c r="DPS109" s="99"/>
      <c r="DPT109" s="231"/>
      <c r="DPU109" s="231"/>
      <c r="DPV109" s="231"/>
      <c r="DPW109" s="222"/>
      <c r="DPX109" s="248"/>
      <c r="DPY109" s="254"/>
      <c r="DPZ109" s="224"/>
      <c r="DQA109" s="225"/>
      <c r="DQB109" s="99"/>
      <c r="DQC109" s="255"/>
      <c r="DQD109" s="231"/>
      <c r="DQE109" s="227"/>
      <c r="DQF109" s="231"/>
      <c r="DQG109" s="6"/>
      <c r="DQH109" s="6"/>
      <c r="DQI109" s="6"/>
      <c r="DQJ109" s="246"/>
      <c r="DQK109" s="252"/>
      <c r="DQL109" s="259"/>
      <c r="DQM109" s="231"/>
      <c r="DQN109" s="231"/>
      <c r="DQO109" s="231"/>
      <c r="DQP109" s="99"/>
      <c r="DQQ109" s="231"/>
      <c r="DQR109" s="231"/>
      <c r="DQS109" s="231"/>
      <c r="DQT109" s="222"/>
      <c r="DQU109" s="248"/>
      <c r="DQV109" s="254"/>
      <c r="DQW109" s="224"/>
      <c r="DQX109" s="225"/>
      <c r="DQY109" s="99"/>
      <c r="DQZ109" s="255"/>
      <c r="DRA109" s="231"/>
      <c r="DRB109" s="227"/>
      <c r="DRC109" s="231"/>
      <c r="DRD109" s="6"/>
      <c r="DRE109" s="6"/>
      <c r="DRF109" s="6"/>
      <c r="DRG109" s="246"/>
      <c r="DRH109" s="252"/>
      <c r="DRI109" s="259"/>
      <c r="DRJ109" s="231"/>
      <c r="DRK109" s="231"/>
      <c r="DRL109" s="231"/>
      <c r="DRM109" s="99"/>
      <c r="DRN109" s="231"/>
      <c r="DRO109" s="231"/>
      <c r="DRP109" s="231"/>
      <c r="DRQ109" s="222"/>
      <c r="DRR109" s="248"/>
      <c r="DRS109" s="254"/>
      <c r="DRT109" s="224"/>
      <c r="DRU109" s="225"/>
      <c r="DRV109" s="99"/>
      <c r="DRW109" s="255"/>
      <c r="DRX109" s="231"/>
      <c r="DRY109" s="227"/>
      <c r="DRZ109" s="231"/>
      <c r="DSA109" s="6"/>
      <c r="DSB109" s="6"/>
      <c r="DSC109" s="6"/>
      <c r="DSD109" s="246"/>
      <c r="DSE109" s="252"/>
      <c r="DSF109" s="259"/>
      <c r="DSG109" s="231"/>
      <c r="DSH109" s="231"/>
      <c r="DSI109" s="231"/>
      <c r="DSJ109" s="99"/>
      <c r="DSK109" s="231"/>
      <c r="DSL109" s="231"/>
      <c r="DSM109" s="231"/>
      <c r="DSN109" s="222"/>
      <c r="DSO109" s="248"/>
      <c r="DSP109" s="254"/>
      <c r="DSQ109" s="224"/>
      <c r="DSR109" s="225"/>
      <c r="DSS109" s="99"/>
      <c r="DST109" s="255"/>
      <c r="DSU109" s="231"/>
      <c r="DSV109" s="227"/>
      <c r="DSW109" s="231"/>
      <c r="DSX109" s="6"/>
      <c r="DSY109" s="6"/>
      <c r="DSZ109" s="6"/>
      <c r="DTA109" s="246"/>
      <c r="DTB109" s="252"/>
      <c r="DTC109" s="259"/>
      <c r="DTD109" s="231"/>
      <c r="DTE109" s="231"/>
      <c r="DTF109" s="231"/>
      <c r="DTG109" s="99"/>
      <c r="DTH109" s="231"/>
      <c r="DTI109" s="231"/>
      <c r="DTJ109" s="231"/>
      <c r="DTK109" s="222"/>
      <c r="DTL109" s="248"/>
      <c r="DTM109" s="254"/>
      <c r="DTN109" s="224"/>
      <c r="DTO109" s="225"/>
      <c r="DTP109" s="99"/>
      <c r="DTQ109" s="255"/>
      <c r="DTR109" s="231"/>
      <c r="DTS109" s="227"/>
      <c r="DTT109" s="231"/>
      <c r="DTU109" s="6"/>
      <c r="DTV109" s="6"/>
      <c r="DTW109" s="6"/>
      <c r="DTX109" s="246"/>
      <c r="DTY109" s="252"/>
      <c r="DTZ109" s="259"/>
      <c r="DUA109" s="231"/>
      <c r="DUB109" s="231"/>
      <c r="DUC109" s="231"/>
      <c r="DUD109" s="99"/>
      <c r="DUE109" s="231"/>
      <c r="DUF109" s="231"/>
      <c r="DUG109" s="231"/>
      <c r="DUH109" s="222"/>
      <c r="DUI109" s="248"/>
      <c r="DUJ109" s="254"/>
      <c r="DUK109" s="224"/>
      <c r="DUL109" s="225"/>
      <c r="DUM109" s="99"/>
      <c r="DUN109" s="255"/>
      <c r="DUO109" s="231"/>
      <c r="DUP109" s="227"/>
      <c r="DUQ109" s="231"/>
      <c r="DUR109" s="6"/>
      <c r="DUS109" s="6"/>
      <c r="DUT109" s="6"/>
      <c r="DUU109" s="246"/>
      <c r="DUV109" s="252"/>
      <c r="DUW109" s="259"/>
      <c r="DUX109" s="231"/>
      <c r="DUY109" s="231"/>
      <c r="DUZ109" s="231"/>
      <c r="DVA109" s="99"/>
      <c r="DVB109" s="231"/>
      <c r="DVC109" s="231"/>
      <c r="DVD109" s="231"/>
      <c r="DVE109" s="222"/>
      <c r="DVF109" s="248"/>
      <c r="DVG109" s="254"/>
      <c r="DVH109" s="224"/>
      <c r="DVI109" s="225"/>
      <c r="DVJ109" s="99"/>
      <c r="DVK109" s="255"/>
      <c r="DVL109" s="231"/>
      <c r="DVM109" s="227"/>
      <c r="DVN109" s="231"/>
      <c r="DVO109" s="6"/>
      <c r="DVP109" s="6"/>
      <c r="DVQ109" s="6"/>
      <c r="DVR109" s="246"/>
      <c r="DVS109" s="252"/>
      <c r="DVT109" s="259"/>
      <c r="DVU109" s="231"/>
      <c r="DVV109" s="231"/>
      <c r="DVW109" s="231"/>
      <c r="DVX109" s="99"/>
      <c r="DVY109" s="231"/>
      <c r="DVZ109" s="231"/>
      <c r="DWA109" s="231"/>
      <c r="DWB109" s="222"/>
      <c r="DWC109" s="248"/>
      <c r="DWD109" s="254"/>
      <c r="DWE109" s="224"/>
      <c r="DWF109" s="225"/>
      <c r="DWG109" s="99"/>
      <c r="DWH109" s="255"/>
      <c r="DWI109" s="231"/>
      <c r="DWJ109" s="227"/>
      <c r="DWK109" s="231"/>
      <c r="DWL109" s="6"/>
      <c r="DWM109" s="6"/>
      <c r="DWN109" s="6"/>
      <c r="DWO109" s="246"/>
      <c r="DWP109" s="252"/>
      <c r="DWQ109" s="259"/>
      <c r="DWR109" s="231"/>
      <c r="DWS109" s="231"/>
      <c r="DWT109" s="231"/>
      <c r="DWU109" s="99"/>
      <c r="DWV109" s="231"/>
      <c r="DWW109" s="231"/>
      <c r="DWX109" s="231"/>
      <c r="DWY109" s="222"/>
      <c r="DWZ109" s="248"/>
      <c r="DXA109" s="254"/>
      <c r="DXB109" s="224"/>
      <c r="DXC109" s="225"/>
      <c r="DXD109" s="99"/>
      <c r="DXE109" s="255"/>
      <c r="DXF109" s="231"/>
      <c r="DXG109" s="227"/>
      <c r="DXH109" s="231"/>
      <c r="DXI109" s="6"/>
      <c r="DXJ109" s="6"/>
      <c r="DXK109" s="6"/>
      <c r="DXL109" s="246"/>
      <c r="DXM109" s="252"/>
      <c r="DXN109" s="259"/>
      <c r="DXO109" s="231"/>
      <c r="DXP109" s="231"/>
      <c r="DXQ109" s="231"/>
      <c r="DXR109" s="99"/>
      <c r="DXS109" s="231"/>
      <c r="DXT109" s="231"/>
      <c r="DXU109" s="231"/>
      <c r="DXV109" s="222"/>
      <c r="DXW109" s="248"/>
      <c r="DXX109" s="254"/>
      <c r="DXY109" s="224"/>
      <c r="DXZ109" s="225"/>
      <c r="DYA109" s="99"/>
      <c r="DYB109" s="255"/>
      <c r="DYC109" s="231"/>
      <c r="DYD109" s="227"/>
      <c r="DYE109" s="231"/>
      <c r="DYF109" s="6"/>
      <c r="DYG109" s="6"/>
      <c r="DYH109" s="6"/>
      <c r="DYI109" s="246"/>
      <c r="DYJ109" s="252"/>
      <c r="DYK109" s="259"/>
      <c r="DYL109" s="231"/>
      <c r="DYM109" s="231"/>
      <c r="DYN109" s="231"/>
      <c r="DYO109" s="99"/>
      <c r="DYP109" s="231"/>
      <c r="DYQ109" s="231"/>
      <c r="DYR109" s="231"/>
      <c r="DYS109" s="222"/>
      <c r="DYT109" s="248"/>
      <c r="DYU109" s="254"/>
      <c r="DYV109" s="224"/>
      <c r="DYW109" s="225"/>
      <c r="DYX109" s="99"/>
      <c r="DYY109" s="255"/>
      <c r="DYZ109" s="231"/>
      <c r="DZA109" s="227"/>
      <c r="DZB109" s="231"/>
      <c r="DZC109" s="6"/>
      <c r="DZD109" s="6"/>
      <c r="DZE109" s="6"/>
      <c r="DZF109" s="246"/>
      <c r="DZG109" s="252"/>
      <c r="DZH109" s="259"/>
      <c r="DZI109" s="231"/>
      <c r="DZJ109" s="231"/>
      <c r="DZK109" s="231"/>
      <c r="DZL109" s="99"/>
      <c r="DZM109" s="231"/>
      <c r="DZN109" s="231"/>
      <c r="DZO109" s="231"/>
      <c r="DZP109" s="222"/>
      <c r="DZQ109" s="248"/>
      <c r="DZR109" s="254"/>
      <c r="DZS109" s="224"/>
      <c r="DZT109" s="225"/>
      <c r="DZU109" s="99"/>
      <c r="DZV109" s="255"/>
      <c r="DZW109" s="231"/>
      <c r="DZX109" s="227"/>
      <c r="DZY109" s="231"/>
      <c r="DZZ109" s="6"/>
      <c r="EAA109" s="6"/>
      <c r="EAB109" s="6"/>
      <c r="EAC109" s="246"/>
      <c r="EAD109" s="252"/>
      <c r="EAE109" s="259"/>
      <c r="EAF109" s="231"/>
      <c r="EAG109" s="231"/>
      <c r="EAH109" s="231"/>
      <c r="EAI109" s="99"/>
      <c r="EAJ109" s="231"/>
      <c r="EAK109" s="231"/>
      <c r="EAL109" s="231"/>
      <c r="EAM109" s="222"/>
      <c r="EAN109" s="248"/>
      <c r="EAO109" s="254"/>
      <c r="EAP109" s="224"/>
      <c r="EAQ109" s="225"/>
      <c r="EAR109" s="99"/>
      <c r="EAS109" s="255"/>
      <c r="EAT109" s="231"/>
      <c r="EAU109" s="227"/>
      <c r="EAV109" s="231"/>
      <c r="EAW109" s="6"/>
      <c r="EAX109" s="6"/>
      <c r="EAY109" s="6"/>
      <c r="EAZ109" s="246"/>
      <c r="EBA109" s="252"/>
      <c r="EBB109" s="259"/>
      <c r="EBC109" s="231"/>
      <c r="EBD109" s="231"/>
      <c r="EBE109" s="231"/>
      <c r="EBF109" s="99"/>
      <c r="EBG109" s="231"/>
      <c r="EBH109" s="231"/>
      <c r="EBI109" s="231"/>
      <c r="EBJ109" s="222"/>
      <c r="EBK109" s="248"/>
      <c r="EBL109" s="254"/>
      <c r="EBM109" s="224"/>
      <c r="EBN109" s="225"/>
      <c r="EBO109" s="99"/>
      <c r="EBP109" s="255"/>
      <c r="EBQ109" s="231"/>
      <c r="EBR109" s="227"/>
      <c r="EBS109" s="231"/>
      <c r="EBT109" s="6"/>
      <c r="EBU109" s="6"/>
      <c r="EBV109" s="6"/>
      <c r="EBW109" s="246"/>
      <c r="EBX109" s="252"/>
      <c r="EBY109" s="259"/>
      <c r="EBZ109" s="231"/>
      <c r="ECA109" s="231"/>
      <c r="ECB109" s="231"/>
      <c r="ECC109" s="99"/>
      <c r="ECD109" s="231"/>
      <c r="ECE109" s="231"/>
      <c r="ECF109" s="231"/>
      <c r="ECG109" s="222"/>
      <c r="ECH109" s="248"/>
      <c r="ECI109" s="254"/>
      <c r="ECJ109" s="224"/>
      <c r="ECK109" s="225"/>
      <c r="ECL109" s="99"/>
      <c r="ECM109" s="255"/>
      <c r="ECN109" s="231"/>
      <c r="ECO109" s="227"/>
      <c r="ECP109" s="231"/>
      <c r="ECQ109" s="6"/>
      <c r="ECR109" s="6"/>
      <c r="ECS109" s="6"/>
      <c r="ECT109" s="246"/>
      <c r="ECU109" s="252"/>
      <c r="ECV109" s="259"/>
      <c r="ECW109" s="231"/>
      <c r="ECX109" s="231"/>
      <c r="ECY109" s="231"/>
      <c r="ECZ109" s="99"/>
      <c r="EDA109" s="231"/>
      <c r="EDB109" s="231"/>
      <c r="EDC109" s="231"/>
      <c r="EDD109" s="222"/>
      <c r="EDE109" s="248"/>
      <c r="EDF109" s="254"/>
      <c r="EDG109" s="224"/>
      <c r="EDH109" s="225"/>
      <c r="EDI109" s="99"/>
      <c r="EDJ109" s="255"/>
      <c r="EDK109" s="231"/>
      <c r="EDL109" s="227"/>
      <c r="EDM109" s="231"/>
      <c r="EDN109" s="6"/>
      <c r="EDO109" s="6"/>
      <c r="EDP109" s="6"/>
      <c r="EDQ109" s="246"/>
      <c r="EDR109" s="252"/>
      <c r="EDS109" s="259"/>
      <c r="EDT109" s="231"/>
      <c r="EDU109" s="231"/>
      <c r="EDV109" s="231"/>
      <c r="EDW109" s="99"/>
      <c r="EDX109" s="231"/>
      <c r="EDY109" s="231"/>
      <c r="EDZ109" s="231"/>
      <c r="EEA109" s="222"/>
      <c r="EEB109" s="248"/>
      <c r="EEC109" s="254"/>
      <c r="EED109" s="224"/>
      <c r="EEE109" s="225"/>
      <c r="EEF109" s="99"/>
      <c r="EEG109" s="255"/>
      <c r="EEH109" s="231"/>
      <c r="EEI109" s="227"/>
      <c r="EEJ109" s="231"/>
      <c r="EEK109" s="6"/>
      <c r="EEL109" s="6"/>
      <c r="EEM109" s="6"/>
      <c r="EEN109" s="246"/>
      <c r="EEO109" s="252"/>
      <c r="EEP109" s="259"/>
      <c r="EEQ109" s="231"/>
      <c r="EER109" s="231"/>
      <c r="EES109" s="231"/>
      <c r="EET109" s="99"/>
      <c r="EEU109" s="231"/>
      <c r="EEV109" s="231"/>
      <c r="EEW109" s="231"/>
      <c r="EEX109" s="222"/>
      <c r="EEY109" s="248"/>
      <c r="EEZ109" s="254"/>
      <c r="EFA109" s="224"/>
      <c r="EFB109" s="225"/>
      <c r="EFC109" s="99"/>
      <c r="EFD109" s="255"/>
      <c r="EFE109" s="231"/>
      <c r="EFF109" s="227"/>
      <c r="EFG109" s="231"/>
      <c r="EFH109" s="6"/>
      <c r="EFI109" s="6"/>
      <c r="EFJ109" s="6"/>
      <c r="EFK109" s="246"/>
      <c r="EFL109" s="252"/>
      <c r="EFM109" s="259"/>
      <c r="EFN109" s="231"/>
      <c r="EFO109" s="231"/>
      <c r="EFP109" s="231"/>
      <c r="EFQ109" s="99"/>
      <c r="EFR109" s="231"/>
      <c r="EFS109" s="231"/>
      <c r="EFT109" s="231"/>
      <c r="EFU109" s="222"/>
      <c r="EFV109" s="248"/>
      <c r="EFW109" s="254"/>
      <c r="EFX109" s="224"/>
      <c r="EFY109" s="225"/>
      <c r="EFZ109" s="99"/>
      <c r="EGA109" s="255"/>
      <c r="EGB109" s="231"/>
      <c r="EGC109" s="227"/>
      <c r="EGD109" s="231"/>
      <c r="EGE109" s="6"/>
      <c r="EGF109" s="6"/>
      <c r="EGG109" s="6"/>
      <c r="EGH109" s="246"/>
      <c r="EGI109" s="252"/>
      <c r="EGJ109" s="259"/>
      <c r="EGK109" s="231"/>
      <c r="EGL109" s="231"/>
      <c r="EGM109" s="231"/>
      <c r="EGN109" s="99"/>
      <c r="EGO109" s="231"/>
      <c r="EGP109" s="231"/>
      <c r="EGQ109" s="231"/>
      <c r="EGR109" s="222"/>
      <c r="EGS109" s="248"/>
      <c r="EGT109" s="254"/>
      <c r="EGU109" s="224"/>
      <c r="EGV109" s="225"/>
      <c r="EGW109" s="99"/>
      <c r="EGX109" s="255"/>
      <c r="EGY109" s="231"/>
      <c r="EGZ109" s="227"/>
      <c r="EHA109" s="231"/>
      <c r="EHB109" s="6"/>
      <c r="EHC109" s="6"/>
      <c r="EHD109" s="6"/>
      <c r="EHE109" s="246"/>
      <c r="EHF109" s="252"/>
      <c r="EHG109" s="259"/>
      <c r="EHH109" s="231"/>
      <c r="EHI109" s="231"/>
      <c r="EHJ109" s="231"/>
      <c r="EHK109" s="99"/>
      <c r="EHL109" s="231"/>
      <c r="EHM109" s="231"/>
      <c r="EHN109" s="231"/>
      <c r="EHO109" s="222"/>
      <c r="EHP109" s="248"/>
      <c r="EHQ109" s="254"/>
      <c r="EHR109" s="224"/>
      <c r="EHS109" s="225"/>
      <c r="EHT109" s="99"/>
      <c r="EHU109" s="255"/>
      <c r="EHV109" s="231"/>
      <c r="EHW109" s="227"/>
      <c r="EHX109" s="231"/>
      <c r="EHY109" s="6"/>
      <c r="EHZ109" s="6"/>
      <c r="EIA109" s="6"/>
      <c r="EIB109" s="246"/>
      <c r="EIC109" s="252"/>
      <c r="EID109" s="259"/>
      <c r="EIE109" s="231"/>
      <c r="EIF109" s="231"/>
      <c r="EIG109" s="231"/>
      <c r="EIH109" s="99"/>
      <c r="EII109" s="231"/>
      <c r="EIJ109" s="231"/>
      <c r="EIK109" s="231"/>
      <c r="EIL109" s="222"/>
      <c r="EIM109" s="248"/>
      <c r="EIN109" s="254"/>
      <c r="EIO109" s="224"/>
      <c r="EIP109" s="225"/>
      <c r="EIQ109" s="99"/>
      <c r="EIR109" s="255"/>
      <c r="EIS109" s="231"/>
      <c r="EIT109" s="227"/>
      <c r="EIU109" s="231"/>
      <c r="EIV109" s="6"/>
      <c r="EIW109" s="6"/>
      <c r="EIX109" s="6"/>
      <c r="EIY109" s="246"/>
      <c r="EIZ109" s="252"/>
      <c r="EJA109" s="259"/>
      <c r="EJB109" s="231"/>
      <c r="EJC109" s="231"/>
      <c r="EJD109" s="231"/>
      <c r="EJE109" s="99"/>
      <c r="EJF109" s="231"/>
      <c r="EJG109" s="231"/>
      <c r="EJH109" s="231"/>
      <c r="EJI109" s="222"/>
      <c r="EJJ109" s="248"/>
      <c r="EJK109" s="254"/>
      <c r="EJL109" s="224"/>
      <c r="EJM109" s="225"/>
      <c r="EJN109" s="99"/>
      <c r="EJO109" s="255"/>
      <c r="EJP109" s="231"/>
      <c r="EJQ109" s="227"/>
      <c r="EJR109" s="231"/>
      <c r="EJS109" s="6"/>
      <c r="EJT109" s="6"/>
      <c r="EJU109" s="6"/>
      <c r="EJV109" s="246"/>
      <c r="EJW109" s="252"/>
      <c r="EJX109" s="259"/>
      <c r="EJY109" s="231"/>
      <c r="EJZ109" s="231"/>
      <c r="EKA109" s="231"/>
      <c r="EKB109" s="99"/>
      <c r="EKC109" s="231"/>
      <c r="EKD109" s="231"/>
      <c r="EKE109" s="231"/>
      <c r="EKF109" s="222"/>
      <c r="EKG109" s="248"/>
      <c r="EKH109" s="254"/>
      <c r="EKI109" s="224"/>
      <c r="EKJ109" s="225"/>
      <c r="EKK109" s="99"/>
      <c r="EKL109" s="255"/>
      <c r="EKM109" s="231"/>
      <c r="EKN109" s="227"/>
      <c r="EKO109" s="231"/>
      <c r="EKP109" s="6"/>
      <c r="EKQ109" s="6"/>
      <c r="EKR109" s="6"/>
      <c r="EKS109" s="246"/>
      <c r="EKT109" s="252"/>
      <c r="EKU109" s="259"/>
      <c r="EKV109" s="231"/>
      <c r="EKW109" s="231"/>
      <c r="EKX109" s="231"/>
      <c r="EKY109" s="99"/>
      <c r="EKZ109" s="231"/>
      <c r="ELA109" s="231"/>
      <c r="ELB109" s="231"/>
      <c r="ELC109" s="222"/>
      <c r="ELD109" s="248"/>
      <c r="ELE109" s="254"/>
      <c r="ELF109" s="224"/>
      <c r="ELG109" s="225"/>
      <c r="ELH109" s="99"/>
      <c r="ELI109" s="255"/>
      <c r="ELJ109" s="231"/>
      <c r="ELK109" s="227"/>
      <c r="ELL109" s="231"/>
      <c r="ELM109" s="6"/>
      <c r="ELN109" s="6"/>
      <c r="ELO109" s="6"/>
      <c r="ELP109" s="246"/>
      <c r="ELQ109" s="252"/>
      <c r="ELR109" s="259"/>
      <c r="ELS109" s="231"/>
      <c r="ELT109" s="231"/>
      <c r="ELU109" s="231"/>
      <c r="ELV109" s="99"/>
      <c r="ELW109" s="231"/>
      <c r="ELX109" s="231"/>
      <c r="ELY109" s="231"/>
      <c r="ELZ109" s="222"/>
      <c r="EMA109" s="248"/>
      <c r="EMB109" s="254"/>
      <c r="EMC109" s="224"/>
      <c r="EMD109" s="225"/>
      <c r="EME109" s="99"/>
      <c r="EMF109" s="255"/>
      <c r="EMG109" s="231"/>
      <c r="EMH109" s="227"/>
      <c r="EMI109" s="231"/>
      <c r="EMJ109" s="6"/>
      <c r="EMK109" s="6"/>
      <c r="EML109" s="6"/>
      <c r="EMM109" s="246"/>
      <c r="EMN109" s="252"/>
      <c r="EMO109" s="259"/>
      <c r="EMP109" s="231"/>
      <c r="EMQ109" s="231"/>
      <c r="EMR109" s="231"/>
      <c r="EMS109" s="99"/>
      <c r="EMT109" s="231"/>
      <c r="EMU109" s="231"/>
      <c r="EMV109" s="231"/>
      <c r="EMW109" s="222"/>
      <c r="EMX109" s="248"/>
      <c r="EMY109" s="254"/>
      <c r="EMZ109" s="224"/>
      <c r="ENA109" s="225"/>
      <c r="ENB109" s="99"/>
      <c r="ENC109" s="255"/>
      <c r="END109" s="231"/>
      <c r="ENE109" s="227"/>
      <c r="ENF109" s="231"/>
      <c r="ENG109" s="6"/>
      <c r="ENH109" s="6"/>
      <c r="ENI109" s="6"/>
      <c r="ENJ109" s="246"/>
      <c r="ENK109" s="252"/>
      <c r="ENL109" s="259"/>
      <c r="ENM109" s="231"/>
      <c r="ENN109" s="231"/>
      <c r="ENO109" s="231"/>
      <c r="ENP109" s="99"/>
      <c r="ENQ109" s="231"/>
      <c r="ENR109" s="231"/>
      <c r="ENS109" s="231"/>
      <c r="ENT109" s="222"/>
      <c r="ENU109" s="248"/>
      <c r="ENV109" s="254"/>
      <c r="ENW109" s="224"/>
      <c r="ENX109" s="225"/>
      <c r="ENY109" s="99"/>
      <c r="ENZ109" s="255"/>
      <c r="EOA109" s="231"/>
      <c r="EOB109" s="227"/>
      <c r="EOC109" s="231"/>
      <c r="EOD109" s="6"/>
      <c r="EOE109" s="6"/>
      <c r="EOF109" s="6"/>
      <c r="EOG109" s="246"/>
      <c r="EOH109" s="252"/>
      <c r="EOI109" s="259"/>
      <c r="EOJ109" s="231"/>
      <c r="EOK109" s="231"/>
      <c r="EOL109" s="231"/>
      <c r="EOM109" s="99"/>
      <c r="EON109" s="231"/>
      <c r="EOO109" s="231"/>
      <c r="EOP109" s="231"/>
      <c r="EOQ109" s="222"/>
      <c r="EOR109" s="248"/>
      <c r="EOS109" s="254"/>
      <c r="EOT109" s="224"/>
      <c r="EOU109" s="225"/>
      <c r="EOV109" s="99"/>
      <c r="EOW109" s="255"/>
      <c r="EOX109" s="231"/>
      <c r="EOY109" s="227"/>
      <c r="EOZ109" s="231"/>
      <c r="EPA109" s="6"/>
      <c r="EPB109" s="6"/>
      <c r="EPC109" s="6"/>
      <c r="EPD109" s="246"/>
      <c r="EPE109" s="252"/>
      <c r="EPF109" s="259"/>
      <c r="EPG109" s="231"/>
      <c r="EPH109" s="231"/>
      <c r="EPI109" s="231"/>
      <c r="EPJ109" s="99"/>
      <c r="EPK109" s="231"/>
      <c r="EPL109" s="231"/>
      <c r="EPM109" s="231"/>
      <c r="EPN109" s="222"/>
      <c r="EPO109" s="248"/>
      <c r="EPP109" s="254"/>
      <c r="EPQ109" s="224"/>
      <c r="EPR109" s="225"/>
      <c r="EPS109" s="99"/>
      <c r="EPT109" s="255"/>
      <c r="EPU109" s="231"/>
      <c r="EPV109" s="227"/>
      <c r="EPW109" s="231"/>
      <c r="EPX109" s="6"/>
      <c r="EPY109" s="6"/>
      <c r="EPZ109" s="6"/>
      <c r="EQA109" s="246"/>
      <c r="EQB109" s="252"/>
      <c r="EQC109" s="259"/>
      <c r="EQD109" s="231"/>
      <c r="EQE109" s="231"/>
      <c r="EQF109" s="231"/>
      <c r="EQG109" s="99"/>
      <c r="EQH109" s="231"/>
      <c r="EQI109" s="231"/>
      <c r="EQJ109" s="231"/>
      <c r="EQK109" s="222"/>
      <c r="EQL109" s="248"/>
      <c r="EQM109" s="254"/>
      <c r="EQN109" s="224"/>
      <c r="EQO109" s="225"/>
      <c r="EQP109" s="99"/>
      <c r="EQQ109" s="255"/>
      <c r="EQR109" s="231"/>
      <c r="EQS109" s="227"/>
      <c r="EQT109" s="231"/>
      <c r="EQU109" s="6"/>
      <c r="EQV109" s="6"/>
      <c r="EQW109" s="6"/>
      <c r="EQX109" s="246"/>
      <c r="EQY109" s="252"/>
      <c r="EQZ109" s="259"/>
      <c r="ERA109" s="231"/>
      <c r="ERB109" s="231"/>
      <c r="ERC109" s="231"/>
      <c r="ERD109" s="99"/>
      <c r="ERE109" s="231"/>
      <c r="ERF109" s="231"/>
      <c r="ERG109" s="231"/>
      <c r="ERH109" s="222"/>
      <c r="ERI109" s="248"/>
      <c r="ERJ109" s="254"/>
      <c r="ERK109" s="224"/>
      <c r="ERL109" s="225"/>
      <c r="ERM109" s="99"/>
      <c r="ERN109" s="255"/>
      <c r="ERO109" s="231"/>
      <c r="ERP109" s="227"/>
      <c r="ERQ109" s="231"/>
      <c r="ERR109" s="6"/>
      <c r="ERS109" s="6"/>
      <c r="ERT109" s="6"/>
      <c r="ERU109" s="246"/>
      <c r="ERV109" s="252"/>
      <c r="ERW109" s="259"/>
      <c r="ERX109" s="231"/>
      <c r="ERY109" s="231"/>
      <c r="ERZ109" s="231"/>
      <c r="ESA109" s="99"/>
      <c r="ESB109" s="231"/>
      <c r="ESC109" s="231"/>
      <c r="ESD109" s="231"/>
      <c r="ESE109" s="222"/>
      <c r="ESF109" s="248"/>
      <c r="ESG109" s="254"/>
      <c r="ESH109" s="224"/>
      <c r="ESI109" s="225"/>
      <c r="ESJ109" s="99"/>
      <c r="ESK109" s="255"/>
      <c r="ESL109" s="231"/>
      <c r="ESM109" s="227"/>
      <c r="ESN109" s="231"/>
      <c r="ESO109" s="6"/>
      <c r="ESP109" s="6"/>
      <c r="ESQ109" s="6"/>
      <c r="ESR109" s="246"/>
      <c r="ESS109" s="252"/>
      <c r="EST109" s="259"/>
      <c r="ESU109" s="231"/>
      <c r="ESV109" s="231"/>
      <c r="ESW109" s="231"/>
      <c r="ESX109" s="99"/>
      <c r="ESY109" s="231"/>
      <c r="ESZ109" s="231"/>
      <c r="ETA109" s="231"/>
      <c r="ETB109" s="222"/>
      <c r="ETC109" s="248"/>
      <c r="ETD109" s="254"/>
      <c r="ETE109" s="224"/>
      <c r="ETF109" s="225"/>
      <c r="ETG109" s="99"/>
      <c r="ETH109" s="255"/>
      <c r="ETI109" s="231"/>
      <c r="ETJ109" s="227"/>
      <c r="ETK109" s="231"/>
      <c r="ETL109" s="6"/>
      <c r="ETM109" s="6"/>
      <c r="ETN109" s="6"/>
      <c r="ETO109" s="246"/>
      <c r="ETP109" s="252"/>
      <c r="ETQ109" s="259"/>
      <c r="ETR109" s="231"/>
      <c r="ETS109" s="231"/>
      <c r="ETT109" s="231"/>
      <c r="ETU109" s="99"/>
      <c r="ETV109" s="231"/>
      <c r="ETW109" s="231"/>
      <c r="ETX109" s="231"/>
      <c r="ETY109" s="222"/>
      <c r="ETZ109" s="248"/>
      <c r="EUA109" s="254"/>
      <c r="EUB109" s="224"/>
      <c r="EUC109" s="225"/>
      <c r="EUD109" s="99"/>
      <c r="EUE109" s="255"/>
      <c r="EUF109" s="231"/>
      <c r="EUG109" s="227"/>
      <c r="EUH109" s="231"/>
      <c r="EUI109" s="6"/>
      <c r="EUJ109" s="6"/>
      <c r="EUK109" s="6"/>
      <c r="EUL109" s="246"/>
      <c r="EUM109" s="252"/>
      <c r="EUN109" s="259"/>
      <c r="EUO109" s="231"/>
      <c r="EUP109" s="231"/>
      <c r="EUQ109" s="231"/>
      <c r="EUR109" s="99"/>
      <c r="EUS109" s="231"/>
      <c r="EUT109" s="231"/>
      <c r="EUU109" s="231"/>
      <c r="EUV109" s="222"/>
      <c r="EUW109" s="248"/>
      <c r="EUX109" s="254"/>
      <c r="EUY109" s="224"/>
      <c r="EUZ109" s="225"/>
      <c r="EVA109" s="99"/>
      <c r="EVB109" s="255"/>
      <c r="EVC109" s="231"/>
      <c r="EVD109" s="227"/>
      <c r="EVE109" s="231"/>
      <c r="EVF109" s="6"/>
      <c r="EVG109" s="6"/>
      <c r="EVH109" s="6"/>
      <c r="EVI109" s="246"/>
      <c r="EVJ109" s="252"/>
      <c r="EVK109" s="259"/>
      <c r="EVL109" s="231"/>
      <c r="EVM109" s="231"/>
      <c r="EVN109" s="231"/>
      <c r="EVO109" s="99"/>
      <c r="EVP109" s="231"/>
      <c r="EVQ109" s="231"/>
      <c r="EVR109" s="231"/>
      <c r="EVS109" s="222"/>
      <c r="EVT109" s="248"/>
      <c r="EVU109" s="254"/>
      <c r="EVV109" s="224"/>
      <c r="EVW109" s="225"/>
      <c r="EVX109" s="99"/>
      <c r="EVY109" s="255"/>
      <c r="EVZ109" s="231"/>
      <c r="EWA109" s="227"/>
      <c r="EWB109" s="231"/>
      <c r="EWC109" s="6"/>
      <c r="EWD109" s="6"/>
      <c r="EWE109" s="6"/>
      <c r="EWF109" s="246"/>
      <c r="EWG109" s="252"/>
      <c r="EWH109" s="259"/>
      <c r="EWI109" s="231"/>
      <c r="EWJ109" s="231"/>
      <c r="EWK109" s="231"/>
      <c r="EWL109" s="99"/>
      <c r="EWM109" s="231"/>
      <c r="EWN109" s="231"/>
      <c r="EWO109" s="231"/>
      <c r="EWP109" s="222"/>
      <c r="EWQ109" s="248"/>
      <c r="EWR109" s="254"/>
      <c r="EWS109" s="224"/>
      <c r="EWT109" s="225"/>
      <c r="EWU109" s="99"/>
      <c r="EWV109" s="255"/>
      <c r="EWW109" s="231"/>
      <c r="EWX109" s="227"/>
      <c r="EWY109" s="231"/>
      <c r="EWZ109" s="6"/>
      <c r="EXA109" s="6"/>
      <c r="EXB109" s="6"/>
      <c r="EXC109" s="246"/>
      <c r="EXD109" s="252"/>
      <c r="EXE109" s="259"/>
      <c r="EXF109" s="231"/>
      <c r="EXG109" s="231"/>
      <c r="EXH109" s="231"/>
      <c r="EXI109" s="99"/>
      <c r="EXJ109" s="231"/>
      <c r="EXK109" s="231"/>
      <c r="EXL109" s="231"/>
      <c r="EXM109" s="222"/>
      <c r="EXN109" s="248"/>
      <c r="EXO109" s="254"/>
      <c r="EXP109" s="224"/>
      <c r="EXQ109" s="225"/>
      <c r="EXR109" s="99"/>
      <c r="EXS109" s="255"/>
      <c r="EXT109" s="231"/>
      <c r="EXU109" s="227"/>
      <c r="EXV109" s="231"/>
      <c r="EXW109" s="6"/>
      <c r="EXX109" s="6"/>
      <c r="EXY109" s="6"/>
      <c r="EXZ109" s="246"/>
      <c r="EYA109" s="252"/>
      <c r="EYB109" s="259"/>
      <c r="EYC109" s="231"/>
      <c r="EYD109" s="231"/>
      <c r="EYE109" s="231"/>
      <c r="EYF109" s="99"/>
      <c r="EYG109" s="231"/>
      <c r="EYH109" s="231"/>
      <c r="EYI109" s="231"/>
      <c r="EYJ109" s="222"/>
      <c r="EYK109" s="248"/>
      <c r="EYL109" s="254"/>
      <c r="EYM109" s="224"/>
      <c r="EYN109" s="225"/>
      <c r="EYO109" s="99"/>
      <c r="EYP109" s="255"/>
      <c r="EYQ109" s="231"/>
      <c r="EYR109" s="227"/>
      <c r="EYS109" s="231"/>
      <c r="EYT109" s="6"/>
      <c r="EYU109" s="6"/>
      <c r="EYV109" s="6"/>
      <c r="EYW109" s="246"/>
      <c r="EYX109" s="252"/>
      <c r="EYY109" s="259"/>
      <c r="EYZ109" s="231"/>
      <c r="EZA109" s="231"/>
      <c r="EZB109" s="231"/>
      <c r="EZC109" s="99"/>
      <c r="EZD109" s="231"/>
      <c r="EZE109" s="231"/>
      <c r="EZF109" s="231"/>
      <c r="EZG109" s="222"/>
      <c r="EZH109" s="248"/>
      <c r="EZI109" s="254"/>
      <c r="EZJ109" s="224"/>
      <c r="EZK109" s="225"/>
      <c r="EZL109" s="99"/>
      <c r="EZM109" s="255"/>
      <c r="EZN109" s="231"/>
      <c r="EZO109" s="227"/>
      <c r="EZP109" s="231"/>
      <c r="EZQ109" s="6"/>
      <c r="EZR109" s="6"/>
      <c r="EZS109" s="6"/>
      <c r="EZT109" s="246"/>
      <c r="EZU109" s="252"/>
      <c r="EZV109" s="259"/>
      <c r="EZW109" s="231"/>
      <c r="EZX109" s="231"/>
      <c r="EZY109" s="231"/>
      <c r="EZZ109" s="99"/>
      <c r="FAA109" s="231"/>
      <c r="FAB109" s="231"/>
      <c r="FAC109" s="231"/>
      <c r="FAD109" s="222"/>
      <c r="FAE109" s="248"/>
      <c r="FAF109" s="254"/>
      <c r="FAG109" s="224"/>
      <c r="FAH109" s="225"/>
      <c r="FAI109" s="99"/>
      <c r="FAJ109" s="255"/>
      <c r="FAK109" s="231"/>
      <c r="FAL109" s="227"/>
      <c r="FAM109" s="231"/>
      <c r="FAN109" s="6"/>
      <c r="FAO109" s="6"/>
      <c r="FAP109" s="6"/>
      <c r="FAQ109" s="246"/>
      <c r="FAR109" s="252"/>
      <c r="FAS109" s="259"/>
      <c r="FAT109" s="231"/>
      <c r="FAU109" s="231"/>
      <c r="FAV109" s="231"/>
      <c r="FAW109" s="99"/>
      <c r="FAX109" s="231"/>
      <c r="FAY109" s="231"/>
      <c r="FAZ109" s="231"/>
      <c r="FBA109" s="222"/>
      <c r="FBB109" s="248"/>
      <c r="FBC109" s="254"/>
      <c r="FBD109" s="224"/>
      <c r="FBE109" s="225"/>
      <c r="FBF109" s="99"/>
      <c r="FBG109" s="255"/>
      <c r="FBH109" s="231"/>
      <c r="FBI109" s="227"/>
      <c r="FBJ109" s="231"/>
      <c r="FBK109" s="6"/>
      <c r="FBL109" s="6"/>
      <c r="FBM109" s="6"/>
      <c r="FBN109" s="246"/>
      <c r="FBO109" s="252"/>
      <c r="FBP109" s="259"/>
      <c r="FBQ109" s="231"/>
      <c r="FBR109" s="231"/>
      <c r="FBS109" s="231"/>
      <c r="FBT109" s="99"/>
      <c r="FBU109" s="231"/>
      <c r="FBV109" s="231"/>
      <c r="FBW109" s="231"/>
      <c r="FBX109" s="222"/>
      <c r="FBY109" s="248"/>
      <c r="FBZ109" s="254"/>
      <c r="FCA109" s="224"/>
      <c r="FCB109" s="225"/>
      <c r="FCC109" s="99"/>
      <c r="FCD109" s="255"/>
      <c r="FCE109" s="231"/>
      <c r="FCF109" s="227"/>
      <c r="FCG109" s="231"/>
      <c r="FCH109" s="6"/>
      <c r="FCI109" s="6"/>
      <c r="FCJ109" s="6"/>
      <c r="FCK109" s="246"/>
      <c r="FCL109" s="252"/>
      <c r="FCM109" s="259"/>
      <c r="FCN109" s="231"/>
      <c r="FCO109" s="231"/>
      <c r="FCP109" s="231"/>
      <c r="FCQ109" s="99"/>
      <c r="FCR109" s="231"/>
      <c r="FCS109" s="231"/>
      <c r="FCT109" s="231"/>
      <c r="FCU109" s="222"/>
      <c r="FCV109" s="248"/>
      <c r="FCW109" s="254"/>
      <c r="FCX109" s="224"/>
      <c r="FCY109" s="225"/>
      <c r="FCZ109" s="99"/>
      <c r="FDA109" s="255"/>
      <c r="FDB109" s="231"/>
      <c r="FDC109" s="227"/>
      <c r="FDD109" s="231"/>
      <c r="FDE109" s="6"/>
      <c r="FDF109" s="6"/>
      <c r="FDG109" s="6"/>
      <c r="FDH109" s="246"/>
      <c r="FDI109" s="252"/>
      <c r="FDJ109" s="259"/>
      <c r="FDK109" s="231"/>
      <c r="FDL109" s="231"/>
      <c r="FDM109" s="231"/>
      <c r="FDN109" s="99"/>
      <c r="FDO109" s="231"/>
      <c r="FDP109" s="231"/>
      <c r="FDQ109" s="231"/>
      <c r="FDR109" s="222"/>
      <c r="FDS109" s="248"/>
      <c r="FDT109" s="254"/>
      <c r="FDU109" s="224"/>
      <c r="FDV109" s="225"/>
      <c r="FDW109" s="99"/>
      <c r="FDX109" s="255"/>
      <c r="FDY109" s="231"/>
      <c r="FDZ109" s="227"/>
      <c r="FEA109" s="231"/>
      <c r="FEB109" s="6"/>
      <c r="FEC109" s="6"/>
      <c r="FED109" s="6"/>
      <c r="FEE109" s="246"/>
      <c r="FEF109" s="252"/>
      <c r="FEG109" s="259"/>
      <c r="FEH109" s="231"/>
      <c r="FEI109" s="231"/>
      <c r="FEJ109" s="231"/>
      <c r="FEK109" s="99"/>
      <c r="FEL109" s="231"/>
      <c r="FEM109" s="231"/>
      <c r="FEN109" s="231"/>
      <c r="FEO109" s="222"/>
      <c r="FEP109" s="248"/>
      <c r="FEQ109" s="254"/>
      <c r="FER109" s="224"/>
      <c r="FES109" s="225"/>
      <c r="FET109" s="99"/>
      <c r="FEU109" s="255"/>
      <c r="FEV109" s="231"/>
      <c r="FEW109" s="227"/>
      <c r="FEX109" s="231"/>
      <c r="FEY109" s="6"/>
      <c r="FEZ109" s="6"/>
      <c r="FFA109" s="6"/>
      <c r="FFB109" s="246"/>
      <c r="FFC109" s="252"/>
      <c r="FFD109" s="259"/>
      <c r="FFE109" s="231"/>
      <c r="FFF109" s="231"/>
      <c r="FFG109" s="231"/>
      <c r="FFH109" s="99"/>
      <c r="FFI109" s="231"/>
      <c r="FFJ109" s="231"/>
      <c r="FFK109" s="231"/>
      <c r="FFL109" s="222"/>
      <c r="FFM109" s="248"/>
      <c r="FFN109" s="254"/>
      <c r="FFO109" s="224"/>
      <c r="FFP109" s="225"/>
      <c r="FFQ109" s="99"/>
      <c r="FFR109" s="255"/>
      <c r="FFS109" s="231"/>
      <c r="FFT109" s="227"/>
      <c r="FFU109" s="231"/>
      <c r="FFV109" s="6"/>
      <c r="FFW109" s="6"/>
      <c r="FFX109" s="6"/>
      <c r="FFY109" s="246"/>
      <c r="FFZ109" s="252"/>
      <c r="FGA109" s="259"/>
      <c r="FGB109" s="231"/>
      <c r="FGC109" s="231"/>
      <c r="FGD109" s="231"/>
      <c r="FGE109" s="99"/>
      <c r="FGF109" s="231"/>
      <c r="FGG109" s="231"/>
      <c r="FGH109" s="231"/>
      <c r="FGI109" s="222"/>
      <c r="FGJ109" s="248"/>
      <c r="FGK109" s="254"/>
      <c r="FGL109" s="224"/>
      <c r="FGM109" s="225"/>
      <c r="FGN109" s="99"/>
      <c r="FGO109" s="255"/>
      <c r="FGP109" s="231"/>
      <c r="FGQ109" s="227"/>
      <c r="FGR109" s="231"/>
      <c r="FGS109" s="6"/>
      <c r="FGT109" s="6"/>
      <c r="FGU109" s="6"/>
      <c r="FGV109" s="246"/>
      <c r="FGW109" s="252"/>
      <c r="FGX109" s="259"/>
      <c r="FGY109" s="231"/>
      <c r="FGZ109" s="231"/>
      <c r="FHA109" s="231"/>
      <c r="FHB109" s="99"/>
      <c r="FHC109" s="231"/>
      <c r="FHD109" s="231"/>
      <c r="FHE109" s="231"/>
      <c r="FHF109" s="222"/>
      <c r="FHG109" s="248"/>
      <c r="FHH109" s="254"/>
      <c r="FHI109" s="224"/>
      <c r="FHJ109" s="225"/>
      <c r="FHK109" s="99"/>
      <c r="FHL109" s="255"/>
      <c r="FHM109" s="231"/>
      <c r="FHN109" s="227"/>
      <c r="FHO109" s="231"/>
      <c r="FHP109" s="6"/>
      <c r="FHQ109" s="6"/>
      <c r="FHR109" s="6"/>
      <c r="FHS109" s="246"/>
      <c r="FHT109" s="252"/>
      <c r="FHU109" s="259"/>
      <c r="FHV109" s="231"/>
      <c r="FHW109" s="231"/>
      <c r="FHX109" s="231"/>
      <c r="FHY109" s="99"/>
      <c r="FHZ109" s="231"/>
      <c r="FIA109" s="231"/>
      <c r="FIB109" s="231"/>
      <c r="FIC109" s="222"/>
      <c r="FID109" s="248"/>
      <c r="FIE109" s="254"/>
      <c r="FIF109" s="224"/>
      <c r="FIG109" s="225"/>
      <c r="FIH109" s="99"/>
      <c r="FII109" s="255"/>
      <c r="FIJ109" s="231"/>
      <c r="FIK109" s="227"/>
      <c r="FIL109" s="231"/>
      <c r="FIM109" s="6"/>
      <c r="FIN109" s="6"/>
      <c r="FIO109" s="6"/>
      <c r="FIP109" s="246"/>
      <c r="FIQ109" s="252"/>
      <c r="FIR109" s="259"/>
      <c r="FIS109" s="231"/>
      <c r="FIT109" s="231"/>
      <c r="FIU109" s="231"/>
      <c r="FIV109" s="99"/>
      <c r="FIW109" s="231"/>
      <c r="FIX109" s="231"/>
      <c r="FIY109" s="231"/>
      <c r="FIZ109" s="222"/>
      <c r="FJA109" s="248"/>
      <c r="FJB109" s="254"/>
      <c r="FJC109" s="224"/>
      <c r="FJD109" s="225"/>
      <c r="FJE109" s="99"/>
      <c r="FJF109" s="255"/>
      <c r="FJG109" s="231"/>
      <c r="FJH109" s="227"/>
      <c r="FJI109" s="231"/>
      <c r="FJJ109" s="6"/>
      <c r="FJK109" s="6"/>
      <c r="FJL109" s="6"/>
      <c r="FJM109" s="246"/>
      <c r="FJN109" s="252"/>
      <c r="FJO109" s="259"/>
      <c r="FJP109" s="231"/>
      <c r="FJQ109" s="231"/>
      <c r="FJR109" s="231"/>
      <c r="FJS109" s="99"/>
      <c r="FJT109" s="231"/>
      <c r="FJU109" s="231"/>
      <c r="FJV109" s="231"/>
      <c r="FJW109" s="222"/>
      <c r="FJX109" s="248"/>
      <c r="FJY109" s="254"/>
      <c r="FJZ109" s="224"/>
      <c r="FKA109" s="225"/>
      <c r="FKB109" s="99"/>
      <c r="FKC109" s="255"/>
      <c r="FKD109" s="231"/>
      <c r="FKE109" s="227"/>
      <c r="FKF109" s="231"/>
      <c r="FKG109" s="6"/>
      <c r="FKH109" s="6"/>
      <c r="FKI109" s="6"/>
      <c r="FKJ109" s="246"/>
      <c r="FKK109" s="252"/>
      <c r="FKL109" s="259"/>
      <c r="FKM109" s="231"/>
      <c r="FKN109" s="231"/>
      <c r="FKO109" s="231"/>
      <c r="FKP109" s="99"/>
      <c r="FKQ109" s="231"/>
      <c r="FKR109" s="231"/>
      <c r="FKS109" s="231"/>
      <c r="FKT109" s="222"/>
      <c r="FKU109" s="248"/>
      <c r="FKV109" s="254"/>
      <c r="FKW109" s="224"/>
      <c r="FKX109" s="225"/>
      <c r="FKY109" s="99"/>
      <c r="FKZ109" s="255"/>
      <c r="FLA109" s="231"/>
      <c r="FLB109" s="227"/>
      <c r="FLC109" s="231"/>
      <c r="FLD109" s="6"/>
      <c r="FLE109" s="6"/>
      <c r="FLF109" s="6"/>
      <c r="FLG109" s="246"/>
      <c r="FLH109" s="252"/>
      <c r="FLI109" s="259"/>
      <c r="FLJ109" s="231"/>
      <c r="FLK109" s="231"/>
      <c r="FLL109" s="231"/>
      <c r="FLM109" s="99"/>
      <c r="FLN109" s="231"/>
      <c r="FLO109" s="231"/>
      <c r="FLP109" s="231"/>
      <c r="FLQ109" s="222"/>
      <c r="FLR109" s="248"/>
      <c r="FLS109" s="254"/>
      <c r="FLT109" s="224"/>
      <c r="FLU109" s="225"/>
      <c r="FLV109" s="99"/>
      <c r="FLW109" s="255"/>
      <c r="FLX109" s="231"/>
      <c r="FLY109" s="227"/>
      <c r="FLZ109" s="231"/>
      <c r="FMA109" s="6"/>
      <c r="FMB109" s="6"/>
      <c r="FMC109" s="6"/>
      <c r="FMD109" s="246"/>
      <c r="FME109" s="252"/>
      <c r="FMF109" s="259"/>
      <c r="FMG109" s="231"/>
      <c r="FMH109" s="231"/>
      <c r="FMI109" s="231"/>
      <c r="FMJ109" s="99"/>
      <c r="FMK109" s="231"/>
      <c r="FML109" s="231"/>
      <c r="FMM109" s="231"/>
      <c r="FMN109" s="222"/>
      <c r="FMO109" s="248"/>
      <c r="FMP109" s="254"/>
      <c r="FMQ109" s="224"/>
      <c r="FMR109" s="225"/>
      <c r="FMS109" s="99"/>
      <c r="FMT109" s="255"/>
      <c r="FMU109" s="231"/>
      <c r="FMV109" s="227"/>
      <c r="FMW109" s="231"/>
      <c r="FMX109" s="6"/>
      <c r="FMY109" s="6"/>
      <c r="FMZ109" s="6"/>
      <c r="FNA109" s="246"/>
      <c r="FNB109" s="252"/>
      <c r="FNC109" s="259"/>
      <c r="FND109" s="231"/>
      <c r="FNE109" s="231"/>
      <c r="FNF109" s="231"/>
      <c r="FNG109" s="99"/>
      <c r="FNH109" s="231"/>
      <c r="FNI109" s="231"/>
      <c r="FNJ109" s="231"/>
      <c r="FNK109" s="222"/>
      <c r="FNL109" s="248"/>
      <c r="FNM109" s="254"/>
      <c r="FNN109" s="224"/>
      <c r="FNO109" s="225"/>
      <c r="FNP109" s="99"/>
      <c r="FNQ109" s="255"/>
      <c r="FNR109" s="231"/>
      <c r="FNS109" s="227"/>
      <c r="FNT109" s="231"/>
      <c r="FNU109" s="6"/>
      <c r="FNV109" s="6"/>
      <c r="FNW109" s="6"/>
      <c r="FNX109" s="246"/>
      <c r="FNY109" s="252"/>
      <c r="FNZ109" s="259"/>
      <c r="FOA109" s="231"/>
      <c r="FOB109" s="231"/>
      <c r="FOC109" s="231"/>
      <c r="FOD109" s="99"/>
      <c r="FOE109" s="231"/>
      <c r="FOF109" s="231"/>
      <c r="FOG109" s="231"/>
      <c r="FOH109" s="222"/>
      <c r="FOI109" s="248"/>
      <c r="FOJ109" s="254"/>
      <c r="FOK109" s="224"/>
      <c r="FOL109" s="225"/>
      <c r="FOM109" s="99"/>
      <c r="FON109" s="255"/>
      <c r="FOO109" s="231"/>
      <c r="FOP109" s="227"/>
      <c r="FOQ109" s="231"/>
      <c r="FOR109" s="6"/>
      <c r="FOS109" s="6"/>
      <c r="FOT109" s="6"/>
      <c r="FOU109" s="246"/>
      <c r="FOV109" s="252"/>
      <c r="FOW109" s="259"/>
      <c r="FOX109" s="231"/>
      <c r="FOY109" s="231"/>
      <c r="FOZ109" s="231"/>
      <c r="FPA109" s="99"/>
      <c r="FPB109" s="231"/>
      <c r="FPC109" s="231"/>
      <c r="FPD109" s="231"/>
      <c r="FPE109" s="222"/>
      <c r="FPF109" s="248"/>
      <c r="FPG109" s="254"/>
      <c r="FPH109" s="224"/>
      <c r="FPI109" s="225"/>
      <c r="FPJ109" s="99"/>
      <c r="FPK109" s="255"/>
      <c r="FPL109" s="231"/>
      <c r="FPM109" s="227"/>
      <c r="FPN109" s="231"/>
      <c r="FPO109" s="6"/>
      <c r="FPP109" s="6"/>
      <c r="FPQ109" s="6"/>
      <c r="FPR109" s="246"/>
      <c r="FPS109" s="252"/>
      <c r="FPT109" s="259"/>
      <c r="FPU109" s="231"/>
      <c r="FPV109" s="231"/>
      <c r="FPW109" s="231"/>
      <c r="FPX109" s="99"/>
      <c r="FPY109" s="231"/>
      <c r="FPZ109" s="231"/>
      <c r="FQA109" s="231"/>
      <c r="FQB109" s="222"/>
      <c r="FQC109" s="248"/>
      <c r="FQD109" s="254"/>
      <c r="FQE109" s="224"/>
      <c r="FQF109" s="225"/>
      <c r="FQG109" s="99"/>
      <c r="FQH109" s="255"/>
      <c r="FQI109" s="231"/>
      <c r="FQJ109" s="227"/>
      <c r="FQK109" s="231"/>
      <c r="FQL109" s="6"/>
      <c r="FQM109" s="6"/>
      <c r="FQN109" s="6"/>
      <c r="FQO109" s="246"/>
      <c r="FQP109" s="252"/>
      <c r="FQQ109" s="259"/>
      <c r="FQR109" s="231"/>
      <c r="FQS109" s="231"/>
      <c r="FQT109" s="231"/>
      <c r="FQU109" s="99"/>
      <c r="FQV109" s="231"/>
      <c r="FQW109" s="231"/>
      <c r="FQX109" s="231"/>
      <c r="FQY109" s="222"/>
      <c r="FQZ109" s="248"/>
      <c r="FRA109" s="254"/>
      <c r="FRB109" s="224"/>
      <c r="FRC109" s="225"/>
      <c r="FRD109" s="99"/>
      <c r="FRE109" s="255"/>
      <c r="FRF109" s="231"/>
      <c r="FRG109" s="227"/>
      <c r="FRH109" s="231"/>
      <c r="FRI109" s="6"/>
      <c r="FRJ109" s="6"/>
      <c r="FRK109" s="6"/>
      <c r="FRL109" s="246"/>
      <c r="FRM109" s="252"/>
      <c r="FRN109" s="259"/>
      <c r="FRO109" s="231"/>
      <c r="FRP109" s="231"/>
      <c r="FRQ109" s="231"/>
      <c r="FRR109" s="99"/>
      <c r="FRS109" s="231"/>
      <c r="FRT109" s="231"/>
      <c r="FRU109" s="231"/>
      <c r="FRV109" s="222"/>
      <c r="FRW109" s="248"/>
      <c r="FRX109" s="254"/>
      <c r="FRY109" s="224"/>
      <c r="FRZ109" s="225"/>
      <c r="FSA109" s="99"/>
      <c r="FSB109" s="255"/>
      <c r="FSC109" s="231"/>
      <c r="FSD109" s="227"/>
      <c r="FSE109" s="231"/>
      <c r="FSF109" s="6"/>
      <c r="FSG109" s="6"/>
      <c r="FSH109" s="6"/>
      <c r="FSI109" s="246"/>
      <c r="FSJ109" s="252"/>
      <c r="FSK109" s="259"/>
      <c r="FSL109" s="231"/>
      <c r="FSM109" s="231"/>
      <c r="FSN109" s="231"/>
      <c r="FSO109" s="99"/>
      <c r="FSP109" s="231"/>
      <c r="FSQ109" s="231"/>
      <c r="FSR109" s="231"/>
      <c r="FSS109" s="222"/>
      <c r="FST109" s="248"/>
      <c r="FSU109" s="254"/>
      <c r="FSV109" s="224"/>
      <c r="FSW109" s="225"/>
      <c r="FSX109" s="99"/>
      <c r="FSY109" s="255"/>
      <c r="FSZ109" s="231"/>
      <c r="FTA109" s="227"/>
      <c r="FTB109" s="231"/>
      <c r="FTC109" s="6"/>
      <c r="FTD109" s="6"/>
      <c r="FTE109" s="6"/>
      <c r="FTF109" s="246"/>
      <c r="FTG109" s="252"/>
      <c r="FTH109" s="259"/>
      <c r="FTI109" s="231"/>
      <c r="FTJ109" s="231"/>
      <c r="FTK109" s="231"/>
      <c r="FTL109" s="99"/>
      <c r="FTM109" s="231"/>
      <c r="FTN109" s="231"/>
      <c r="FTO109" s="231"/>
      <c r="FTP109" s="222"/>
      <c r="FTQ109" s="248"/>
      <c r="FTR109" s="254"/>
      <c r="FTS109" s="224"/>
      <c r="FTT109" s="225"/>
      <c r="FTU109" s="99"/>
      <c r="FTV109" s="255"/>
      <c r="FTW109" s="231"/>
      <c r="FTX109" s="227"/>
      <c r="FTY109" s="231"/>
      <c r="FTZ109" s="6"/>
      <c r="FUA109" s="6"/>
      <c r="FUB109" s="6"/>
      <c r="FUC109" s="246"/>
      <c r="FUD109" s="252"/>
      <c r="FUE109" s="259"/>
      <c r="FUF109" s="231"/>
      <c r="FUG109" s="231"/>
      <c r="FUH109" s="231"/>
      <c r="FUI109" s="99"/>
      <c r="FUJ109" s="231"/>
      <c r="FUK109" s="231"/>
      <c r="FUL109" s="231"/>
      <c r="FUM109" s="222"/>
      <c r="FUN109" s="248"/>
      <c r="FUO109" s="254"/>
      <c r="FUP109" s="224"/>
      <c r="FUQ109" s="225"/>
      <c r="FUR109" s="99"/>
      <c r="FUS109" s="255"/>
      <c r="FUT109" s="231"/>
      <c r="FUU109" s="227"/>
      <c r="FUV109" s="231"/>
      <c r="FUW109" s="6"/>
      <c r="FUX109" s="6"/>
      <c r="FUY109" s="6"/>
      <c r="FUZ109" s="246"/>
      <c r="FVA109" s="252"/>
      <c r="FVB109" s="259"/>
      <c r="FVC109" s="231"/>
      <c r="FVD109" s="231"/>
      <c r="FVE109" s="231"/>
      <c r="FVF109" s="99"/>
      <c r="FVG109" s="231"/>
      <c r="FVH109" s="231"/>
      <c r="FVI109" s="231"/>
      <c r="FVJ109" s="222"/>
      <c r="FVK109" s="248"/>
      <c r="FVL109" s="254"/>
      <c r="FVM109" s="224"/>
      <c r="FVN109" s="225"/>
      <c r="FVO109" s="99"/>
      <c r="FVP109" s="255"/>
      <c r="FVQ109" s="231"/>
      <c r="FVR109" s="227"/>
      <c r="FVS109" s="231"/>
      <c r="FVT109" s="6"/>
      <c r="FVU109" s="6"/>
      <c r="FVV109" s="6"/>
      <c r="FVW109" s="246"/>
      <c r="FVX109" s="252"/>
      <c r="FVY109" s="259"/>
      <c r="FVZ109" s="231"/>
      <c r="FWA109" s="231"/>
      <c r="FWB109" s="231"/>
      <c r="FWC109" s="99"/>
      <c r="FWD109" s="231"/>
      <c r="FWE109" s="231"/>
      <c r="FWF109" s="231"/>
      <c r="FWG109" s="222"/>
      <c r="FWH109" s="248"/>
      <c r="FWI109" s="254"/>
      <c r="FWJ109" s="224"/>
      <c r="FWK109" s="225"/>
      <c r="FWL109" s="99"/>
      <c r="FWM109" s="255"/>
      <c r="FWN109" s="231"/>
      <c r="FWO109" s="227"/>
      <c r="FWP109" s="231"/>
      <c r="FWQ109" s="6"/>
      <c r="FWR109" s="6"/>
      <c r="FWS109" s="6"/>
      <c r="FWT109" s="246"/>
      <c r="FWU109" s="252"/>
      <c r="FWV109" s="259"/>
      <c r="FWW109" s="231"/>
      <c r="FWX109" s="231"/>
      <c r="FWY109" s="231"/>
      <c r="FWZ109" s="99"/>
      <c r="FXA109" s="231"/>
      <c r="FXB109" s="231"/>
      <c r="FXC109" s="231"/>
      <c r="FXD109" s="222"/>
      <c r="FXE109" s="248"/>
      <c r="FXF109" s="254"/>
      <c r="FXG109" s="224"/>
      <c r="FXH109" s="225"/>
      <c r="FXI109" s="99"/>
      <c r="FXJ109" s="255"/>
      <c r="FXK109" s="231"/>
      <c r="FXL109" s="227"/>
      <c r="FXM109" s="231"/>
      <c r="FXN109" s="6"/>
      <c r="FXO109" s="6"/>
      <c r="FXP109" s="6"/>
      <c r="FXQ109" s="246"/>
      <c r="FXR109" s="252"/>
      <c r="FXS109" s="259"/>
      <c r="FXT109" s="231"/>
      <c r="FXU109" s="231"/>
      <c r="FXV109" s="231"/>
      <c r="FXW109" s="99"/>
      <c r="FXX109" s="231"/>
      <c r="FXY109" s="231"/>
      <c r="FXZ109" s="231"/>
      <c r="FYA109" s="222"/>
      <c r="FYB109" s="248"/>
      <c r="FYC109" s="254"/>
      <c r="FYD109" s="224"/>
      <c r="FYE109" s="225"/>
      <c r="FYF109" s="99"/>
      <c r="FYG109" s="255"/>
      <c r="FYH109" s="231"/>
      <c r="FYI109" s="227"/>
      <c r="FYJ109" s="231"/>
      <c r="FYK109" s="6"/>
      <c r="FYL109" s="6"/>
      <c r="FYM109" s="6"/>
      <c r="FYN109" s="246"/>
      <c r="FYO109" s="252"/>
      <c r="FYP109" s="259"/>
      <c r="FYQ109" s="231"/>
      <c r="FYR109" s="231"/>
      <c r="FYS109" s="231"/>
      <c r="FYT109" s="99"/>
      <c r="FYU109" s="231"/>
      <c r="FYV109" s="231"/>
      <c r="FYW109" s="231"/>
      <c r="FYX109" s="222"/>
      <c r="FYY109" s="248"/>
      <c r="FYZ109" s="254"/>
      <c r="FZA109" s="224"/>
      <c r="FZB109" s="225"/>
      <c r="FZC109" s="99"/>
      <c r="FZD109" s="255"/>
      <c r="FZE109" s="231"/>
      <c r="FZF109" s="227"/>
      <c r="FZG109" s="231"/>
      <c r="FZH109" s="6"/>
      <c r="FZI109" s="6"/>
      <c r="FZJ109" s="6"/>
      <c r="FZK109" s="246"/>
      <c r="FZL109" s="252"/>
      <c r="FZM109" s="259"/>
      <c r="FZN109" s="231"/>
      <c r="FZO109" s="231"/>
      <c r="FZP109" s="231"/>
      <c r="FZQ109" s="99"/>
      <c r="FZR109" s="231"/>
      <c r="FZS109" s="231"/>
      <c r="FZT109" s="231"/>
      <c r="FZU109" s="222"/>
      <c r="FZV109" s="248"/>
      <c r="FZW109" s="254"/>
      <c r="FZX109" s="224"/>
      <c r="FZY109" s="225"/>
      <c r="FZZ109" s="99"/>
      <c r="GAA109" s="255"/>
      <c r="GAB109" s="231"/>
      <c r="GAC109" s="227"/>
      <c r="GAD109" s="231"/>
      <c r="GAE109" s="6"/>
      <c r="GAF109" s="6"/>
      <c r="GAG109" s="6"/>
      <c r="GAH109" s="246"/>
      <c r="GAI109" s="252"/>
      <c r="GAJ109" s="259"/>
      <c r="GAK109" s="231"/>
      <c r="GAL109" s="231"/>
      <c r="GAM109" s="231"/>
      <c r="GAN109" s="99"/>
      <c r="GAO109" s="231"/>
      <c r="GAP109" s="231"/>
      <c r="GAQ109" s="231"/>
      <c r="GAR109" s="222"/>
      <c r="GAS109" s="248"/>
      <c r="GAT109" s="254"/>
      <c r="GAU109" s="224"/>
      <c r="GAV109" s="225"/>
      <c r="GAW109" s="99"/>
      <c r="GAX109" s="255"/>
      <c r="GAY109" s="231"/>
      <c r="GAZ109" s="227"/>
      <c r="GBA109" s="231"/>
      <c r="GBB109" s="6"/>
      <c r="GBC109" s="6"/>
      <c r="GBD109" s="6"/>
      <c r="GBE109" s="246"/>
      <c r="GBF109" s="252"/>
      <c r="GBG109" s="259"/>
      <c r="GBH109" s="231"/>
      <c r="GBI109" s="231"/>
      <c r="GBJ109" s="231"/>
      <c r="GBK109" s="99"/>
      <c r="GBL109" s="231"/>
      <c r="GBM109" s="231"/>
      <c r="GBN109" s="231"/>
      <c r="GBO109" s="222"/>
      <c r="GBP109" s="248"/>
      <c r="GBQ109" s="254"/>
      <c r="GBR109" s="224"/>
      <c r="GBS109" s="225"/>
      <c r="GBT109" s="99"/>
      <c r="GBU109" s="255"/>
      <c r="GBV109" s="231"/>
      <c r="GBW109" s="227"/>
      <c r="GBX109" s="231"/>
      <c r="GBY109" s="6"/>
      <c r="GBZ109" s="6"/>
      <c r="GCA109" s="6"/>
      <c r="GCB109" s="246"/>
      <c r="GCC109" s="252"/>
      <c r="GCD109" s="259"/>
      <c r="GCE109" s="231"/>
      <c r="GCF109" s="231"/>
      <c r="GCG109" s="231"/>
      <c r="GCH109" s="99"/>
      <c r="GCI109" s="231"/>
      <c r="GCJ109" s="231"/>
      <c r="GCK109" s="231"/>
      <c r="GCL109" s="222"/>
      <c r="GCM109" s="248"/>
      <c r="GCN109" s="254"/>
      <c r="GCO109" s="224"/>
      <c r="GCP109" s="225"/>
      <c r="GCQ109" s="99"/>
      <c r="GCR109" s="255"/>
      <c r="GCS109" s="231"/>
      <c r="GCT109" s="227"/>
      <c r="GCU109" s="231"/>
      <c r="GCV109" s="6"/>
      <c r="GCW109" s="6"/>
      <c r="GCX109" s="6"/>
      <c r="GCY109" s="246"/>
      <c r="GCZ109" s="252"/>
      <c r="GDA109" s="259"/>
      <c r="GDB109" s="231"/>
      <c r="GDC109" s="231"/>
      <c r="GDD109" s="231"/>
      <c r="GDE109" s="99"/>
      <c r="GDF109" s="231"/>
      <c r="GDG109" s="231"/>
      <c r="GDH109" s="231"/>
      <c r="GDI109" s="222"/>
      <c r="GDJ109" s="248"/>
      <c r="GDK109" s="254"/>
      <c r="GDL109" s="224"/>
      <c r="GDM109" s="225"/>
      <c r="GDN109" s="99"/>
      <c r="GDO109" s="255"/>
      <c r="GDP109" s="231"/>
      <c r="GDQ109" s="227"/>
      <c r="GDR109" s="231"/>
      <c r="GDS109" s="6"/>
      <c r="GDT109" s="6"/>
      <c r="GDU109" s="6"/>
      <c r="GDV109" s="246"/>
      <c r="GDW109" s="252"/>
      <c r="GDX109" s="259"/>
      <c r="GDY109" s="231"/>
      <c r="GDZ109" s="231"/>
      <c r="GEA109" s="231"/>
      <c r="GEB109" s="99"/>
      <c r="GEC109" s="231"/>
      <c r="GED109" s="231"/>
      <c r="GEE109" s="231"/>
      <c r="GEF109" s="222"/>
      <c r="GEG109" s="248"/>
      <c r="GEH109" s="254"/>
      <c r="GEI109" s="224"/>
      <c r="GEJ109" s="225"/>
      <c r="GEK109" s="99"/>
      <c r="GEL109" s="255"/>
      <c r="GEM109" s="231"/>
      <c r="GEN109" s="227"/>
      <c r="GEO109" s="231"/>
      <c r="GEP109" s="6"/>
      <c r="GEQ109" s="6"/>
      <c r="GER109" s="6"/>
      <c r="GES109" s="246"/>
      <c r="GET109" s="252"/>
      <c r="GEU109" s="259"/>
      <c r="GEV109" s="231"/>
      <c r="GEW109" s="231"/>
      <c r="GEX109" s="231"/>
      <c r="GEY109" s="99"/>
      <c r="GEZ109" s="231"/>
      <c r="GFA109" s="231"/>
      <c r="GFB109" s="231"/>
      <c r="GFC109" s="222"/>
      <c r="GFD109" s="248"/>
      <c r="GFE109" s="254"/>
      <c r="GFF109" s="224"/>
      <c r="GFG109" s="225"/>
      <c r="GFH109" s="99"/>
      <c r="GFI109" s="255"/>
      <c r="GFJ109" s="231"/>
      <c r="GFK109" s="227"/>
      <c r="GFL109" s="231"/>
      <c r="GFM109" s="6"/>
      <c r="GFN109" s="6"/>
      <c r="GFO109" s="6"/>
      <c r="GFP109" s="246"/>
      <c r="GFQ109" s="252"/>
      <c r="GFR109" s="259"/>
      <c r="GFS109" s="231"/>
      <c r="GFT109" s="231"/>
      <c r="GFU109" s="231"/>
      <c r="GFV109" s="99"/>
      <c r="GFW109" s="231"/>
      <c r="GFX109" s="231"/>
      <c r="GFY109" s="231"/>
      <c r="GFZ109" s="222"/>
      <c r="GGA109" s="248"/>
      <c r="GGB109" s="254"/>
      <c r="GGC109" s="224"/>
      <c r="GGD109" s="225"/>
      <c r="GGE109" s="99"/>
      <c r="GGF109" s="255"/>
      <c r="GGG109" s="231"/>
      <c r="GGH109" s="227"/>
      <c r="GGI109" s="231"/>
      <c r="GGJ109" s="6"/>
      <c r="GGK109" s="6"/>
      <c r="GGL109" s="6"/>
      <c r="GGM109" s="246"/>
      <c r="GGN109" s="252"/>
      <c r="GGO109" s="259"/>
      <c r="GGP109" s="231"/>
      <c r="GGQ109" s="231"/>
      <c r="GGR109" s="231"/>
      <c r="GGS109" s="99"/>
      <c r="GGT109" s="231"/>
      <c r="GGU109" s="231"/>
      <c r="GGV109" s="231"/>
      <c r="GGW109" s="222"/>
      <c r="GGX109" s="248"/>
      <c r="GGY109" s="254"/>
      <c r="GGZ109" s="224"/>
      <c r="GHA109" s="225"/>
      <c r="GHB109" s="99"/>
      <c r="GHC109" s="255"/>
      <c r="GHD109" s="231"/>
      <c r="GHE109" s="227"/>
      <c r="GHF109" s="231"/>
      <c r="GHG109" s="6"/>
      <c r="GHH109" s="6"/>
      <c r="GHI109" s="6"/>
      <c r="GHJ109" s="246"/>
      <c r="GHK109" s="252"/>
      <c r="GHL109" s="259"/>
      <c r="GHM109" s="231"/>
      <c r="GHN109" s="231"/>
      <c r="GHO109" s="231"/>
      <c r="GHP109" s="99"/>
      <c r="GHQ109" s="231"/>
      <c r="GHR109" s="231"/>
      <c r="GHS109" s="231"/>
      <c r="GHT109" s="222"/>
      <c r="GHU109" s="248"/>
      <c r="GHV109" s="254"/>
      <c r="GHW109" s="224"/>
      <c r="GHX109" s="225"/>
      <c r="GHY109" s="99"/>
      <c r="GHZ109" s="255"/>
      <c r="GIA109" s="231"/>
      <c r="GIB109" s="227"/>
      <c r="GIC109" s="231"/>
      <c r="GID109" s="6"/>
      <c r="GIE109" s="6"/>
      <c r="GIF109" s="6"/>
      <c r="GIG109" s="246"/>
      <c r="GIH109" s="252"/>
      <c r="GII109" s="259"/>
      <c r="GIJ109" s="231"/>
      <c r="GIK109" s="231"/>
      <c r="GIL109" s="231"/>
      <c r="GIM109" s="99"/>
      <c r="GIN109" s="231"/>
      <c r="GIO109" s="231"/>
      <c r="GIP109" s="231"/>
      <c r="GIQ109" s="222"/>
      <c r="GIR109" s="248"/>
      <c r="GIS109" s="254"/>
      <c r="GIT109" s="224"/>
      <c r="GIU109" s="225"/>
      <c r="GIV109" s="99"/>
      <c r="GIW109" s="255"/>
      <c r="GIX109" s="231"/>
      <c r="GIY109" s="227"/>
      <c r="GIZ109" s="231"/>
      <c r="GJA109" s="6"/>
      <c r="GJB109" s="6"/>
      <c r="GJC109" s="6"/>
      <c r="GJD109" s="246"/>
      <c r="GJE109" s="252"/>
      <c r="GJF109" s="259"/>
      <c r="GJG109" s="231"/>
      <c r="GJH109" s="231"/>
      <c r="GJI109" s="231"/>
      <c r="GJJ109" s="99"/>
      <c r="GJK109" s="231"/>
      <c r="GJL109" s="231"/>
      <c r="GJM109" s="231"/>
      <c r="GJN109" s="222"/>
      <c r="GJO109" s="248"/>
      <c r="GJP109" s="254"/>
      <c r="GJQ109" s="224"/>
      <c r="GJR109" s="225"/>
      <c r="GJS109" s="99"/>
      <c r="GJT109" s="255"/>
      <c r="GJU109" s="231"/>
      <c r="GJV109" s="227"/>
      <c r="GJW109" s="231"/>
      <c r="GJX109" s="6"/>
      <c r="GJY109" s="6"/>
      <c r="GJZ109" s="6"/>
      <c r="GKA109" s="246"/>
      <c r="GKB109" s="252"/>
      <c r="GKC109" s="259"/>
      <c r="GKD109" s="231"/>
      <c r="GKE109" s="231"/>
      <c r="GKF109" s="231"/>
      <c r="GKG109" s="99"/>
      <c r="GKH109" s="231"/>
      <c r="GKI109" s="231"/>
      <c r="GKJ109" s="231"/>
      <c r="GKK109" s="222"/>
      <c r="GKL109" s="248"/>
      <c r="GKM109" s="254"/>
      <c r="GKN109" s="224"/>
      <c r="GKO109" s="225"/>
      <c r="GKP109" s="99"/>
      <c r="GKQ109" s="255"/>
      <c r="GKR109" s="231"/>
      <c r="GKS109" s="227"/>
      <c r="GKT109" s="231"/>
      <c r="GKU109" s="6"/>
      <c r="GKV109" s="6"/>
      <c r="GKW109" s="6"/>
      <c r="GKX109" s="246"/>
      <c r="GKY109" s="252"/>
      <c r="GKZ109" s="259"/>
      <c r="GLA109" s="231"/>
      <c r="GLB109" s="231"/>
      <c r="GLC109" s="231"/>
      <c r="GLD109" s="99"/>
      <c r="GLE109" s="231"/>
      <c r="GLF109" s="231"/>
      <c r="GLG109" s="231"/>
      <c r="GLH109" s="222"/>
      <c r="GLI109" s="248"/>
      <c r="GLJ109" s="254"/>
      <c r="GLK109" s="224"/>
      <c r="GLL109" s="225"/>
      <c r="GLM109" s="99"/>
      <c r="GLN109" s="255"/>
      <c r="GLO109" s="231"/>
      <c r="GLP109" s="227"/>
      <c r="GLQ109" s="231"/>
      <c r="GLR109" s="6"/>
      <c r="GLS109" s="6"/>
      <c r="GLT109" s="6"/>
      <c r="GLU109" s="246"/>
      <c r="GLV109" s="252"/>
      <c r="GLW109" s="259"/>
      <c r="GLX109" s="231"/>
      <c r="GLY109" s="231"/>
      <c r="GLZ109" s="231"/>
      <c r="GMA109" s="99"/>
      <c r="GMB109" s="231"/>
      <c r="GMC109" s="231"/>
      <c r="GMD109" s="231"/>
      <c r="GME109" s="222"/>
      <c r="GMF109" s="248"/>
      <c r="GMG109" s="254"/>
      <c r="GMH109" s="224"/>
      <c r="GMI109" s="225"/>
      <c r="GMJ109" s="99"/>
      <c r="GMK109" s="255"/>
      <c r="GML109" s="231"/>
      <c r="GMM109" s="227"/>
      <c r="GMN109" s="231"/>
      <c r="GMO109" s="6"/>
      <c r="GMP109" s="6"/>
      <c r="GMQ109" s="6"/>
      <c r="GMR109" s="246"/>
      <c r="GMS109" s="252"/>
      <c r="GMT109" s="259"/>
      <c r="GMU109" s="231"/>
      <c r="GMV109" s="231"/>
      <c r="GMW109" s="231"/>
      <c r="GMX109" s="99"/>
      <c r="GMY109" s="231"/>
      <c r="GMZ109" s="231"/>
      <c r="GNA109" s="231"/>
      <c r="GNB109" s="222"/>
      <c r="GNC109" s="248"/>
      <c r="GND109" s="254"/>
      <c r="GNE109" s="224"/>
      <c r="GNF109" s="225"/>
      <c r="GNG109" s="99"/>
      <c r="GNH109" s="255"/>
      <c r="GNI109" s="231"/>
      <c r="GNJ109" s="227"/>
      <c r="GNK109" s="231"/>
      <c r="GNL109" s="6"/>
      <c r="GNM109" s="6"/>
      <c r="GNN109" s="6"/>
      <c r="GNO109" s="246"/>
      <c r="GNP109" s="252"/>
      <c r="GNQ109" s="259"/>
      <c r="GNR109" s="231"/>
      <c r="GNS109" s="231"/>
      <c r="GNT109" s="231"/>
      <c r="GNU109" s="99"/>
      <c r="GNV109" s="231"/>
      <c r="GNW109" s="231"/>
      <c r="GNX109" s="231"/>
      <c r="GNY109" s="222"/>
      <c r="GNZ109" s="248"/>
      <c r="GOA109" s="254"/>
      <c r="GOB109" s="224"/>
      <c r="GOC109" s="225"/>
      <c r="GOD109" s="99"/>
      <c r="GOE109" s="255"/>
      <c r="GOF109" s="231"/>
      <c r="GOG109" s="227"/>
      <c r="GOH109" s="231"/>
      <c r="GOI109" s="6"/>
      <c r="GOJ109" s="6"/>
      <c r="GOK109" s="6"/>
      <c r="GOL109" s="246"/>
      <c r="GOM109" s="252"/>
      <c r="GON109" s="259"/>
      <c r="GOO109" s="231"/>
      <c r="GOP109" s="231"/>
      <c r="GOQ109" s="231"/>
      <c r="GOR109" s="99"/>
      <c r="GOS109" s="231"/>
      <c r="GOT109" s="231"/>
      <c r="GOU109" s="231"/>
      <c r="GOV109" s="222"/>
      <c r="GOW109" s="248"/>
      <c r="GOX109" s="254"/>
      <c r="GOY109" s="224"/>
      <c r="GOZ109" s="225"/>
      <c r="GPA109" s="99"/>
      <c r="GPB109" s="255"/>
      <c r="GPC109" s="231"/>
      <c r="GPD109" s="227"/>
      <c r="GPE109" s="231"/>
      <c r="GPF109" s="6"/>
      <c r="GPG109" s="6"/>
      <c r="GPH109" s="6"/>
      <c r="GPI109" s="246"/>
      <c r="GPJ109" s="252"/>
      <c r="GPK109" s="259"/>
      <c r="GPL109" s="231"/>
      <c r="GPM109" s="231"/>
      <c r="GPN109" s="231"/>
      <c r="GPO109" s="99"/>
      <c r="GPP109" s="231"/>
      <c r="GPQ109" s="231"/>
      <c r="GPR109" s="231"/>
      <c r="GPS109" s="222"/>
      <c r="GPT109" s="248"/>
      <c r="GPU109" s="254"/>
      <c r="GPV109" s="224"/>
      <c r="GPW109" s="225"/>
      <c r="GPX109" s="99"/>
      <c r="GPY109" s="255"/>
      <c r="GPZ109" s="231"/>
      <c r="GQA109" s="227"/>
      <c r="GQB109" s="231"/>
      <c r="GQC109" s="6"/>
      <c r="GQD109" s="6"/>
      <c r="GQE109" s="6"/>
      <c r="GQF109" s="246"/>
      <c r="GQG109" s="252"/>
      <c r="GQH109" s="259"/>
      <c r="GQI109" s="231"/>
      <c r="GQJ109" s="231"/>
      <c r="GQK109" s="231"/>
      <c r="GQL109" s="99"/>
      <c r="GQM109" s="231"/>
      <c r="GQN109" s="231"/>
      <c r="GQO109" s="231"/>
      <c r="GQP109" s="222"/>
      <c r="GQQ109" s="248"/>
      <c r="GQR109" s="254"/>
      <c r="GQS109" s="224"/>
      <c r="GQT109" s="225"/>
      <c r="GQU109" s="99"/>
      <c r="GQV109" s="255"/>
      <c r="GQW109" s="231"/>
      <c r="GQX109" s="227"/>
      <c r="GQY109" s="231"/>
      <c r="GQZ109" s="6"/>
      <c r="GRA109" s="6"/>
      <c r="GRB109" s="6"/>
      <c r="GRC109" s="246"/>
      <c r="GRD109" s="252"/>
      <c r="GRE109" s="259"/>
      <c r="GRF109" s="231"/>
      <c r="GRG109" s="231"/>
      <c r="GRH109" s="231"/>
      <c r="GRI109" s="99"/>
      <c r="GRJ109" s="231"/>
      <c r="GRK109" s="231"/>
      <c r="GRL109" s="231"/>
      <c r="GRM109" s="222"/>
      <c r="GRN109" s="248"/>
      <c r="GRO109" s="254"/>
      <c r="GRP109" s="224"/>
      <c r="GRQ109" s="225"/>
      <c r="GRR109" s="99"/>
      <c r="GRS109" s="255"/>
      <c r="GRT109" s="231"/>
      <c r="GRU109" s="227"/>
      <c r="GRV109" s="231"/>
      <c r="GRW109" s="6"/>
      <c r="GRX109" s="6"/>
      <c r="GRY109" s="6"/>
      <c r="GRZ109" s="246"/>
      <c r="GSA109" s="252"/>
      <c r="GSB109" s="259"/>
      <c r="GSC109" s="231"/>
      <c r="GSD109" s="231"/>
      <c r="GSE109" s="231"/>
      <c r="GSF109" s="99"/>
      <c r="GSG109" s="231"/>
      <c r="GSH109" s="231"/>
      <c r="GSI109" s="231"/>
      <c r="GSJ109" s="222"/>
      <c r="GSK109" s="248"/>
      <c r="GSL109" s="254"/>
      <c r="GSM109" s="224"/>
      <c r="GSN109" s="225"/>
      <c r="GSO109" s="99"/>
      <c r="GSP109" s="255"/>
      <c r="GSQ109" s="231"/>
      <c r="GSR109" s="227"/>
      <c r="GSS109" s="231"/>
      <c r="GST109" s="6"/>
      <c r="GSU109" s="6"/>
      <c r="GSV109" s="6"/>
      <c r="GSW109" s="246"/>
      <c r="GSX109" s="252"/>
      <c r="GSY109" s="259"/>
      <c r="GSZ109" s="231"/>
      <c r="GTA109" s="231"/>
      <c r="GTB109" s="231"/>
      <c r="GTC109" s="99"/>
      <c r="GTD109" s="231"/>
      <c r="GTE109" s="231"/>
      <c r="GTF109" s="231"/>
      <c r="GTG109" s="222"/>
      <c r="GTH109" s="248"/>
      <c r="GTI109" s="254"/>
      <c r="GTJ109" s="224"/>
      <c r="GTK109" s="225"/>
      <c r="GTL109" s="99"/>
      <c r="GTM109" s="255"/>
      <c r="GTN109" s="231"/>
      <c r="GTO109" s="227"/>
      <c r="GTP109" s="231"/>
      <c r="GTQ109" s="6"/>
      <c r="GTR109" s="6"/>
      <c r="GTS109" s="6"/>
      <c r="GTT109" s="246"/>
      <c r="GTU109" s="252"/>
      <c r="GTV109" s="259"/>
      <c r="GTW109" s="231"/>
      <c r="GTX109" s="231"/>
      <c r="GTY109" s="231"/>
      <c r="GTZ109" s="99"/>
      <c r="GUA109" s="231"/>
      <c r="GUB109" s="231"/>
      <c r="GUC109" s="231"/>
      <c r="GUD109" s="222"/>
      <c r="GUE109" s="248"/>
      <c r="GUF109" s="254"/>
      <c r="GUG109" s="224"/>
      <c r="GUH109" s="225"/>
      <c r="GUI109" s="99"/>
      <c r="GUJ109" s="255"/>
      <c r="GUK109" s="231"/>
      <c r="GUL109" s="227"/>
      <c r="GUM109" s="231"/>
      <c r="GUN109" s="6"/>
      <c r="GUO109" s="6"/>
      <c r="GUP109" s="6"/>
      <c r="GUQ109" s="246"/>
      <c r="GUR109" s="252"/>
      <c r="GUS109" s="259"/>
      <c r="GUT109" s="231"/>
      <c r="GUU109" s="231"/>
      <c r="GUV109" s="231"/>
      <c r="GUW109" s="99"/>
      <c r="GUX109" s="231"/>
      <c r="GUY109" s="231"/>
      <c r="GUZ109" s="231"/>
      <c r="GVA109" s="222"/>
      <c r="GVB109" s="248"/>
      <c r="GVC109" s="254"/>
      <c r="GVD109" s="224"/>
      <c r="GVE109" s="225"/>
      <c r="GVF109" s="99"/>
      <c r="GVG109" s="255"/>
      <c r="GVH109" s="231"/>
      <c r="GVI109" s="227"/>
      <c r="GVJ109" s="231"/>
      <c r="GVK109" s="6"/>
      <c r="GVL109" s="6"/>
      <c r="GVM109" s="6"/>
      <c r="GVN109" s="246"/>
      <c r="GVO109" s="252"/>
      <c r="GVP109" s="259"/>
      <c r="GVQ109" s="231"/>
      <c r="GVR109" s="231"/>
      <c r="GVS109" s="231"/>
      <c r="GVT109" s="99"/>
      <c r="GVU109" s="231"/>
      <c r="GVV109" s="231"/>
      <c r="GVW109" s="231"/>
      <c r="GVX109" s="222"/>
      <c r="GVY109" s="248"/>
      <c r="GVZ109" s="254"/>
      <c r="GWA109" s="224"/>
      <c r="GWB109" s="225"/>
      <c r="GWC109" s="99"/>
      <c r="GWD109" s="255"/>
      <c r="GWE109" s="231"/>
      <c r="GWF109" s="227"/>
      <c r="GWG109" s="231"/>
      <c r="GWH109" s="6"/>
      <c r="GWI109" s="6"/>
      <c r="GWJ109" s="6"/>
      <c r="GWK109" s="246"/>
      <c r="GWL109" s="252"/>
      <c r="GWM109" s="259"/>
      <c r="GWN109" s="231"/>
      <c r="GWO109" s="231"/>
      <c r="GWP109" s="231"/>
      <c r="GWQ109" s="99"/>
      <c r="GWR109" s="231"/>
      <c r="GWS109" s="231"/>
      <c r="GWT109" s="231"/>
      <c r="GWU109" s="222"/>
      <c r="GWV109" s="248"/>
      <c r="GWW109" s="254"/>
      <c r="GWX109" s="224"/>
      <c r="GWY109" s="225"/>
      <c r="GWZ109" s="99"/>
      <c r="GXA109" s="255"/>
      <c r="GXB109" s="231"/>
      <c r="GXC109" s="227"/>
      <c r="GXD109" s="231"/>
      <c r="GXE109" s="6"/>
      <c r="GXF109" s="6"/>
      <c r="GXG109" s="6"/>
      <c r="GXH109" s="246"/>
      <c r="GXI109" s="252"/>
      <c r="GXJ109" s="259"/>
      <c r="GXK109" s="231"/>
      <c r="GXL109" s="231"/>
      <c r="GXM109" s="231"/>
      <c r="GXN109" s="99"/>
      <c r="GXO109" s="231"/>
      <c r="GXP109" s="231"/>
      <c r="GXQ109" s="231"/>
      <c r="GXR109" s="222"/>
      <c r="GXS109" s="248"/>
      <c r="GXT109" s="254"/>
      <c r="GXU109" s="224"/>
      <c r="GXV109" s="225"/>
      <c r="GXW109" s="99"/>
      <c r="GXX109" s="255"/>
      <c r="GXY109" s="231"/>
      <c r="GXZ109" s="227"/>
      <c r="GYA109" s="231"/>
      <c r="GYB109" s="6"/>
      <c r="GYC109" s="6"/>
      <c r="GYD109" s="6"/>
      <c r="GYE109" s="246"/>
      <c r="GYF109" s="252"/>
      <c r="GYG109" s="259"/>
      <c r="GYH109" s="231"/>
      <c r="GYI109" s="231"/>
      <c r="GYJ109" s="231"/>
      <c r="GYK109" s="99"/>
      <c r="GYL109" s="231"/>
      <c r="GYM109" s="231"/>
      <c r="GYN109" s="231"/>
      <c r="GYO109" s="222"/>
      <c r="GYP109" s="248"/>
      <c r="GYQ109" s="254"/>
      <c r="GYR109" s="224"/>
      <c r="GYS109" s="225"/>
      <c r="GYT109" s="99"/>
      <c r="GYU109" s="255"/>
      <c r="GYV109" s="231"/>
      <c r="GYW109" s="227"/>
      <c r="GYX109" s="231"/>
      <c r="GYY109" s="6"/>
      <c r="GYZ109" s="6"/>
      <c r="GZA109" s="6"/>
      <c r="GZB109" s="246"/>
      <c r="GZC109" s="252"/>
      <c r="GZD109" s="259"/>
      <c r="GZE109" s="231"/>
      <c r="GZF109" s="231"/>
      <c r="GZG109" s="231"/>
      <c r="GZH109" s="99"/>
      <c r="GZI109" s="231"/>
      <c r="GZJ109" s="231"/>
      <c r="GZK109" s="231"/>
      <c r="GZL109" s="222"/>
      <c r="GZM109" s="248"/>
      <c r="GZN109" s="254"/>
      <c r="GZO109" s="224"/>
      <c r="GZP109" s="225"/>
      <c r="GZQ109" s="99"/>
      <c r="GZR109" s="255"/>
      <c r="GZS109" s="231"/>
      <c r="GZT109" s="227"/>
      <c r="GZU109" s="231"/>
      <c r="GZV109" s="6"/>
      <c r="GZW109" s="6"/>
      <c r="GZX109" s="6"/>
      <c r="GZY109" s="246"/>
      <c r="GZZ109" s="252"/>
      <c r="HAA109" s="259"/>
      <c r="HAB109" s="231"/>
      <c r="HAC109" s="231"/>
      <c r="HAD109" s="231"/>
      <c r="HAE109" s="99"/>
      <c r="HAF109" s="231"/>
      <c r="HAG109" s="231"/>
      <c r="HAH109" s="231"/>
      <c r="HAI109" s="222"/>
      <c r="HAJ109" s="248"/>
      <c r="HAK109" s="254"/>
      <c r="HAL109" s="224"/>
      <c r="HAM109" s="225"/>
      <c r="HAN109" s="99"/>
      <c r="HAO109" s="255"/>
      <c r="HAP109" s="231"/>
      <c r="HAQ109" s="227"/>
      <c r="HAR109" s="231"/>
      <c r="HAS109" s="6"/>
      <c r="HAT109" s="6"/>
      <c r="HAU109" s="6"/>
      <c r="HAV109" s="246"/>
      <c r="HAW109" s="252"/>
      <c r="HAX109" s="259"/>
      <c r="HAY109" s="231"/>
      <c r="HAZ109" s="231"/>
      <c r="HBA109" s="231"/>
      <c r="HBB109" s="99"/>
      <c r="HBC109" s="231"/>
      <c r="HBD109" s="231"/>
      <c r="HBE109" s="231"/>
      <c r="HBF109" s="222"/>
      <c r="HBG109" s="248"/>
      <c r="HBH109" s="254"/>
      <c r="HBI109" s="224"/>
      <c r="HBJ109" s="225"/>
      <c r="HBK109" s="99"/>
      <c r="HBL109" s="255"/>
      <c r="HBM109" s="231"/>
      <c r="HBN109" s="227"/>
      <c r="HBO109" s="231"/>
      <c r="HBP109" s="6"/>
      <c r="HBQ109" s="6"/>
      <c r="HBR109" s="6"/>
      <c r="HBS109" s="246"/>
      <c r="HBT109" s="252"/>
      <c r="HBU109" s="259"/>
      <c r="HBV109" s="231"/>
      <c r="HBW109" s="231"/>
      <c r="HBX109" s="231"/>
      <c r="HBY109" s="99"/>
      <c r="HBZ109" s="231"/>
      <c r="HCA109" s="231"/>
      <c r="HCB109" s="231"/>
      <c r="HCC109" s="222"/>
      <c r="HCD109" s="248"/>
      <c r="HCE109" s="254"/>
      <c r="HCF109" s="224"/>
      <c r="HCG109" s="225"/>
      <c r="HCH109" s="99"/>
      <c r="HCI109" s="255"/>
      <c r="HCJ109" s="231"/>
      <c r="HCK109" s="227"/>
      <c r="HCL109" s="231"/>
      <c r="HCM109" s="6"/>
      <c r="HCN109" s="6"/>
      <c r="HCO109" s="6"/>
      <c r="HCP109" s="246"/>
      <c r="HCQ109" s="252"/>
      <c r="HCR109" s="259"/>
      <c r="HCS109" s="231"/>
      <c r="HCT109" s="231"/>
      <c r="HCU109" s="231"/>
      <c r="HCV109" s="99"/>
      <c r="HCW109" s="231"/>
      <c r="HCX109" s="231"/>
      <c r="HCY109" s="231"/>
      <c r="HCZ109" s="222"/>
      <c r="HDA109" s="248"/>
      <c r="HDB109" s="254"/>
      <c r="HDC109" s="224"/>
      <c r="HDD109" s="225"/>
      <c r="HDE109" s="99"/>
      <c r="HDF109" s="255"/>
      <c r="HDG109" s="231"/>
      <c r="HDH109" s="227"/>
      <c r="HDI109" s="231"/>
      <c r="HDJ109" s="6"/>
      <c r="HDK109" s="6"/>
      <c r="HDL109" s="6"/>
      <c r="HDM109" s="246"/>
      <c r="HDN109" s="252"/>
      <c r="HDO109" s="259"/>
      <c r="HDP109" s="231"/>
      <c r="HDQ109" s="231"/>
      <c r="HDR109" s="231"/>
      <c r="HDS109" s="99"/>
      <c r="HDT109" s="231"/>
      <c r="HDU109" s="231"/>
      <c r="HDV109" s="231"/>
      <c r="HDW109" s="222"/>
      <c r="HDX109" s="248"/>
      <c r="HDY109" s="254"/>
      <c r="HDZ109" s="224"/>
      <c r="HEA109" s="225"/>
      <c r="HEB109" s="99"/>
      <c r="HEC109" s="255"/>
      <c r="HED109" s="231"/>
      <c r="HEE109" s="227"/>
      <c r="HEF109" s="231"/>
      <c r="HEG109" s="6"/>
      <c r="HEH109" s="6"/>
      <c r="HEI109" s="6"/>
      <c r="HEJ109" s="246"/>
      <c r="HEK109" s="252"/>
      <c r="HEL109" s="259"/>
      <c r="HEM109" s="231"/>
      <c r="HEN109" s="231"/>
      <c r="HEO109" s="231"/>
      <c r="HEP109" s="99"/>
      <c r="HEQ109" s="231"/>
      <c r="HER109" s="231"/>
      <c r="HES109" s="231"/>
      <c r="HET109" s="222"/>
      <c r="HEU109" s="248"/>
      <c r="HEV109" s="254"/>
      <c r="HEW109" s="224"/>
      <c r="HEX109" s="225"/>
      <c r="HEY109" s="99"/>
      <c r="HEZ109" s="255"/>
      <c r="HFA109" s="231"/>
      <c r="HFB109" s="227"/>
      <c r="HFC109" s="231"/>
      <c r="HFD109" s="6"/>
      <c r="HFE109" s="6"/>
      <c r="HFF109" s="6"/>
      <c r="HFG109" s="246"/>
      <c r="HFH109" s="252"/>
      <c r="HFI109" s="259"/>
      <c r="HFJ109" s="231"/>
      <c r="HFK109" s="231"/>
      <c r="HFL109" s="231"/>
      <c r="HFM109" s="99"/>
      <c r="HFN109" s="231"/>
      <c r="HFO109" s="231"/>
      <c r="HFP109" s="231"/>
      <c r="HFQ109" s="222"/>
      <c r="HFR109" s="248"/>
      <c r="HFS109" s="254"/>
      <c r="HFT109" s="224"/>
      <c r="HFU109" s="225"/>
      <c r="HFV109" s="99"/>
      <c r="HFW109" s="255"/>
      <c r="HFX109" s="231"/>
      <c r="HFY109" s="227"/>
      <c r="HFZ109" s="231"/>
      <c r="HGA109" s="6"/>
      <c r="HGB109" s="6"/>
      <c r="HGC109" s="6"/>
      <c r="HGD109" s="246"/>
      <c r="HGE109" s="252"/>
      <c r="HGF109" s="259"/>
      <c r="HGG109" s="231"/>
      <c r="HGH109" s="231"/>
      <c r="HGI109" s="231"/>
      <c r="HGJ109" s="99"/>
      <c r="HGK109" s="231"/>
      <c r="HGL109" s="231"/>
      <c r="HGM109" s="231"/>
      <c r="HGN109" s="222"/>
      <c r="HGO109" s="248"/>
      <c r="HGP109" s="254"/>
      <c r="HGQ109" s="224"/>
      <c r="HGR109" s="225"/>
      <c r="HGS109" s="99"/>
      <c r="HGT109" s="255"/>
      <c r="HGU109" s="231"/>
      <c r="HGV109" s="227"/>
      <c r="HGW109" s="231"/>
      <c r="HGX109" s="6"/>
      <c r="HGY109" s="6"/>
      <c r="HGZ109" s="6"/>
      <c r="HHA109" s="246"/>
      <c r="HHB109" s="252"/>
      <c r="HHC109" s="259"/>
      <c r="HHD109" s="231"/>
      <c r="HHE109" s="231"/>
      <c r="HHF109" s="231"/>
      <c r="HHG109" s="99"/>
      <c r="HHH109" s="231"/>
      <c r="HHI109" s="231"/>
      <c r="HHJ109" s="231"/>
      <c r="HHK109" s="222"/>
      <c r="HHL109" s="248"/>
      <c r="HHM109" s="254"/>
      <c r="HHN109" s="224"/>
      <c r="HHO109" s="225"/>
      <c r="HHP109" s="99"/>
      <c r="HHQ109" s="255"/>
      <c r="HHR109" s="231"/>
      <c r="HHS109" s="227"/>
      <c r="HHT109" s="231"/>
      <c r="HHU109" s="6"/>
      <c r="HHV109" s="6"/>
      <c r="HHW109" s="6"/>
      <c r="HHX109" s="246"/>
      <c r="HHY109" s="252"/>
      <c r="HHZ109" s="259"/>
      <c r="HIA109" s="231"/>
      <c r="HIB109" s="231"/>
      <c r="HIC109" s="231"/>
      <c r="HID109" s="99"/>
      <c r="HIE109" s="231"/>
      <c r="HIF109" s="231"/>
      <c r="HIG109" s="231"/>
      <c r="HIH109" s="222"/>
      <c r="HII109" s="248"/>
      <c r="HIJ109" s="254"/>
      <c r="HIK109" s="224"/>
      <c r="HIL109" s="225"/>
      <c r="HIM109" s="99"/>
      <c r="HIN109" s="255"/>
      <c r="HIO109" s="231"/>
      <c r="HIP109" s="227"/>
      <c r="HIQ109" s="231"/>
      <c r="HIR109" s="6"/>
      <c r="HIS109" s="6"/>
      <c r="HIT109" s="6"/>
      <c r="HIU109" s="246"/>
      <c r="HIV109" s="252"/>
      <c r="HIW109" s="259"/>
      <c r="HIX109" s="231"/>
      <c r="HIY109" s="231"/>
      <c r="HIZ109" s="231"/>
      <c r="HJA109" s="99"/>
      <c r="HJB109" s="231"/>
      <c r="HJC109" s="231"/>
      <c r="HJD109" s="231"/>
      <c r="HJE109" s="222"/>
      <c r="HJF109" s="248"/>
      <c r="HJG109" s="254"/>
      <c r="HJH109" s="224"/>
      <c r="HJI109" s="225"/>
      <c r="HJJ109" s="99"/>
      <c r="HJK109" s="255"/>
      <c r="HJL109" s="231"/>
      <c r="HJM109" s="227"/>
      <c r="HJN109" s="231"/>
      <c r="HJO109" s="6"/>
      <c r="HJP109" s="6"/>
      <c r="HJQ109" s="6"/>
      <c r="HJR109" s="246"/>
      <c r="HJS109" s="252"/>
      <c r="HJT109" s="259"/>
      <c r="HJU109" s="231"/>
      <c r="HJV109" s="231"/>
      <c r="HJW109" s="231"/>
      <c r="HJX109" s="99"/>
      <c r="HJY109" s="231"/>
      <c r="HJZ109" s="231"/>
      <c r="HKA109" s="231"/>
      <c r="HKB109" s="222"/>
      <c r="HKC109" s="248"/>
      <c r="HKD109" s="254"/>
      <c r="HKE109" s="224"/>
      <c r="HKF109" s="225"/>
      <c r="HKG109" s="99"/>
      <c r="HKH109" s="255"/>
      <c r="HKI109" s="231"/>
      <c r="HKJ109" s="227"/>
      <c r="HKK109" s="231"/>
      <c r="HKL109" s="6"/>
      <c r="HKM109" s="6"/>
      <c r="HKN109" s="6"/>
      <c r="HKO109" s="246"/>
      <c r="HKP109" s="252"/>
      <c r="HKQ109" s="259"/>
      <c r="HKR109" s="231"/>
      <c r="HKS109" s="231"/>
      <c r="HKT109" s="231"/>
      <c r="HKU109" s="99"/>
      <c r="HKV109" s="231"/>
      <c r="HKW109" s="231"/>
      <c r="HKX109" s="231"/>
      <c r="HKY109" s="222"/>
      <c r="HKZ109" s="248"/>
      <c r="HLA109" s="254"/>
      <c r="HLB109" s="224"/>
      <c r="HLC109" s="225"/>
      <c r="HLD109" s="99"/>
      <c r="HLE109" s="255"/>
      <c r="HLF109" s="231"/>
      <c r="HLG109" s="227"/>
      <c r="HLH109" s="231"/>
      <c r="HLI109" s="6"/>
      <c r="HLJ109" s="6"/>
      <c r="HLK109" s="6"/>
      <c r="HLL109" s="246"/>
      <c r="HLM109" s="252"/>
      <c r="HLN109" s="259"/>
      <c r="HLO109" s="231"/>
      <c r="HLP109" s="231"/>
      <c r="HLQ109" s="231"/>
      <c r="HLR109" s="99"/>
      <c r="HLS109" s="231"/>
      <c r="HLT109" s="231"/>
      <c r="HLU109" s="231"/>
      <c r="HLV109" s="222"/>
      <c r="HLW109" s="248"/>
      <c r="HLX109" s="254"/>
      <c r="HLY109" s="224"/>
      <c r="HLZ109" s="225"/>
      <c r="HMA109" s="99"/>
      <c r="HMB109" s="255"/>
      <c r="HMC109" s="231"/>
      <c r="HMD109" s="227"/>
      <c r="HME109" s="231"/>
      <c r="HMF109" s="6"/>
      <c r="HMG109" s="6"/>
      <c r="HMH109" s="6"/>
      <c r="HMI109" s="246"/>
      <c r="HMJ109" s="252"/>
      <c r="HMK109" s="259"/>
      <c r="HML109" s="231"/>
      <c r="HMM109" s="231"/>
      <c r="HMN109" s="231"/>
      <c r="HMO109" s="99"/>
      <c r="HMP109" s="231"/>
      <c r="HMQ109" s="231"/>
      <c r="HMR109" s="231"/>
      <c r="HMS109" s="222"/>
      <c r="HMT109" s="248"/>
      <c r="HMU109" s="254"/>
      <c r="HMV109" s="224"/>
      <c r="HMW109" s="225"/>
      <c r="HMX109" s="99"/>
      <c r="HMY109" s="255"/>
      <c r="HMZ109" s="231"/>
      <c r="HNA109" s="227"/>
      <c r="HNB109" s="231"/>
      <c r="HNC109" s="6"/>
      <c r="HND109" s="6"/>
      <c r="HNE109" s="6"/>
      <c r="HNF109" s="246"/>
      <c r="HNG109" s="252"/>
      <c r="HNH109" s="259"/>
      <c r="HNI109" s="231"/>
      <c r="HNJ109" s="231"/>
      <c r="HNK109" s="231"/>
      <c r="HNL109" s="99"/>
      <c r="HNM109" s="231"/>
      <c r="HNN109" s="231"/>
      <c r="HNO109" s="231"/>
      <c r="HNP109" s="222"/>
      <c r="HNQ109" s="248"/>
      <c r="HNR109" s="254"/>
      <c r="HNS109" s="224"/>
      <c r="HNT109" s="225"/>
      <c r="HNU109" s="99"/>
      <c r="HNV109" s="255"/>
      <c r="HNW109" s="231"/>
      <c r="HNX109" s="227"/>
      <c r="HNY109" s="231"/>
      <c r="HNZ109" s="6"/>
      <c r="HOA109" s="6"/>
      <c r="HOB109" s="6"/>
      <c r="HOC109" s="246"/>
      <c r="HOD109" s="252"/>
      <c r="HOE109" s="259"/>
      <c r="HOF109" s="231"/>
      <c r="HOG109" s="231"/>
      <c r="HOH109" s="231"/>
      <c r="HOI109" s="99"/>
      <c r="HOJ109" s="231"/>
      <c r="HOK109" s="231"/>
      <c r="HOL109" s="231"/>
      <c r="HOM109" s="222"/>
      <c r="HON109" s="248"/>
      <c r="HOO109" s="254"/>
      <c r="HOP109" s="224"/>
      <c r="HOQ109" s="225"/>
      <c r="HOR109" s="99"/>
      <c r="HOS109" s="255"/>
      <c r="HOT109" s="231"/>
      <c r="HOU109" s="227"/>
      <c r="HOV109" s="231"/>
      <c r="HOW109" s="6"/>
      <c r="HOX109" s="6"/>
      <c r="HOY109" s="6"/>
      <c r="HOZ109" s="246"/>
      <c r="HPA109" s="252"/>
      <c r="HPB109" s="259"/>
      <c r="HPC109" s="231"/>
      <c r="HPD109" s="231"/>
      <c r="HPE109" s="231"/>
      <c r="HPF109" s="99"/>
      <c r="HPG109" s="231"/>
      <c r="HPH109" s="231"/>
      <c r="HPI109" s="231"/>
      <c r="HPJ109" s="222"/>
      <c r="HPK109" s="248"/>
      <c r="HPL109" s="254"/>
      <c r="HPM109" s="224"/>
      <c r="HPN109" s="225"/>
      <c r="HPO109" s="99"/>
      <c r="HPP109" s="255"/>
      <c r="HPQ109" s="231"/>
      <c r="HPR109" s="227"/>
      <c r="HPS109" s="231"/>
      <c r="HPT109" s="6"/>
      <c r="HPU109" s="6"/>
      <c r="HPV109" s="6"/>
      <c r="HPW109" s="246"/>
      <c r="HPX109" s="252"/>
      <c r="HPY109" s="259"/>
      <c r="HPZ109" s="231"/>
      <c r="HQA109" s="231"/>
      <c r="HQB109" s="231"/>
      <c r="HQC109" s="99"/>
      <c r="HQD109" s="231"/>
      <c r="HQE109" s="231"/>
      <c r="HQF109" s="231"/>
      <c r="HQG109" s="222"/>
      <c r="HQH109" s="248"/>
      <c r="HQI109" s="254"/>
      <c r="HQJ109" s="224"/>
      <c r="HQK109" s="225"/>
      <c r="HQL109" s="99"/>
      <c r="HQM109" s="255"/>
      <c r="HQN109" s="231"/>
      <c r="HQO109" s="227"/>
      <c r="HQP109" s="231"/>
      <c r="HQQ109" s="6"/>
      <c r="HQR109" s="6"/>
      <c r="HQS109" s="6"/>
      <c r="HQT109" s="246"/>
      <c r="HQU109" s="252"/>
      <c r="HQV109" s="259"/>
      <c r="HQW109" s="231"/>
      <c r="HQX109" s="231"/>
      <c r="HQY109" s="231"/>
      <c r="HQZ109" s="99"/>
      <c r="HRA109" s="231"/>
      <c r="HRB109" s="231"/>
      <c r="HRC109" s="231"/>
      <c r="HRD109" s="222"/>
      <c r="HRE109" s="248"/>
      <c r="HRF109" s="254"/>
      <c r="HRG109" s="224"/>
      <c r="HRH109" s="225"/>
      <c r="HRI109" s="99"/>
      <c r="HRJ109" s="255"/>
      <c r="HRK109" s="231"/>
      <c r="HRL109" s="227"/>
      <c r="HRM109" s="231"/>
      <c r="HRN109" s="6"/>
      <c r="HRO109" s="6"/>
      <c r="HRP109" s="6"/>
      <c r="HRQ109" s="246"/>
      <c r="HRR109" s="252"/>
      <c r="HRS109" s="259"/>
      <c r="HRT109" s="231"/>
      <c r="HRU109" s="231"/>
      <c r="HRV109" s="231"/>
      <c r="HRW109" s="99"/>
      <c r="HRX109" s="231"/>
      <c r="HRY109" s="231"/>
      <c r="HRZ109" s="231"/>
      <c r="HSA109" s="222"/>
      <c r="HSB109" s="248"/>
      <c r="HSC109" s="254"/>
      <c r="HSD109" s="224"/>
      <c r="HSE109" s="225"/>
      <c r="HSF109" s="99"/>
      <c r="HSG109" s="255"/>
      <c r="HSH109" s="231"/>
      <c r="HSI109" s="227"/>
      <c r="HSJ109" s="231"/>
      <c r="HSK109" s="6"/>
      <c r="HSL109" s="6"/>
      <c r="HSM109" s="6"/>
      <c r="HSN109" s="246"/>
      <c r="HSO109" s="252"/>
      <c r="HSP109" s="259"/>
      <c r="HSQ109" s="231"/>
      <c r="HSR109" s="231"/>
      <c r="HSS109" s="231"/>
      <c r="HST109" s="99"/>
      <c r="HSU109" s="231"/>
      <c r="HSV109" s="231"/>
      <c r="HSW109" s="231"/>
      <c r="HSX109" s="222"/>
      <c r="HSY109" s="248"/>
      <c r="HSZ109" s="254"/>
      <c r="HTA109" s="224"/>
      <c r="HTB109" s="225"/>
      <c r="HTC109" s="99"/>
      <c r="HTD109" s="255"/>
      <c r="HTE109" s="231"/>
      <c r="HTF109" s="227"/>
      <c r="HTG109" s="231"/>
      <c r="HTH109" s="6"/>
      <c r="HTI109" s="6"/>
      <c r="HTJ109" s="6"/>
      <c r="HTK109" s="246"/>
      <c r="HTL109" s="252"/>
      <c r="HTM109" s="259"/>
      <c r="HTN109" s="231"/>
      <c r="HTO109" s="231"/>
      <c r="HTP109" s="231"/>
      <c r="HTQ109" s="99"/>
      <c r="HTR109" s="231"/>
      <c r="HTS109" s="231"/>
      <c r="HTT109" s="231"/>
      <c r="HTU109" s="222"/>
      <c r="HTV109" s="248"/>
      <c r="HTW109" s="254"/>
      <c r="HTX109" s="224"/>
      <c r="HTY109" s="225"/>
      <c r="HTZ109" s="99"/>
      <c r="HUA109" s="255"/>
      <c r="HUB109" s="231"/>
      <c r="HUC109" s="227"/>
      <c r="HUD109" s="231"/>
      <c r="HUE109" s="6"/>
      <c r="HUF109" s="6"/>
      <c r="HUG109" s="6"/>
      <c r="HUH109" s="246"/>
      <c r="HUI109" s="252"/>
      <c r="HUJ109" s="259"/>
      <c r="HUK109" s="231"/>
      <c r="HUL109" s="231"/>
      <c r="HUM109" s="231"/>
      <c r="HUN109" s="99"/>
      <c r="HUO109" s="231"/>
      <c r="HUP109" s="231"/>
      <c r="HUQ109" s="231"/>
      <c r="HUR109" s="222"/>
      <c r="HUS109" s="248"/>
      <c r="HUT109" s="254"/>
      <c r="HUU109" s="224"/>
      <c r="HUV109" s="225"/>
      <c r="HUW109" s="99"/>
      <c r="HUX109" s="255"/>
      <c r="HUY109" s="231"/>
      <c r="HUZ109" s="227"/>
      <c r="HVA109" s="231"/>
      <c r="HVB109" s="6"/>
      <c r="HVC109" s="6"/>
      <c r="HVD109" s="6"/>
      <c r="HVE109" s="246"/>
      <c r="HVF109" s="252"/>
      <c r="HVG109" s="259"/>
      <c r="HVH109" s="231"/>
      <c r="HVI109" s="231"/>
      <c r="HVJ109" s="231"/>
      <c r="HVK109" s="99"/>
      <c r="HVL109" s="231"/>
      <c r="HVM109" s="231"/>
      <c r="HVN109" s="231"/>
      <c r="HVO109" s="222"/>
      <c r="HVP109" s="248"/>
      <c r="HVQ109" s="254"/>
      <c r="HVR109" s="224"/>
      <c r="HVS109" s="225"/>
      <c r="HVT109" s="99"/>
      <c r="HVU109" s="255"/>
      <c r="HVV109" s="231"/>
      <c r="HVW109" s="227"/>
      <c r="HVX109" s="231"/>
      <c r="HVY109" s="6"/>
      <c r="HVZ109" s="6"/>
      <c r="HWA109" s="6"/>
      <c r="HWB109" s="246"/>
      <c r="HWC109" s="252"/>
      <c r="HWD109" s="259"/>
      <c r="HWE109" s="231"/>
      <c r="HWF109" s="231"/>
      <c r="HWG109" s="231"/>
      <c r="HWH109" s="99"/>
      <c r="HWI109" s="231"/>
      <c r="HWJ109" s="231"/>
      <c r="HWK109" s="231"/>
      <c r="HWL109" s="222"/>
      <c r="HWM109" s="248"/>
      <c r="HWN109" s="254"/>
      <c r="HWO109" s="224"/>
      <c r="HWP109" s="225"/>
      <c r="HWQ109" s="99"/>
      <c r="HWR109" s="255"/>
      <c r="HWS109" s="231"/>
      <c r="HWT109" s="227"/>
      <c r="HWU109" s="231"/>
      <c r="HWV109" s="6"/>
      <c r="HWW109" s="6"/>
      <c r="HWX109" s="6"/>
      <c r="HWY109" s="246"/>
      <c r="HWZ109" s="252"/>
      <c r="HXA109" s="259"/>
      <c r="HXB109" s="231"/>
      <c r="HXC109" s="231"/>
      <c r="HXD109" s="231"/>
      <c r="HXE109" s="99"/>
      <c r="HXF109" s="231"/>
      <c r="HXG109" s="231"/>
      <c r="HXH109" s="231"/>
      <c r="HXI109" s="222"/>
      <c r="HXJ109" s="248"/>
      <c r="HXK109" s="254"/>
      <c r="HXL109" s="224"/>
      <c r="HXM109" s="225"/>
      <c r="HXN109" s="99"/>
      <c r="HXO109" s="255"/>
      <c r="HXP109" s="231"/>
      <c r="HXQ109" s="227"/>
      <c r="HXR109" s="231"/>
      <c r="HXS109" s="6"/>
      <c r="HXT109" s="6"/>
      <c r="HXU109" s="6"/>
      <c r="HXV109" s="246"/>
      <c r="HXW109" s="252"/>
      <c r="HXX109" s="259"/>
      <c r="HXY109" s="231"/>
      <c r="HXZ109" s="231"/>
      <c r="HYA109" s="231"/>
      <c r="HYB109" s="99"/>
      <c r="HYC109" s="231"/>
      <c r="HYD109" s="231"/>
      <c r="HYE109" s="231"/>
      <c r="HYF109" s="222"/>
      <c r="HYG109" s="248"/>
      <c r="HYH109" s="254"/>
      <c r="HYI109" s="224"/>
      <c r="HYJ109" s="225"/>
      <c r="HYK109" s="99"/>
      <c r="HYL109" s="255"/>
      <c r="HYM109" s="231"/>
      <c r="HYN109" s="227"/>
      <c r="HYO109" s="231"/>
      <c r="HYP109" s="6"/>
      <c r="HYQ109" s="6"/>
      <c r="HYR109" s="6"/>
      <c r="HYS109" s="246"/>
      <c r="HYT109" s="252"/>
      <c r="HYU109" s="259"/>
      <c r="HYV109" s="231"/>
      <c r="HYW109" s="231"/>
      <c r="HYX109" s="231"/>
      <c r="HYY109" s="99"/>
      <c r="HYZ109" s="231"/>
      <c r="HZA109" s="231"/>
      <c r="HZB109" s="231"/>
      <c r="HZC109" s="222"/>
      <c r="HZD109" s="248"/>
      <c r="HZE109" s="254"/>
      <c r="HZF109" s="224"/>
      <c r="HZG109" s="225"/>
      <c r="HZH109" s="99"/>
      <c r="HZI109" s="255"/>
      <c r="HZJ109" s="231"/>
      <c r="HZK109" s="227"/>
      <c r="HZL109" s="231"/>
      <c r="HZM109" s="6"/>
      <c r="HZN109" s="6"/>
      <c r="HZO109" s="6"/>
      <c r="HZP109" s="246"/>
      <c r="HZQ109" s="252"/>
      <c r="HZR109" s="259"/>
      <c r="HZS109" s="231"/>
      <c r="HZT109" s="231"/>
      <c r="HZU109" s="231"/>
      <c r="HZV109" s="99"/>
      <c r="HZW109" s="231"/>
      <c r="HZX109" s="231"/>
      <c r="HZY109" s="231"/>
      <c r="HZZ109" s="222"/>
      <c r="IAA109" s="248"/>
      <c r="IAB109" s="254"/>
      <c r="IAC109" s="224"/>
      <c r="IAD109" s="225"/>
      <c r="IAE109" s="99"/>
      <c r="IAF109" s="255"/>
      <c r="IAG109" s="231"/>
      <c r="IAH109" s="227"/>
      <c r="IAI109" s="231"/>
      <c r="IAJ109" s="6"/>
      <c r="IAK109" s="6"/>
      <c r="IAL109" s="6"/>
      <c r="IAM109" s="246"/>
      <c r="IAN109" s="252"/>
      <c r="IAO109" s="259"/>
      <c r="IAP109" s="231"/>
      <c r="IAQ109" s="231"/>
      <c r="IAR109" s="231"/>
      <c r="IAS109" s="99"/>
      <c r="IAT109" s="231"/>
      <c r="IAU109" s="231"/>
      <c r="IAV109" s="231"/>
      <c r="IAW109" s="222"/>
      <c r="IAX109" s="248"/>
      <c r="IAY109" s="254"/>
      <c r="IAZ109" s="224"/>
      <c r="IBA109" s="225"/>
      <c r="IBB109" s="99"/>
      <c r="IBC109" s="255"/>
      <c r="IBD109" s="231"/>
      <c r="IBE109" s="227"/>
      <c r="IBF109" s="231"/>
      <c r="IBG109" s="6"/>
      <c r="IBH109" s="6"/>
      <c r="IBI109" s="6"/>
      <c r="IBJ109" s="246"/>
      <c r="IBK109" s="252"/>
      <c r="IBL109" s="259"/>
      <c r="IBM109" s="231"/>
      <c r="IBN109" s="231"/>
      <c r="IBO109" s="231"/>
      <c r="IBP109" s="99"/>
      <c r="IBQ109" s="231"/>
      <c r="IBR109" s="231"/>
      <c r="IBS109" s="231"/>
      <c r="IBT109" s="222"/>
      <c r="IBU109" s="248"/>
      <c r="IBV109" s="254"/>
      <c r="IBW109" s="224"/>
      <c r="IBX109" s="225"/>
      <c r="IBY109" s="99"/>
      <c r="IBZ109" s="255"/>
      <c r="ICA109" s="231"/>
      <c r="ICB109" s="227"/>
      <c r="ICC109" s="231"/>
      <c r="ICD109" s="6"/>
      <c r="ICE109" s="6"/>
      <c r="ICF109" s="6"/>
      <c r="ICG109" s="246"/>
      <c r="ICH109" s="252"/>
      <c r="ICI109" s="259"/>
      <c r="ICJ109" s="231"/>
      <c r="ICK109" s="231"/>
      <c r="ICL109" s="231"/>
      <c r="ICM109" s="99"/>
      <c r="ICN109" s="231"/>
      <c r="ICO109" s="231"/>
      <c r="ICP109" s="231"/>
      <c r="ICQ109" s="222"/>
      <c r="ICR109" s="248"/>
      <c r="ICS109" s="254"/>
      <c r="ICT109" s="224"/>
      <c r="ICU109" s="225"/>
      <c r="ICV109" s="99"/>
      <c r="ICW109" s="255"/>
      <c r="ICX109" s="231"/>
      <c r="ICY109" s="227"/>
      <c r="ICZ109" s="231"/>
      <c r="IDA109" s="6"/>
      <c r="IDB109" s="6"/>
      <c r="IDC109" s="6"/>
      <c r="IDD109" s="246"/>
      <c r="IDE109" s="252"/>
      <c r="IDF109" s="259"/>
      <c r="IDG109" s="231"/>
      <c r="IDH109" s="231"/>
      <c r="IDI109" s="231"/>
      <c r="IDJ109" s="99"/>
      <c r="IDK109" s="231"/>
      <c r="IDL109" s="231"/>
      <c r="IDM109" s="231"/>
      <c r="IDN109" s="222"/>
      <c r="IDO109" s="248"/>
      <c r="IDP109" s="254"/>
      <c r="IDQ109" s="224"/>
      <c r="IDR109" s="225"/>
      <c r="IDS109" s="99"/>
      <c r="IDT109" s="255"/>
      <c r="IDU109" s="231"/>
      <c r="IDV109" s="227"/>
      <c r="IDW109" s="231"/>
      <c r="IDX109" s="6"/>
      <c r="IDY109" s="6"/>
      <c r="IDZ109" s="6"/>
      <c r="IEA109" s="246"/>
      <c r="IEB109" s="252"/>
      <c r="IEC109" s="259"/>
      <c r="IED109" s="231"/>
      <c r="IEE109" s="231"/>
      <c r="IEF109" s="231"/>
      <c r="IEG109" s="99"/>
      <c r="IEH109" s="231"/>
      <c r="IEI109" s="231"/>
      <c r="IEJ109" s="231"/>
      <c r="IEK109" s="222"/>
      <c r="IEL109" s="248"/>
      <c r="IEM109" s="254"/>
      <c r="IEN109" s="224"/>
      <c r="IEO109" s="225"/>
      <c r="IEP109" s="99"/>
      <c r="IEQ109" s="255"/>
      <c r="IER109" s="231"/>
      <c r="IES109" s="227"/>
      <c r="IET109" s="231"/>
      <c r="IEU109" s="6"/>
      <c r="IEV109" s="6"/>
      <c r="IEW109" s="6"/>
      <c r="IEX109" s="246"/>
      <c r="IEY109" s="252"/>
      <c r="IEZ109" s="259"/>
      <c r="IFA109" s="231"/>
      <c r="IFB109" s="231"/>
      <c r="IFC109" s="231"/>
      <c r="IFD109" s="99"/>
      <c r="IFE109" s="231"/>
      <c r="IFF109" s="231"/>
      <c r="IFG109" s="231"/>
      <c r="IFH109" s="222"/>
      <c r="IFI109" s="248"/>
      <c r="IFJ109" s="254"/>
      <c r="IFK109" s="224"/>
      <c r="IFL109" s="225"/>
      <c r="IFM109" s="99"/>
      <c r="IFN109" s="255"/>
      <c r="IFO109" s="231"/>
      <c r="IFP109" s="227"/>
      <c r="IFQ109" s="231"/>
      <c r="IFR109" s="6"/>
      <c r="IFS109" s="6"/>
      <c r="IFT109" s="6"/>
      <c r="IFU109" s="246"/>
      <c r="IFV109" s="252"/>
      <c r="IFW109" s="259"/>
      <c r="IFX109" s="231"/>
      <c r="IFY109" s="231"/>
      <c r="IFZ109" s="231"/>
      <c r="IGA109" s="99"/>
      <c r="IGB109" s="231"/>
      <c r="IGC109" s="231"/>
      <c r="IGD109" s="231"/>
      <c r="IGE109" s="222"/>
      <c r="IGF109" s="248"/>
      <c r="IGG109" s="254"/>
      <c r="IGH109" s="224"/>
      <c r="IGI109" s="225"/>
      <c r="IGJ109" s="99"/>
      <c r="IGK109" s="255"/>
      <c r="IGL109" s="231"/>
      <c r="IGM109" s="227"/>
      <c r="IGN109" s="231"/>
      <c r="IGO109" s="6"/>
      <c r="IGP109" s="6"/>
      <c r="IGQ109" s="6"/>
      <c r="IGR109" s="246"/>
      <c r="IGS109" s="252"/>
      <c r="IGT109" s="259"/>
      <c r="IGU109" s="231"/>
      <c r="IGV109" s="231"/>
      <c r="IGW109" s="231"/>
      <c r="IGX109" s="99"/>
      <c r="IGY109" s="231"/>
      <c r="IGZ109" s="231"/>
      <c r="IHA109" s="231"/>
      <c r="IHB109" s="222"/>
      <c r="IHC109" s="248"/>
      <c r="IHD109" s="254"/>
      <c r="IHE109" s="224"/>
      <c r="IHF109" s="225"/>
      <c r="IHG109" s="99"/>
      <c r="IHH109" s="255"/>
      <c r="IHI109" s="231"/>
      <c r="IHJ109" s="227"/>
      <c r="IHK109" s="231"/>
      <c r="IHL109" s="6"/>
      <c r="IHM109" s="6"/>
      <c r="IHN109" s="6"/>
      <c r="IHO109" s="246"/>
      <c r="IHP109" s="252"/>
      <c r="IHQ109" s="259"/>
      <c r="IHR109" s="231"/>
      <c r="IHS109" s="231"/>
      <c r="IHT109" s="231"/>
      <c r="IHU109" s="99"/>
      <c r="IHV109" s="231"/>
      <c r="IHW109" s="231"/>
      <c r="IHX109" s="231"/>
      <c r="IHY109" s="222"/>
      <c r="IHZ109" s="248"/>
      <c r="IIA109" s="254"/>
      <c r="IIB109" s="224"/>
      <c r="IIC109" s="225"/>
      <c r="IID109" s="99"/>
      <c r="IIE109" s="255"/>
      <c r="IIF109" s="231"/>
      <c r="IIG109" s="227"/>
      <c r="IIH109" s="231"/>
      <c r="III109" s="6"/>
      <c r="IIJ109" s="6"/>
      <c r="IIK109" s="6"/>
      <c r="IIL109" s="246"/>
      <c r="IIM109" s="252"/>
      <c r="IIN109" s="259"/>
      <c r="IIO109" s="231"/>
      <c r="IIP109" s="231"/>
      <c r="IIQ109" s="231"/>
      <c r="IIR109" s="99"/>
      <c r="IIS109" s="231"/>
      <c r="IIT109" s="231"/>
      <c r="IIU109" s="231"/>
      <c r="IIV109" s="222"/>
      <c r="IIW109" s="248"/>
      <c r="IIX109" s="254"/>
      <c r="IIY109" s="224"/>
      <c r="IIZ109" s="225"/>
      <c r="IJA109" s="99"/>
      <c r="IJB109" s="255"/>
      <c r="IJC109" s="231"/>
      <c r="IJD109" s="227"/>
      <c r="IJE109" s="231"/>
      <c r="IJF109" s="6"/>
      <c r="IJG109" s="6"/>
      <c r="IJH109" s="6"/>
      <c r="IJI109" s="246"/>
      <c r="IJJ109" s="252"/>
      <c r="IJK109" s="259"/>
      <c r="IJL109" s="231"/>
      <c r="IJM109" s="231"/>
      <c r="IJN109" s="231"/>
      <c r="IJO109" s="99"/>
      <c r="IJP109" s="231"/>
      <c r="IJQ109" s="231"/>
      <c r="IJR109" s="231"/>
      <c r="IJS109" s="222"/>
      <c r="IJT109" s="248"/>
      <c r="IJU109" s="254"/>
      <c r="IJV109" s="224"/>
      <c r="IJW109" s="225"/>
      <c r="IJX109" s="99"/>
      <c r="IJY109" s="255"/>
      <c r="IJZ109" s="231"/>
      <c r="IKA109" s="227"/>
      <c r="IKB109" s="231"/>
      <c r="IKC109" s="6"/>
      <c r="IKD109" s="6"/>
      <c r="IKE109" s="6"/>
      <c r="IKF109" s="246"/>
      <c r="IKG109" s="252"/>
      <c r="IKH109" s="259"/>
      <c r="IKI109" s="231"/>
      <c r="IKJ109" s="231"/>
      <c r="IKK109" s="231"/>
      <c r="IKL109" s="99"/>
      <c r="IKM109" s="231"/>
      <c r="IKN109" s="231"/>
      <c r="IKO109" s="231"/>
      <c r="IKP109" s="222"/>
      <c r="IKQ109" s="248"/>
      <c r="IKR109" s="254"/>
      <c r="IKS109" s="224"/>
      <c r="IKT109" s="225"/>
      <c r="IKU109" s="99"/>
      <c r="IKV109" s="255"/>
      <c r="IKW109" s="231"/>
      <c r="IKX109" s="227"/>
      <c r="IKY109" s="231"/>
      <c r="IKZ109" s="6"/>
      <c r="ILA109" s="6"/>
      <c r="ILB109" s="6"/>
      <c r="ILC109" s="246"/>
      <c r="ILD109" s="252"/>
      <c r="ILE109" s="259"/>
      <c r="ILF109" s="231"/>
      <c r="ILG109" s="231"/>
      <c r="ILH109" s="231"/>
      <c r="ILI109" s="99"/>
      <c r="ILJ109" s="231"/>
      <c r="ILK109" s="231"/>
      <c r="ILL109" s="231"/>
      <c r="ILM109" s="222"/>
      <c r="ILN109" s="248"/>
      <c r="ILO109" s="254"/>
      <c r="ILP109" s="224"/>
      <c r="ILQ109" s="225"/>
      <c r="ILR109" s="99"/>
      <c r="ILS109" s="255"/>
      <c r="ILT109" s="231"/>
      <c r="ILU109" s="227"/>
      <c r="ILV109" s="231"/>
      <c r="ILW109" s="6"/>
      <c r="ILX109" s="6"/>
      <c r="ILY109" s="6"/>
      <c r="ILZ109" s="246"/>
      <c r="IMA109" s="252"/>
      <c r="IMB109" s="259"/>
      <c r="IMC109" s="231"/>
      <c r="IMD109" s="231"/>
      <c r="IME109" s="231"/>
      <c r="IMF109" s="99"/>
      <c r="IMG109" s="231"/>
      <c r="IMH109" s="231"/>
      <c r="IMI109" s="231"/>
      <c r="IMJ109" s="222"/>
      <c r="IMK109" s="248"/>
      <c r="IML109" s="254"/>
      <c r="IMM109" s="224"/>
      <c r="IMN109" s="225"/>
      <c r="IMO109" s="99"/>
      <c r="IMP109" s="255"/>
      <c r="IMQ109" s="231"/>
      <c r="IMR109" s="227"/>
      <c r="IMS109" s="231"/>
      <c r="IMT109" s="6"/>
      <c r="IMU109" s="6"/>
      <c r="IMV109" s="6"/>
      <c r="IMW109" s="246"/>
      <c r="IMX109" s="252"/>
      <c r="IMY109" s="259"/>
      <c r="IMZ109" s="231"/>
      <c r="INA109" s="231"/>
      <c r="INB109" s="231"/>
      <c r="INC109" s="99"/>
      <c r="IND109" s="231"/>
      <c r="INE109" s="231"/>
      <c r="INF109" s="231"/>
      <c r="ING109" s="222"/>
      <c r="INH109" s="248"/>
      <c r="INI109" s="254"/>
      <c r="INJ109" s="224"/>
      <c r="INK109" s="225"/>
      <c r="INL109" s="99"/>
      <c r="INM109" s="255"/>
      <c r="INN109" s="231"/>
      <c r="INO109" s="227"/>
      <c r="INP109" s="231"/>
      <c r="INQ109" s="6"/>
      <c r="INR109" s="6"/>
      <c r="INS109" s="6"/>
      <c r="INT109" s="246"/>
      <c r="INU109" s="252"/>
      <c r="INV109" s="259"/>
      <c r="INW109" s="231"/>
      <c r="INX109" s="231"/>
      <c r="INY109" s="231"/>
      <c r="INZ109" s="99"/>
      <c r="IOA109" s="231"/>
      <c r="IOB109" s="231"/>
      <c r="IOC109" s="231"/>
      <c r="IOD109" s="222"/>
      <c r="IOE109" s="248"/>
      <c r="IOF109" s="254"/>
      <c r="IOG109" s="224"/>
      <c r="IOH109" s="225"/>
      <c r="IOI109" s="99"/>
      <c r="IOJ109" s="255"/>
      <c r="IOK109" s="231"/>
      <c r="IOL109" s="227"/>
      <c r="IOM109" s="231"/>
      <c r="ION109" s="6"/>
      <c r="IOO109" s="6"/>
      <c r="IOP109" s="6"/>
      <c r="IOQ109" s="246"/>
      <c r="IOR109" s="252"/>
      <c r="IOS109" s="259"/>
      <c r="IOT109" s="231"/>
      <c r="IOU109" s="231"/>
      <c r="IOV109" s="231"/>
      <c r="IOW109" s="99"/>
      <c r="IOX109" s="231"/>
      <c r="IOY109" s="231"/>
      <c r="IOZ109" s="231"/>
      <c r="IPA109" s="222"/>
      <c r="IPB109" s="248"/>
      <c r="IPC109" s="254"/>
      <c r="IPD109" s="224"/>
      <c r="IPE109" s="225"/>
      <c r="IPF109" s="99"/>
      <c r="IPG109" s="255"/>
      <c r="IPH109" s="231"/>
      <c r="IPI109" s="227"/>
      <c r="IPJ109" s="231"/>
      <c r="IPK109" s="6"/>
      <c r="IPL109" s="6"/>
      <c r="IPM109" s="6"/>
      <c r="IPN109" s="246"/>
      <c r="IPO109" s="252"/>
      <c r="IPP109" s="259"/>
      <c r="IPQ109" s="231"/>
      <c r="IPR109" s="231"/>
      <c r="IPS109" s="231"/>
      <c r="IPT109" s="99"/>
      <c r="IPU109" s="231"/>
      <c r="IPV109" s="231"/>
      <c r="IPW109" s="231"/>
      <c r="IPX109" s="222"/>
      <c r="IPY109" s="248"/>
      <c r="IPZ109" s="254"/>
      <c r="IQA109" s="224"/>
      <c r="IQB109" s="225"/>
      <c r="IQC109" s="99"/>
      <c r="IQD109" s="255"/>
      <c r="IQE109" s="231"/>
      <c r="IQF109" s="227"/>
      <c r="IQG109" s="231"/>
      <c r="IQH109" s="6"/>
      <c r="IQI109" s="6"/>
      <c r="IQJ109" s="6"/>
      <c r="IQK109" s="246"/>
      <c r="IQL109" s="252"/>
      <c r="IQM109" s="259"/>
      <c r="IQN109" s="231"/>
      <c r="IQO109" s="231"/>
      <c r="IQP109" s="231"/>
      <c r="IQQ109" s="99"/>
      <c r="IQR109" s="231"/>
      <c r="IQS109" s="231"/>
      <c r="IQT109" s="231"/>
      <c r="IQU109" s="222"/>
      <c r="IQV109" s="248"/>
      <c r="IQW109" s="254"/>
      <c r="IQX109" s="224"/>
      <c r="IQY109" s="225"/>
      <c r="IQZ109" s="99"/>
      <c r="IRA109" s="255"/>
      <c r="IRB109" s="231"/>
      <c r="IRC109" s="227"/>
      <c r="IRD109" s="231"/>
      <c r="IRE109" s="6"/>
      <c r="IRF109" s="6"/>
      <c r="IRG109" s="6"/>
      <c r="IRH109" s="246"/>
      <c r="IRI109" s="252"/>
      <c r="IRJ109" s="259"/>
      <c r="IRK109" s="231"/>
      <c r="IRL109" s="231"/>
      <c r="IRM109" s="231"/>
      <c r="IRN109" s="99"/>
      <c r="IRO109" s="231"/>
      <c r="IRP109" s="231"/>
      <c r="IRQ109" s="231"/>
      <c r="IRR109" s="222"/>
      <c r="IRS109" s="248"/>
      <c r="IRT109" s="254"/>
      <c r="IRU109" s="224"/>
      <c r="IRV109" s="225"/>
      <c r="IRW109" s="99"/>
      <c r="IRX109" s="255"/>
      <c r="IRY109" s="231"/>
      <c r="IRZ109" s="227"/>
      <c r="ISA109" s="231"/>
      <c r="ISB109" s="6"/>
      <c r="ISC109" s="6"/>
      <c r="ISD109" s="6"/>
      <c r="ISE109" s="246"/>
      <c r="ISF109" s="252"/>
      <c r="ISG109" s="259"/>
      <c r="ISH109" s="231"/>
      <c r="ISI109" s="231"/>
      <c r="ISJ109" s="231"/>
      <c r="ISK109" s="99"/>
      <c r="ISL109" s="231"/>
      <c r="ISM109" s="231"/>
      <c r="ISN109" s="231"/>
      <c r="ISO109" s="222"/>
      <c r="ISP109" s="248"/>
      <c r="ISQ109" s="254"/>
      <c r="ISR109" s="224"/>
      <c r="ISS109" s="225"/>
      <c r="IST109" s="99"/>
      <c r="ISU109" s="255"/>
      <c r="ISV109" s="231"/>
      <c r="ISW109" s="227"/>
      <c r="ISX109" s="231"/>
      <c r="ISY109" s="6"/>
      <c r="ISZ109" s="6"/>
      <c r="ITA109" s="6"/>
      <c r="ITB109" s="246"/>
      <c r="ITC109" s="252"/>
      <c r="ITD109" s="259"/>
      <c r="ITE109" s="231"/>
      <c r="ITF109" s="231"/>
      <c r="ITG109" s="231"/>
      <c r="ITH109" s="99"/>
      <c r="ITI109" s="231"/>
      <c r="ITJ109" s="231"/>
      <c r="ITK109" s="231"/>
      <c r="ITL109" s="222"/>
      <c r="ITM109" s="248"/>
      <c r="ITN109" s="254"/>
      <c r="ITO109" s="224"/>
      <c r="ITP109" s="225"/>
      <c r="ITQ109" s="99"/>
      <c r="ITR109" s="255"/>
      <c r="ITS109" s="231"/>
      <c r="ITT109" s="227"/>
      <c r="ITU109" s="231"/>
      <c r="ITV109" s="6"/>
      <c r="ITW109" s="6"/>
      <c r="ITX109" s="6"/>
      <c r="ITY109" s="246"/>
      <c r="ITZ109" s="252"/>
      <c r="IUA109" s="259"/>
      <c r="IUB109" s="231"/>
      <c r="IUC109" s="231"/>
      <c r="IUD109" s="231"/>
      <c r="IUE109" s="99"/>
      <c r="IUF109" s="231"/>
      <c r="IUG109" s="231"/>
      <c r="IUH109" s="231"/>
      <c r="IUI109" s="222"/>
      <c r="IUJ109" s="248"/>
      <c r="IUK109" s="254"/>
      <c r="IUL109" s="224"/>
      <c r="IUM109" s="225"/>
      <c r="IUN109" s="99"/>
      <c r="IUO109" s="255"/>
      <c r="IUP109" s="231"/>
      <c r="IUQ109" s="227"/>
      <c r="IUR109" s="231"/>
      <c r="IUS109" s="6"/>
      <c r="IUT109" s="6"/>
      <c r="IUU109" s="6"/>
      <c r="IUV109" s="246"/>
      <c r="IUW109" s="252"/>
      <c r="IUX109" s="259"/>
      <c r="IUY109" s="231"/>
      <c r="IUZ109" s="231"/>
      <c r="IVA109" s="231"/>
      <c r="IVB109" s="99"/>
      <c r="IVC109" s="231"/>
      <c r="IVD109" s="231"/>
      <c r="IVE109" s="231"/>
      <c r="IVF109" s="222"/>
      <c r="IVG109" s="248"/>
      <c r="IVH109" s="254"/>
      <c r="IVI109" s="224"/>
      <c r="IVJ109" s="225"/>
      <c r="IVK109" s="99"/>
      <c r="IVL109" s="255"/>
      <c r="IVM109" s="231"/>
      <c r="IVN109" s="227"/>
      <c r="IVO109" s="231"/>
      <c r="IVP109" s="6"/>
      <c r="IVQ109" s="6"/>
      <c r="IVR109" s="6"/>
      <c r="IVS109" s="246"/>
      <c r="IVT109" s="252"/>
      <c r="IVU109" s="259"/>
      <c r="IVV109" s="231"/>
      <c r="IVW109" s="231"/>
      <c r="IVX109" s="231"/>
      <c r="IVY109" s="99"/>
      <c r="IVZ109" s="231"/>
      <c r="IWA109" s="231"/>
      <c r="IWB109" s="231"/>
      <c r="IWC109" s="222"/>
      <c r="IWD109" s="248"/>
      <c r="IWE109" s="254"/>
      <c r="IWF109" s="224"/>
      <c r="IWG109" s="225"/>
      <c r="IWH109" s="99"/>
      <c r="IWI109" s="255"/>
      <c r="IWJ109" s="231"/>
      <c r="IWK109" s="227"/>
      <c r="IWL109" s="231"/>
      <c r="IWM109" s="6"/>
      <c r="IWN109" s="6"/>
      <c r="IWO109" s="6"/>
      <c r="IWP109" s="246"/>
      <c r="IWQ109" s="252"/>
      <c r="IWR109" s="259"/>
      <c r="IWS109" s="231"/>
      <c r="IWT109" s="231"/>
      <c r="IWU109" s="231"/>
      <c r="IWV109" s="99"/>
      <c r="IWW109" s="231"/>
      <c r="IWX109" s="231"/>
      <c r="IWY109" s="231"/>
      <c r="IWZ109" s="222"/>
      <c r="IXA109" s="248"/>
      <c r="IXB109" s="254"/>
      <c r="IXC109" s="224"/>
      <c r="IXD109" s="225"/>
      <c r="IXE109" s="99"/>
      <c r="IXF109" s="255"/>
      <c r="IXG109" s="231"/>
      <c r="IXH109" s="227"/>
      <c r="IXI109" s="231"/>
      <c r="IXJ109" s="6"/>
      <c r="IXK109" s="6"/>
      <c r="IXL109" s="6"/>
      <c r="IXM109" s="246"/>
      <c r="IXN109" s="252"/>
      <c r="IXO109" s="259"/>
      <c r="IXP109" s="231"/>
      <c r="IXQ109" s="231"/>
      <c r="IXR109" s="231"/>
      <c r="IXS109" s="99"/>
      <c r="IXT109" s="231"/>
      <c r="IXU109" s="231"/>
      <c r="IXV109" s="231"/>
      <c r="IXW109" s="222"/>
      <c r="IXX109" s="248"/>
      <c r="IXY109" s="254"/>
      <c r="IXZ109" s="224"/>
      <c r="IYA109" s="225"/>
      <c r="IYB109" s="99"/>
      <c r="IYC109" s="255"/>
      <c r="IYD109" s="231"/>
      <c r="IYE109" s="227"/>
      <c r="IYF109" s="231"/>
      <c r="IYG109" s="6"/>
      <c r="IYH109" s="6"/>
      <c r="IYI109" s="6"/>
      <c r="IYJ109" s="246"/>
      <c r="IYK109" s="252"/>
      <c r="IYL109" s="259"/>
      <c r="IYM109" s="231"/>
      <c r="IYN109" s="231"/>
      <c r="IYO109" s="231"/>
      <c r="IYP109" s="99"/>
      <c r="IYQ109" s="231"/>
      <c r="IYR109" s="231"/>
      <c r="IYS109" s="231"/>
      <c r="IYT109" s="222"/>
      <c r="IYU109" s="248"/>
      <c r="IYV109" s="254"/>
      <c r="IYW109" s="224"/>
      <c r="IYX109" s="225"/>
      <c r="IYY109" s="99"/>
      <c r="IYZ109" s="255"/>
      <c r="IZA109" s="231"/>
      <c r="IZB109" s="227"/>
      <c r="IZC109" s="231"/>
      <c r="IZD109" s="6"/>
      <c r="IZE109" s="6"/>
      <c r="IZF109" s="6"/>
      <c r="IZG109" s="246"/>
      <c r="IZH109" s="252"/>
      <c r="IZI109" s="259"/>
      <c r="IZJ109" s="231"/>
      <c r="IZK109" s="231"/>
      <c r="IZL109" s="231"/>
      <c r="IZM109" s="99"/>
      <c r="IZN109" s="231"/>
      <c r="IZO109" s="231"/>
      <c r="IZP109" s="231"/>
      <c r="IZQ109" s="222"/>
      <c r="IZR109" s="248"/>
      <c r="IZS109" s="254"/>
      <c r="IZT109" s="224"/>
      <c r="IZU109" s="225"/>
      <c r="IZV109" s="99"/>
      <c r="IZW109" s="255"/>
      <c r="IZX109" s="231"/>
      <c r="IZY109" s="227"/>
      <c r="IZZ109" s="231"/>
      <c r="JAA109" s="6"/>
      <c r="JAB109" s="6"/>
      <c r="JAC109" s="6"/>
      <c r="JAD109" s="246"/>
      <c r="JAE109" s="252"/>
      <c r="JAF109" s="259"/>
      <c r="JAG109" s="231"/>
      <c r="JAH109" s="231"/>
      <c r="JAI109" s="231"/>
      <c r="JAJ109" s="99"/>
      <c r="JAK109" s="231"/>
      <c r="JAL109" s="231"/>
      <c r="JAM109" s="231"/>
      <c r="JAN109" s="222"/>
      <c r="JAO109" s="248"/>
      <c r="JAP109" s="254"/>
      <c r="JAQ109" s="224"/>
      <c r="JAR109" s="225"/>
      <c r="JAS109" s="99"/>
      <c r="JAT109" s="255"/>
      <c r="JAU109" s="231"/>
      <c r="JAV109" s="227"/>
      <c r="JAW109" s="231"/>
      <c r="JAX109" s="6"/>
      <c r="JAY109" s="6"/>
      <c r="JAZ109" s="6"/>
      <c r="JBA109" s="246"/>
      <c r="JBB109" s="252"/>
      <c r="JBC109" s="259"/>
      <c r="JBD109" s="231"/>
      <c r="JBE109" s="231"/>
      <c r="JBF109" s="231"/>
      <c r="JBG109" s="99"/>
      <c r="JBH109" s="231"/>
      <c r="JBI109" s="231"/>
      <c r="JBJ109" s="231"/>
      <c r="JBK109" s="222"/>
      <c r="JBL109" s="248"/>
      <c r="JBM109" s="254"/>
      <c r="JBN109" s="224"/>
      <c r="JBO109" s="225"/>
      <c r="JBP109" s="99"/>
      <c r="JBQ109" s="255"/>
      <c r="JBR109" s="231"/>
      <c r="JBS109" s="227"/>
      <c r="JBT109" s="231"/>
      <c r="JBU109" s="6"/>
      <c r="JBV109" s="6"/>
      <c r="JBW109" s="6"/>
      <c r="JBX109" s="246"/>
      <c r="JBY109" s="252"/>
      <c r="JBZ109" s="259"/>
      <c r="JCA109" s="231"/>
      <c r="JCB109" s="231"/>
      <c r="JCC109" s="231"/>
      <c r="JCD109" s="99"/>
      <c r="JCE109" s="231"/>
      <c r="JCF109" s="231"/>
      <c r="JCG109" s="231"/>
      <c r="JCH109" s="222"/>
      <c r="JCI109" s="248"/>
      <c r="JCJ109" s="254"/>
      <c r="JCK109" s="224"/>
      <c r="JCL109" s="225"/>
      <c r="JCM109" s="99"/>
      <c r="JCN109" s="255"/>
      <c r="JCO109" s="231"/>
      <c r="JCP109" s="227"/>
      <c r="JCQ109" s="231"/>
      <c r="JCR109" s="6"/>
      <c r="JCS109" s="6"/>
      <c r="JCT109" s="6"/>
      <c r="JCU109" s="246"/>
      <c r="JCV109" s="252"/>
      <c r="JCW109" s="259"/>
      <c r="JCX109" s="231"/>
      <c r="JCY109" s="231"/>
      <c r="JCZ109" s="231"/>
      <c r="JDA109" s="99"/>
      <c r="JDB109" s="231"/>
      <c r="JDC109" s="231"/>
      <c r="JDD109" s="231"/>
      <c r="JDE109" s="222"/>
      <c r="JDF109" s="248"/>
      <c r="JDG109" s="254"/>
      <c r="JDH109" s="224"/>
      <c r="JDI109" s="225"/>
      <c r="JDJ109" s="99"/>
      <c r="JDK109" s="255"/>
      <c r="JDL109" s="231"/>
      <c r="JDM109" s="227"/>
      <c r="JDN109" s="231"/>
      <c r="JDO109" s="6"/>
      <c r="JDP109" s="6"/>
      <c r="JDQ109" s="6"/>
      <c r="JDR109" s="246"/>
      <c r="JDS109" s="252"/>
      <c r="JDT109" s="259"/>
      <c r="JDU109" s="231"/>
      <c r="JDV109" s="231"/>
      <c r="JDW109" s="231"/>
      <c r="JDX109" s="99"/>
      <c r="JDY109" s="231"/>
      <c r="JDZ109" s="231"/>
      <c r="JEA109" s="231"/>
      <c r="JEB109" s="222"/>
      <c r="JEC109" s="248"/>
      <c r="JED109" s="254"/>
      <c r="JEE109" s="224"/>
      <c r="JEF109" s="225"/>
      <c r="JEG109" s="99"/>
      <c r="JEH109" s="255"/>
      <c r="JEI109" s="231"/>
      <c r="JEJ109" s="227"/>
      <c r="JEK109" s="231"/>
      <c r="JEL109" s="6"/>
      <c r="JEM109" s="6"/>
      <c r="JEN109" s="6"/>
      <c r="JEO109" s="246"/>
      <c r="JEP109" s="252"/>
      <c r="JEQ109" s="259"/>
      <c r="JER109" s="231"/>
      <c r="JES109" s="231"/>
      <c r="JET109" s="231"/>
      <c r="JEU109" s="99"/>
      <c r="JEV109" s="231"/>
      <c r="JEW109" s="231"/>
      <c r="JEX109" s="231"/>
      <c r="JEY109" s="222"/>
      <c r="JEZ109" s="248"/>
      <c r="JFA109" s="254"/>
      <c r="JFB109" s="224"/>
      <c r="JFC109" s="225"/>
      <c r="JFD109" s="99"/>
      <c r="JFE109" s="255"/>
      <c r="JFF109" s="231"/>
      <c r="JFG109" s="227"/>
      <c r="JFH109" s="231"/>
      <c r="JFI109" s="6"/>
      <c r="JFJ109" s="6"/>
      <c r="JFK109" s="6"/>
      <c r="JFL109" s="246"/>
      <c r="JFM109" s="252"/>
      <c r="JFN109" s="259"/>
      <c r="JFO109" s="231"/>
      <c r="JFP109" s="231"/>
      <c r="JFQ109" s="231"/>
      <c r="JFR109" s="99"/>
      <c r="JFS109" s="231"/>
      <c r="JFT109" s="231"/>
      <c r="JFU109" s="231"/>
      <c r="JFV109" s="222"/>
      <c r="JFW109" s="248"/>
      <c r="JFX109" s="254"/>
      <c r="JFY109" s="224"/>
      <c r="JFZ109" s="225"/>
      <c r="JGA109" s="99"/>
      <c r="JGB109" s="255"/>
      <c r="JGC109" s="231"/>
      <c r="JGD109" s="227"/>
      <c r="JGE109" s="231"/>
      <c r="JGF109" s="6"/>
      <c r="JGG109" s="6"/>
      <c r="JGH109" s="6"/>
      <c r="JGI109" s="246"/>
      <c r="JGJ109" s="252"/>
      <c r="JGK109" s="259"/>
      <c r="JGL109" s="231"/>
      <c r="JGM109" s="231"/>
      <c r="JGN109" s="231"/>
      <c r="JGO109" s="99"/>
      <c r="JGP109" s="231"/>
      <c r="JGQ109" s="231"/>
      <c r="JGR109" s="231"/>
      <c r="JGS109" s="222"/>
      <c r="JGT109" s="248"/>
      <c r="JGU109" s="254"/>
      <c r="JGV109" s="224"/>
      <c r="JGW109" s="225"/>
      <c r="JGX109" s="99"/>
      <c r="JGY109" s="255"/>
      <c r="JGZ109" s="231"/>
      <c r="JHA109" s="227"/>
      <c r="JHB109" s="231"/>
      <c r="JHC109" s="6"/>
      <c r="JHD109" s="6"/>
      <c r="JHE109" s="6"/>
      <c r="JHF109" s="246"/>
      <c r="JHG109" s="252"/>
      <c r="JHH109" s="259"/>
      <c r="JHI109" s="231"/>
      <c r="JHJ109" s="231"/>
      <c r="JHK109" s="231"/>
      <c r="JHL109" s="99"/>
      <c r="JHM109" s="231"/>
      <c r="JHN109" s="231"/>
      <c r="JHO109" s="231"/>
      <c r="JHP109" s="222"/>
      <c r="JHQ109" s="248"/>
      <c r="JHR109" s="254"/>
      <c r="JHS109" s="224"/>
      <c r="JHT109" s="225"/>
      <c r="JHU109" s="99"/>
      <c r="JHV109" s="255"/>
      <c r="JHW109" s="231"/>
      <c r="JHX109" s="227"/>
      <c r="JHY109" s="231"/>
      <c r="JHZ109" s="6"/>
      <c r="JIA109" s="6"/>
      <c r="JIB109" s="6"/>
      <c r="JIC109" s="246"/>
      <c r="JID109" s="252"/>
      <c r="JIE109" s="259"/>
      <c r="JIF109" s="231"/>
      <c r="JIG109" s="231"/>
      <c r="JIH109" s="231"/>
      <c r="JII109" s="99"/>
      <c r="JIJ109" s="231"/>
      <c r="JIK109" s="231"/>
      <c r="JIL109" s="231"/>
      <c r="JIM109" s="222"/>
      <c r="JIN109" s="248"/>
      <c r="JIO109" s="254"/>
      <c r="JIP109" s="224"/>
      <c r="JIQ109" s="225"/>
      <c r="JIR109" s="99"/>
      <c r="JIS109" s="255"/>
      <c r="JIT109" s="231"/>
      <c r="JIU109" s="227"/>
      <c r="JIV109" s="231"/>
      <c r="JIW109" s="6"/>
      <c r="JIX109" s="6"/>
      <c r="JIY109" s="6"/>
      <c r="JIZ109" s="246"/>
      <c r="JJA109" s="252"/>
      <c r="JJB109" s="259"/>
      <c r="JJC109" s="231"/>
      <c r="JJD109" s="231"/>
      <c r="JJE109" s="231"/>
      <c r="JJF109" s="99"/>
      <c r="JJG109" s="231"/>
      <c r="JJH109" s="231"/>
      <c r="JJI109" s="231"/>
      <c r="JJJ109" s="222"/>
      <c r="JJK109" s="248"/>
      <c r="JJL109" s="254"/>
      <c r="JJM109" s="224"/>
      <c r="JJN109" s="225"/>
      <c r="JJO109" s="99"/>
      <c r="JJP109" s="255"/>
      <c r="JJQ109" s="231"/>
      <c r="JJR109" s="227"/>
      <c r="JJS109" s="231"/>
      <c r="JJT109" s="6"/>
      <c r="JJU109" s="6"/>
      <c r="JJV109" s="6"/>
      <c r="JJW109" s="246"/>
      <c r="JJX109" s="252"/>
      <c r="JJY109" s="259"/>
      <c r="JJZ109" s="231"/>
      <c r="JKA109" s="231"/>
      <c r="JKB109" s="231"/>
      <c r="JKC109" s="99"/>
      <c r="JKD109" s="231"/>
      <c r="JKE109" s="231"/>
      <c r="JKF109" s="231"/>
      <c r="JKG109" s="222"/>
      <c r="JKH109" s="248"/>
      <c r="JKI109" s="254"/>
      <c r="JKJ109" s="224"/>
      <c r="JKK109" s="225"/>
      <c r="JKL109" s="99"/>
      <c r="JKM109" s="255"/>
      <c r="JKN109" s="231"/>
      <c r="JKO109" s="227"/>
      <c r="JKP109" s="231"/>
      <c r="JKQ109" s="6"/>
      <c r="JKR109" s="6"/>
      <c r="JKS109" s="6"/>
      <c r="JKT109" s="246"/>
      <c r="JKU109" s="252"/>
      <c r="JKV109" s="259"/>
      <c r="JKW109" s="231"/>
      <c r="JKX109" s="231"/>
      <c r="JKY109" s="231"/>
      <c r="JKZ109" s="99"/>
      <c r="JLA109" s="231"/>
      <c r="JLB109" s="231"/>
      <c r="JLC109" s="231"/>
      <c r="JLD109" s="222"/>
      <c r="JLE109" s="248"/>
      <c r="JLF109" s="254"/>
      <c r="JLG109" s="224"/>
      <c r="JLH109" s="225"/>
      <c r="JLI109" s="99"/>
      <c r="JLJ109" s="255"/>
      <c r="JLK109" s="231"/>
      <c r="JLL109" s="227"/>
      <c r="JLM109" s="231"/>
      <c r="JLN109" s="6"/>
      <c r="JLO109" s="6"/>
      <c r="JLP109" s="6"/>
      <c r="JLQ109" s="246"/>
      <c r="JLR109" s="252"/>
      <c r="JLS109" s="259"/>
      <c r="JLT109" s="231"/>
      <c r="JLU109" s="231"/>
      <c r="JLV109" s="231"/>
      <c r="JLW109" s="99"/>
      <c r="JLX109" s="231"/>
      <c r="JLY109" s="231"/>
      <c r="JLZ109" s="231"/>
      <c r="JMA109" s="222"/>
      <c r="JMB109" s="248"/>
      <c r="JMC109" s="254"/>
      <c r="JMD109" s="224"/>
      <c r="JME109" s="225"/>
      <c r="JMF109" s="99"/>
      <c r="JMG109" s="255"/>
      <c r="JMH109" s="231"/>
      <c r="JMI109" s="227"/>
      <c r="JMJ109" s="231"/>
      <c r="JMK109" s="6"/>
      <c r="JML109" s="6"/>
      <c r="JMM109" s="6"/>
      <c r="JMN109" s="246"/>
      <c r="JMO109" s="252"/>
      <c r="JMP109" s="259"/>
      <c r="JMQ109" s="231"/>
      <c r="JMR109" s="231"/>
      <c r="JMS109" s="231"/>
      <c r="JMT109" s="99"/>
      <c r="JMU109" s="231"/>
      <c r="JMV109" s="231"/>
      <c r="JMW109" s="231"/>
      <c r="JMX109" s="222"/>
      <c r="JMY109" s="248"/>
      <c r="JMZ109" s="254"/>
      <c r="JNA109" s="224"/>
      <c r="JNB109" s="225"/>
      <c r="JNC109" s="99"/>
      <c r="JND109" s="255"/>
      <c r="JNE109" s="231"/>
      <c r="JNF109" s="227"/>
      <c r="JNG109" s="231"/>
      <c r="JNH109" s="6"/>
      <c r="JNI109" s="6"/>
      <c r="JNJ109" s="6"/>
      <c r="JNK109" s="246"/>
      <c r="JNL109" s="252"/>
      <c r="JNM109" s="259"/>
      <c r="JNN109" s="231"/>
      <c r="JNO109" s="231"/>
      <c r="JNP109" s="231"/>
      <c r="JNQ109" s="99"/>
      <c r="JNR109" s="231"/>
      <c r="JNS109" s="231"/>
      <c r="JNT109" s="231"/>
      <c r="JNU109" s="222"/>
      <c r="JNV109" s="248"/>
      <c r="JNW109" s="254"/>
      <c r="JNX109" s="224"/>
      <c r="JNY109" s="225"/>
      <c r="JNZ109" s="99"/>
      <c r="JOA109" s="255"/>
      <c r="JOB109" s="231"/>
      <c r="JOC109" s="227"/>
      <c r="JOD109" s="231"/>
      <c r="JOE109" s="6"/>
      <c r="JOF109" s="6"/>
      <c r="JOG109" s="6"/>
      <c r="JOH109" s="246"/>
      <c r="JOI109" s="252"/>
      <c r="JOJ109" s="259"/>
      <c r="JOK109" s="231"/>
      <c r="JOL109" s="231"/>
      <c r="JOM109" s="231"/>
      <c r="JON109" s="99"/>
      <c r="JOO109" s="231"/>
      <c r="JOP109" s="231"/>
      <c r="JOQ109" s="231"/>
      <c r="JOR109" s="222"/>
      <c r="JOS109" s="248"/>
      <c r="JOT109" s="254"/>
      <c r="JOU109" s="224"/>
      <c r="JOV109" s="225"/>
      <c r="JOW109" s="99"/>
      <c r="JOX109" s="255"/>
      <c r="JOY109" s="231"/>
      <c r="JOZ109" s="227"/>
      <c r="JPA109" s="231"/>
      <c r="JPB109" s="6"/>
      <c r="JPC109" s="6"/>
      <c r="JPD109" s="6"/>
      <c r="JPE109" s="246"/>
      <c r="JPF109" s="252"/>
      <c r="JPG109" s="259"/>
      <c r="JPH109" s="231"/>
      <c r="JPI109" s="231"/>
      <c r="JPJ109" s="231"/>
      <c r="JPK109" s="99"/>
      <c r="JPL109" s="231"/>
      <c r="JPM109" s="231"/>
      <c r="JPN109" s="231"/>
      <c r="JPO109" s="222"/>
      <c r="JPP109" s="248"/>
      <c r="JPQ109" s="254"/>
      <c r="JPR109" s="224"/>
      <c r="JPS109" s="225"/>
      <c r="JPT109" s="99"/>
      <c r="JPU109" s="255"/>
      <c r="JPV109" s="231"/>
      <c r="JPW109" s="227"/>
      <c r="JPX109" s="231"/>
      <c r="JPY109" s="6"/>
      <c r="JPZ109" s="6"/>
      <c r="JQA109" s="6"/>
      <c r="JQB109" s="246"/>
      <c r="JQC109" s="252"/>
      <c r="JQD109" s="259"/>
      <c r="JQE109" s="231"/>
      <c r="JQF109" s="231"/>
      <c r="JQG109" s="231"/>
      <c r="JQH109" s="99"/>
      <c r="JQI109" s="231"/>
      <c r="JQJ109" s="231"/>
      <c r="JQK109" s="231"/>
      <c r="JQL109" s="222"/>
      <c r="JQM109" s="248"/>
      <c r="JQN109" s="254"/>
      <c r="JQO109" s="224"/>
      <c r="JQP109" s="225"/>
      <c r="JQQ109" s="99"/>
      <c r="JQR109" s="255"/>
      <c r="JQS109" s="231"/>
      <c r="JQT109" s="227"/>
      <c r="JQU109" s="231"/>
      <c r="JQV109" s="6"/>
      <c r="JQW109" s="6"/>
      <c r="JQX109" s="6"/>
      <c r="JQY109" s="246"/>
      <c r="JQZ109" s="252"/>
      <c r="JRA109" s="259"/>
      <c r="JRB109" s="231"/>
      <c r="JRC109" s="231"/>
      <c r="JRD109" s="231"/>
      <c r="JRE109" s="99"/>
      <c r="JRF109" s="231"/>
      <c r="JRG109" s="231"/>
      <c r="JRH109" s="231"/>
      <c r="JRI109" s="222"/>
      <c r="JRJ109" s="248"/>
      <c r="JRK109" s="254"/>
      <c r="JRL109" s="224"/>
      <c r="JRM109" s="225"/>
      <c r="JRN109" s="99"/>
      <c r="JRO109" s="255"/>
      <c r="JRP109" s="231"/>
      <c r="JRQ109" s="227"/>
      <c r="JRR109" s="231"/>
      <c r="JRS109" s="6"/>
      <c r="JRT109" s="6"/>
      <c r="JRU109" s="6"/>
      <c r="JRV109" s="246"/>
      <c r="JRW109" s="252"/>
      <c r="JRX109" s="259"/>
      <c r="JRY109" s="231"/>
      <c r="JRZ109" s="231"/>
      <c r="JSA109" s="231"/>
      <c r="JSB109" s="99"/>
      <c r="JSC109" s="231"/>
      <c r="JSD109" s="231"/>
      <c r="JSE109" s="231"/>
      <c r="JSF109" s="222"/>
      <c r="JSG109" s="248"/>
      <c r="JSH109" s="254"/>
      <c r="JSI109" s="224"/>
      <c r="JSJ109" s="225"/>
      <c r="JSK109" s="99"/>
      <c r="JSL109" s="255"/>
      <c r="JSM109" s="231"/>
      <c r="JSN109" s="227"/>
      <c r="JSO109" s="231"/>
      <c r="JSP109" s="6"/>
      <c r="JSQ109" s="6"/>
      <c r="JSR109" s="6"/>
      <c r="JSS109" s="246"/>
      <c r="JST109" s="252"/>
      <c r="JSU109" s="259"/>
      <c r="JSV109" s="231"/>
      <c r="JSW109" s="231"/>
      <c r="JSX109" s="231"/>
      <c r="JSY109" s="99"/>
      <c r="JSZ109" s="231"/>
      <c r="JTA109" s="231"/>
      <c r="JTB109" s="231"/>
      <c r="JTC109" s="222"/>
      <c r="JTD109" s="248"/>
      <c r="JTE109" s="254"/>
      <c r="JTF109" s="224"/>
      <c r="JTG109" s="225"/>
      <c r="JTH109" s="99"/>
      <c r="JTI109" s="255"/>
      <c r="JTJ109" s="231"/>
      <c r="JTK109" s="227"/>
      <c r="JTL109" s="231"/>
      <c r="JTM109" s="6"/>
      <c r="JTN109" s="6"/>
      <c r="JTO109" s="6"/>
      <c r="JTP109" s="246"/>
      <c r="JTQ109" s="252"/>
      <c r="JTR109" s="259"/>
      <c r="JTS109" s="231"/>
      <c r="JTT109" s="231"/>
      <c r="JTU109" s="231"/>
      <c r="JTV109" s="99"/>
      <c r="JTW109" s="231"/>
      <c r="JTX109" s="231"/>
      <c r="JTY109" s="231"/>
      <c r="JTZ109" s="222"/>
      <c r="JUA109" s="248"/>
      <c r="JUB109" s="254"/>
      <c r="JUC109" s="224"/>
      <c r="JUD109" s="225"/>
      <c r="JUE109" s="99"/>
      <c r="JUF109" s="255"/>
      <c r="JUG109" s="231"/>
      <c r="JUH109" s="227"/>
      <c r="JUI109" s="231"/>
      <c r="JUJ109" s="6"/>
      <c r="JUK109" s="6"/>
      <c r="JUL109" s="6"/>
      <c r="JUM109" s="246"/>
      <c r="JUN109" s="252"/>
      <c r="JUO109" s="259"/>
      <c r="JUP109" s="231"/>
      <c r="JUQ109" s="231"/>
      <c r="JUR109" s="231"/>
      <c r="JUS109" s="99"/>
      <c r="JUT109" s="231"/>
      <c r="JUU109" s="231"/>
      <c r="JUV109" s="231"/>
      <c r="JUW109" s="222"/>
      <c r="JUX109" s="248"/>
      <c r="JUY109" s="254"/>
      <c r="JUZ109" s="224"/>
      <c r="JVA109" s="225"/>
      <c r="JVB109" s="99"/>
      <c r="JVC109" s="255"/>
      <c r="JVD109" s="231"/>
      <c r="JVE109" s="227"/>
      <c r="JVF109" s="231"/>
      <c r="JVG109" s="6"/>
      <c r="JVH109" s="6"/>
      <c r="JVI109" s="6"/>
      <c r="JVJ109" s="246"/>
      <c r="JVK109" s="252"/>
      <c r="JVL109" s="259"/>
      <c r="JVM109" s="231"/>
      <c r="JVN109" s="231"/>
      <c r="JVO109" s="231"/>
      <c r="JVP109" s="99"/>
      <c r="JVQ109" s="231"/>
      <c r="JVR109" s="231"/>
      <c r="JVS109" s="231"/>
      <c r="JVT109" s="222"/>
      <c r="JVU109" s="248"/>
      <c r="JVV109" s="254"/>
      <c r="JVW109" s="224"/>
      <c r="JVX109" s="225"/>
      <c r="JVY109" s="99"/>
      <c r="JVZ109" s="255"/>
      <c r="JWA109" s="231"/>
      <c r="JWB109" s="227"/>
      <c r="JWC109" s="231"/>
      <c r="JWD109" s="6"/>
      <c r="JWE109" s="6"/>
      <c r="JWF109" s="6"/>
      <c r="JWG109" s="246"/>
      <c r="JWH109" s="252"/>
      <c r="JWI109" s="259"/>
      <c r="JWJ109" s="231"/>
      <c r="JWK109" s="231"/>
      <c r="JWL109" s="231"/>
      <c r="JWM109" s="99"/>
      <c r="JWN109" s="231"/>
      <c r="JWO109" s="231"/>
      <c r="JWP109" s="231"/>
      <c r="JWQ109" s="222"/>
      <c r="JWR109" s="248"/>
      <c r="JWS109" s="254"/>
      <c r="JWT109" s="224"/>
      <c r="JWU109" s="225"/>
      <c r="JWV109" s="99"/>
      <c r="JWW109" s="255"/>
      <c r="JWX109" s="231"/>
      <c r="JWY109" s="227"/>
      <c r="JWZ109" s="231"/>
      <c r="JXA109" s="6"/>
      <c r="JXB109" s="6"/>
      <c r="JXC109" s="6"/>
      <c r="JXD109" s="246"/>
      <c r="JXE109" s="252"/>
      <c r="JXF109" s="259"/>
      <c r="JXG109" s="231"/>
      <c r="JXH109" s="231"/>
      <c r="JXI109" s="231"/>
      <c r="JXJ109" s="99"/>
      <c r="JXK109" s="231"/>
      <c r="JXL109" s="231"/>
      <c r="JXM109" s="231"/>
      <c r="JXN109" s="222"/>
      <c r="JXO109" s="248"/>
      <c r="JXP109" s="254"/>
      <c r="JXQ109" s="224"/>
      <c r="JXR109" s="225"/>
      <c r="JXS109" s="99"/>
      <c r="JXT109" s="255"/>
      <c r="JXU109" s="231"/>
      <c r="JXV109" s="227"/>
      <c r="JXW109" s="231"/>
      <c r="JXX109" s="6"/>
      <c r="JXY109" s="6"/>
      <c r="JXZ109" s="6"/>
      <c r="JYA109" s="246"/>
      <c r="JYB109" s="252"/>
      <c r="JYC109" s="259"/>
      <c r="JYD109" s="231"/>
      <c r="JYE109" s="231"/>
      <c r="JYF109" s="231"/>
      <c r="JYG109" s="99"/>
      <c r="JYH109" s="231"/>
      <c r="JYI109" s="231"/>
      <c r="JYJ109" s="231"/>
      <c r="JYK109" s="222"/>
      <c r="JYL109" s="248"/>
      <c r="JYM109" s="254"/>
      <c r="JYN109" s="224"/>
      <c r="JYO109" s="225"/>
      <c r="JYP109" s="99"/>
      <c r="JYQ109" s="255"/>
      <c r="JYR109" s="231"/>
      <c r="JYS109" s="227"/>
      <c r="JYT109" s="231"/>
      <c r="JYU109" s="6"/>
      <c r="JYV109" s="6"/>
      <c r="JYW109" s="6"/>
      <c r="JYX109" s="246"/>
      <c r="JYY109" s="252"/>
      <c r="JYZ109" s="259"/>
      <c r="JZA109" s="231"/>
      <c r="JZB109" s="231"/>
      <c r="JZC109" s="231"/>
      <c r="JZD109" s="99"/>
      <c r="JZE109" s="231"/>
      <c r="JZF109" s="231"/>
      <c r="JZG109" s="231"/>
      <c r="JZH109" s="222"/>
      <c r="JZI109" s="248"/>
      <c r="JZJ109" s="254"/>
      <c r="JZK109" s="224"/>
      <c r="JZL109" s="225"/>
      <c r="JZM109" s="99"/>
      <c r="JZN109" s="255"/>
      <c r="JZO109" s="231"/>
      <c r="JZP109" s="227"/>
      <c r="JZQ109" s="231"/>
      <c r="JZR109" s="6"/>
      <c r="JZS109" s="6"/>
      <c r="JZT109" s="6"/>
      <c r="JZU109" s="246"/>
      <c r="JZV109" s="252"/>
      <c r="JZW109" s="259"/>
      <c r="JZX109" s="231"/>
      <c r="JZY109" s="231"/>
      <c r="JZZ109" s="231"/>
      <c r="KAA109" s="99"/>
      <c r="KAB109" s="231"/>
      <c r="KAC109" s="231"/>
      <c r="KAD109" s="231"/>
      <c r="KAE109" s="222"/>
      <c r="KAF109" s="248"/>
      <c r="KAG109" s="254"/>
      <c r="KAH109" s="224"/>
      <c r="KAI109" s="225"/>
      <c r="KAJ109" s="99"/>
      <c r="KAK109" s="255"/>
      <c r="KAL109" s="231"/>
      <c r="KAM109" s="227"/>
      <c r="KAN109" s="231"/>
      <c r="KAO109" s="6"/>
      <c r="KAP109" s="6"/>
      <c r="KAQ109" s="6"/>
      <c r="KAR109" s="246"/>
      <c r="KAS109" s="252"/>
      <c r="KAT109" s="259"/>
      <c r="KAU109" s="231"/>
      <c r="KAV109" s="231"/>
      <c r="KAW109" s="231"/>
      <c r="KAX109" s="99"/>
      <c r="KAY109" s="231"/>
      <c r="KAZ109" s="231"/>
      <c r="KBA109" s="231"/>
      <c r="KBB109" s="222"/>
      <c r="KBC109" s="248"/>
      <c r="KBD109" s="254"/>
      <c r="KBE109" s="224"/>
      <c r="KBF109" s="225"/>
      <c r="KBG109" s="99"/>
      <c r="KBH109" s="255"/>
      <c r="KBI109" s="231"/>
      <c r="KBJ109" s="227"/>
      <c r="KBK109" s="231"/>
      <c r="KBL109" s="6"/>
      <c r="KBM109" s="6"/>
      <c r="KBN109" s="6"/>
      <c r="KBO109" s="246"/>
      <c r="KBP109" s="252"/>
      <c r="KBQ109" s="259"/>
      <c r="KBR109" s="231"/>
      <c r="KBS109" s="231"/>
      <c r="KBT109" s="231"/>
      <c r="KBU109" s="99"/>
      <c r="KBV109" s="231"/>
      <c r="KBW109" s="231"/>
      <c r="KBX109" s="231"/>
      <c r="KBY109" s="222"/>
      <c r="KBZ109" s="248"/>
      <c r="KCA109" s="254"/>
      <c r="KCB109" s="224"/>
      <c r="KCC109" s="225"/>
      <c r="KCD109" s="99"/>
      <c r="KCE109" s="255"/>
      <c r="KCF109" s="231"/>
      <c r="KCG109" s="227"/>
      <c r="KCH109" s="231"/>
      <c r="KCI109" s="6"/>
      <c r="KCJ109" s="6"/>
      <c r="KCK109" s="6"/>
      <c r="KCL109" s="246"/>
      <c r="KCM109" s="252"/>
      <c r="KCN109" s="259"/>
      <c r="KCO109" s="231"/>
      <c r="KCP109" s="231"/>
      <c r="KCQ109" s="231"/>
      <c r="KCR109" s="99"/>
      <c r="KCS109" s="231"/>
      <c r="KCT109" s="231"/>
      <c r="KCU109" s="231"/>
      <c r="KCV109" s="222"/>
      <c r="KCW109" s="248"/>
      <c r="KCX109" s="254"/>
      <c r="KCY109" s="224"/>
      <c r="KCZ109" s="225"/>
      <c r="KDA109" s="99"/>
      <c r="KDB109" s="255"/>
      <c r="KDC109" s="231"/>
      <c r="KDD109" s="227"/>
      <c r="KDE109" s="231"/>
      <c r="KDF109" s="6"/>
      <c r="KDG109" s="6"/>
      <c r="KDH109" s="6"/>
      <c r="KDI109" s="246"/>
      <c r="KDJ109" s="252"/>
      <c r="KDK109" s="259"/>
      <c r="KDL109" s="231"/>
      <c r="KDM109" s="231"/>
      <c r="KDN109" s="231"/>
      <c r="KDO109" s="99"/>
      <c r="KDP109" s="231"/>
      <c r="KDQ109" s="231"/>
      <c r="KDR109" s="231"/>
      <c r="KDS109" s="222"/>
      <c r="KDT109" s="248"/>
      <c r="KDU109" s="254"/>
      <c r="KDV109" s="224"/>
      <c r="KDW109" s="225"/>
      <c r="KDX109" s="99"/>
      <c r="KDY109" s="255"/>
      <c r="KDZ109" s="231"/>
      <c r="KEA109" s="227"/>
      <c r="KEB109" s="231"/>
      <c r="KEC109" s="6"/>
      <c r="KED109" s="6"/>
      <c r="KEE109" s="6"/>
      <c r="KEF109" s="246"/>
      <c r="KEG109" s="252"/>
      <c r="KEH109" s="259"/>
      <c r="KEI109" s="231"/>
      <c r="KEJ109" s="231"/>
      <c r="KEK109" s="231"/>
      <c r="KEL109" s="99"/>
      <c r="KEM109" s="231"/>
      <c r="KEN109" s="231"/>
      <c r="KEO109" s="231"/>
      <c r="KEP109" s="222"/>
      <c r="KEQ109" s="248"/>
      <c r="KER109" s="254"/>
      <c r="KES109" s="224"/>
      <c r="KET109" s="225"/>
      <c r="KEU109" s="99"/>
      <c r="KEV109" s="255"/>
      <c r="KEW109" s="231"/>
      <c r="KEX109" s="227"/>
      <c r="KEY109" s="231"/>
      <c r="KEZ109" s="6"/>
      <c r="KFA109" s="6"/>
      <c r="KFB109" s="6"/>
      <c r="KFC109" s="246"/>
      <c r="KFD109" s="252"/>
      <c r="KFE109" s="259"/>
      <c r="KFF109" s="231"/>
      <c r="KFG109" s="231"/>
      <c r="KFH109" s="231"/>
      <c r="KFI109" s="99"/>
      <c r="KFJ109" s="231"/>
      <c r="KFK109" s="231"/>
      <c r="KFL109" s="231"/>
      <c r="KFM109" s="222"/>
      <c r="KFN109" s="248"/>
      <c r="KFO109" s="254"/>
      <c r="KFP109" s="224"/>
      <c r="KFQ109" s="225"/>
      <c r="KFR109" s="99"/>
      <c r="KFS109" s="255"/>
      <c r="KFT109" s="231"/>
      <c r="KFU109" s="227"/>
      <c r="KFV109" s="231"/>
      <c r="KFW109" s="6"/>
      <c r="KFX109" s="6"/>
      <c r="KFY109" s="6"/>
      <c r="KFZ109" s="246"/>
      <c r="KGA109" s="252"/>
      <c r="KGB109" s="259"/>
      <c r="KGC109" s="231"/>
      <c r="KGD109" s="231"/>
      <c r="KGE109" s="231"/>
      <c r="KGF109" s="99"/>
      <c r="KGG109" s="231"/>
      <c r="KGH109" s="231"/>
      <c r="KGI109" s="231"/>
      <c r="KGJ109" s="222"/>
      <c r="KGK109" s="248"/>
      <c r="KGL109" s="254"/>
      <c r="KGM109" s="224"/>
      <c r="KGN109" s="225"/>
      <c r="KGO109" s="99"/>
      <c r="KGP109" s="255"/>
      <c r="KGQ109" s="231"/>
      <c r="KGR109" s="227"/>
      <c r="KGS109" s="231"/>
      <c r="KGT109" s="6"/>
      <c r="KGU109" s="6"/>
      <c r="KGV109" s="6"/>
      <c r="KGW109" s="246"/>
      <c r="KGX109" s="252"/>
      <c r="KGY109" s="259"/>
      <c r="KGZ109" s="231"/>
      <c r="KHA109" s="231"/>
      <c r="KHB109" s="231"/>
      <c r="KHC109" s="99"/>
      <c r="KHD109" s="231"/>
      <c r="KHE109" s="231"/>
      <c r="KHF109" s="231"/>
      <c r="KHG109" s="222"/>
      <c r="KHH109" s="248"/>
      <c r="KHI109" s="254"/>
      <c r="KHJ109" s="224"/>
      <c r="KHK109" s="225"/>
      <c r="KHL109" s="99"/>
      <c r="KHM109" s="255"/>
      <c r="KHN109" s="231"/>
      <c r="KHO109" s="227"/>
      <c r="KHP109" s="231"/>
      <c r="KHQ109" s="6"/>
      <c r="KHR109" s="6"/>
      <c r="KHS109" s="6"/>
      <c r="KHT109" s="246"/>
      <c r="KHU109" s="252"/>
      <c r="KHV109" s="259"/>
      <c r="KHW109" s="231"/>
      <c r="KHX109" s="231"/>
      <c r="KHY109" s="231"/>
      <c r="KHZ109" s="99"/>
      <c r="KIA109" s="231"/>
      <c r="KIB109" s="231"/>
      <c r="KIC109" s="231"/>
      <c r="KID109" s="222"/>
      <c r="KIE109" s="248"/>
      <c r="KIF109" s="254"/>
      <c r="KIG109" s="224"/>
      <c r="KIH109" s="225"/>
      <c r="KII109" s="99"/>
      <c r="KIJ109" s="255"/>
      <c r="KIK109" s="231"/>
      <c r="KIL109" s="227"/>
      <c r="KIM109" s="231"/>
      <c r="KIN109" s="6"/>
      <c r="KIO109" s="6"/>
      <c r="KIP109" s="6"/>
      <c r="KIQ109" s="246"/>
      <c r="KIR109" s="252"/>
      <c r="KIS109" s="259"/>
      <c r="KIT109" s="231"/>
      <c r="KIU109" s="231"/>
      <c r="KIV109" s="231"/>
      <c r="KIW109" s="99"/>
      <c r="KIX109" s="231"/>
      <c r="KIY109" s="231"/>
      <c r="KIZ109" s="231"/>
      <c r="KJA109" s="222"/>
      <c r="KJB109" s="248"/>
      <c r="KJC109" s="254"/>
      <c r="KJD109" s="224"/>
      <c r="KJE109" s="225"/>
      <c r="KJF109" s="99"/>
      <c r="KJG109" s="255"/>
      <c r="KJH109" s="231"/>
      <c r="KJI109" s="227"/>
      <c r="KJJ109" s="231"/>
      <c r="KJK109" s="6"/>
      <c r="KJL109" s="6"/>
      <c r="KJM109" s="6"/>
      <c r="KJN109" s="246"/>
      <c r="KJO109" s="252"/>
      <c r="KJP109" s="259"/>
      <c r="KJQ109" s="231"/>
      <c r="KJR109" s="231"/>
      <c r="KJS109" s="231"/>
      <c r="KJT109" s="99"/>
      <c r="KJU109" s="231"/>
      <c r="KJV109" s="231"/>
      <c r="KJW109" s="231"/>
      <c r="KJX109" s="222"/>
      <c r="KJY109" s="248"/>
      <c r="KJZ109" s="254"/>
      <c r="KKA109" s="224"/>
      <c r="KKB109" s="225"/>
      <c r="KKC109" s="99"/>
      <c r="KKD109" s="255"/>
      <c r="KKE109" s="231"/>
      <c r="KKF109" s="227"/>
      <c r="KKG109" s="231"/>
      <c r="KKH109" s="6"/>
      <c r="KKI109" s="6"/>
      <c r="KKJ109" s="6"/>
      <c r="KKK109" s="246"/>
      <c r="KKL109" s="252"/>
      <c r="KKM109" s="259"/>
      <c r="KKN109" s="231"/>
      <c r="KKO109" s="231"/>
      <c r="KKP109" s="231"/>
      <c r="KKQ109" s="99"/>
      <c r="KKR109" s="231"/>
      <c r="KKS109" s="231"/>
      <c r="KKT109" s="231"/>
      <c r="KKU109" s="222"/>
      <c r="KKV109" s="248"/>
      <c r="KKW109" s="254"/>
      <c r="KKX109" s="224"/>
      <c r="KKY109" s="225"/>
      <c r="KKZ109" s="99"/>
      <c r="KLA109" s="255"/>
      <c r="KLB109" s="231"/>
      <c r="KLC109" s="227"/>
      <c r="KLD109" s="231"/>
      <c r="KLE109" s="6"/>
      <c r="KLF109" s="6"/>
      <c r="KLG109" s="6"/>
      <c r="KLH109" s="246"/>
      <c r="KLI109" s="252"/>
      <c r="KLJ109" s="259"/>
      <c r="KLK109" s="231"/>
      <c r="KLL109" s="231"/>
      <c r="KLM109" s="231"/>
      <c r="KLN109" s="99"/>
      <c r="KLO109" s="231"/>
      <c r="KLP109" s="231"/>
      <c r="KLQ109" s="231"/>
      <c r="KLR109" s="222"/>
      <c r="KLS109" s="248"/>
      <c r="KLT109" s="254"/>
      <c r="KLU109" s="224"/>
      <c r="KLV109" s="225"/>
      <c r="KLW109" s="99"/>
      <c r="KLX109" s="255"/>
      <c r="KLY109" s="231"/>
      <c r="KLZ109" s="227"/>
      <c r="KMA109" s="231"/>
      <c r="KMB109" s="6"/>
      <c r="KMC109" s="6"/>
      <c r="KMD109" s="6"/>
      <c r="KME109" s="246"/>
      <c r="KMF109" s="252"/>
      <c r="KMG109" s="259"/>
      <c r="KMH109" s="231"/>
      <c r="KMI109" s="231"/>
      <c r="KMJ109" s="231"/>
      <c r="KMK109" s="99"/>
      <c r="KML109" s="231"/>
      <c r="KMM109" s="231"/>
      <c r="KMN109" s="231"/>
      <c r="KMO109" s="222"/>
      <c r="KMP109" s="248"/>
      <c r="KMQ109" s="254"/>
      <c r="KMR109" s="224"/>
      <c r="KMS109" s="225"/>
      <c r="KMT109" s="99"/>
      <c r="KMU109" s="255"/>
      <c r="KMV109" s="231"/>
      <c r="KMW109" s="227"/>
      <c r="KMX109" s="231"/>
      <c r="KMY109" s="6"/>
      <c r="KMZ109" s="6"/>
      <c r="KNA109" s="6"/>
      <c r="KNB109" s="246"/>
      <c r="KNC109" s="252"/>
      <c r="KND109" s="259"/>
      <c r="KNE109" s="231"/>
      <c r="KNF109" s="231"/>
      <c r="KNG109" s="231"/>
      <c r="KNH109" s="99"/>
      <c r="KNI109" s="231"/>
      <c r="KNJ109" s="231"/>
      <c r="KNK109" s="231"/>
      <c r="KNL109" s="222"/>
      <c r="KNM109" s="248"/>
      <c r="KNN109" s="254"/>
      <c r="KNO109" s="224"/>
      <c r="KNP109" s="225"/>
      <c r="KNQ109" s="99"/>
      <c r="KNR109" s="255"/>
      <c r="KNS109" s="231"/>
      <c r="KNT109" s="227"/>
      <c r="KNU109" s="231"/>
      <c r="KNV109" s="6"/>
      <c r="KNW109" s="6"/>
      <c r="KNX109" s="6"/>
      <c r="KNY109" s="246"/>
      <c r="KNZ109" s="252"/>
      <c r="KOA109" s="259"/>
      <c r="KOB109" s="231"/>
      <c r="KOC109" s="231"/>
      <c r="KOD109" s="231"/>
      <c r="KOE109" s="99"/>
      <c r="KOF109" s="231"/>
      <c r="KOG109" s="231"/>
      <c r="KOH109" s="231"/>
      <c r="KOI109" s="222"/>
      <c r="KOJ109" s="248"/>
      <c r="KOK109" s="254"/>
      <c r="KOL109" s="224"/>
      <c r="KOM109" s="225"/>
      <c r="KON109" s="99"/>
      <c r="KOO109" s="255"/>
      <c r="KOP109" s="231"/>
      <c r="KOQ109" s="227"/>
      <c r="KOR109" s="231"/>
      <c r="KOS109" s="6"/>
      <c r="KOT109" s="6"/>
      <c r="KOU109" s="6"/>
      <c r="KOV109" s="246"/>
      <c r="KOW109" s="252"/>
      <c r="KOX109" s="259"/>
      <c r="KOY109" s="231"/>
      <c r="KOZ109" s="231"/>
      <c r="KPA109" s="231"/>
      <c r="KPB109" s="99"/>
      <c r="KPC109" s="231"/>
      <c r="KPD109" s="231"/>
      <c r="KPE109" s="231"/>
      <c r="KPF109" s="222"/>
      <c r="KPG109" s="248"/>
      <c r="KPH109" s="254"/>
      <c r="KPI109" s="224"/>
      <c r="KPJ109" s="225"/>
      <c r="KPK109" s="99"/>
      <c r="KPL109" s="255"/>
      <c r="KPM109" s="231"/>
      <c r="KPN109" s="227"/>
      <c r="KPO109" s="231"/>
      <c r="KPP109" s="6"/>
      <c r="KPQ109" s="6"/>
      <c r="KPR109" s="6"/>
      <c r="KPS109" s="246"/>
      <c r="KPT109" s="252"/>
      <c r="KPU109" s="259"/>
      <c r="KPV109" s="231"/>
      <c r="KPW109" s="231"/>
      <c r="KPX109" s="231"/>
      <c r="KPY109" s="99"/>
      <c r="KPZ109" s="231"/>
      <c r="KQA109" s="231"/>
      <c r="KQB109" s="231"/>
      <c r="KQC109" s="222"/>
      <c r="KQD109" s="248"/>
      <c r="KQE109" s="254"/>
      <c r="KQF109" s="224"/>
      <c r="KQG109" s="225"/>
      <c r="KQH109" s="99"/>
      <c r="KQI109" s="255"/>
      <c r="KQJ109" s="231"/>
      <c r="KQK109" s="227"/>
      <c r="KQL109" s="231"/>
      <c r="KQM109" s="6"/>
      <c r="KQN109" s="6"/>
      <c r="KQO109" s="6"/>
      <c r="KQP109" s="246"/>
      <c r="KQQ109" s="252"/>
      <c r="KQR109" s="259"/>
      <c r="KQS109" s="231"/>
      <c r="KQT109" s="231"/>
      <c r="KQU109" s="231"/>
      <c r="KQV109" s="99"/>
      <c r="KQW109" s="231"/>
      <c r="KQX109" s="231"/>
      <c r="KQY109" s="231"/>
      <c r="KQZ109" s="222"/>
      <c r="KRA109" s="248"/>
      <c r="KRB109" s="254"/>
      <c r="KRC109" s="224"/>
      <c r="KRD109" s="225"/>
      <c r="KRE109" s="99"/>
      <c r="KRF109" s="255"/>
      <c r="KRG109" s="231"/>
      <c r="KRH109" s="227"/>
      <c r="KRI109" s="231"/>
      <c r="KRJ109" s="6"/>
      <c r="KRK109" s="6"/>
      <c r="KRL109" s="6"/>
      <c r="KRM109" s="246"/>
      <c r="KRN109" s="252"/>
      <c r="KRO109" s="259"/>
      <c r="KRP109" s="231"/>
      <c r="KRQ109" s="231"/>
      <c r="KRR109" s="231"/>
      <c r="KRS109" s="99"/>
      <c r="KRT109" s="231"/>
      <c r="KRU109" s="231"/>
      <c r="KRV109" s="231"/>
      <c r="KRW109" s="222"/>
      <c r="KRX109" s="248"/>
      <c r="KRY109" s="254"/>
      <c r="KRZ109" s="224"/>
      <c r="KSA109" s="225"/>
      <c r="KSB109" s="99"/>
      <c r="KSC109" s="255"/>
      <c r="KSD109" s="231"/>
      <c r="KSE109" s="227"/>
      <c r="KSF109" s="231"/>
      <c r="KSG109" s="6"/>
      <c r="KSH109" s="6"/>
      <c r="KSI109" s="6"/>
      <c r="KSJ109" s="246"/>
      <c r="KSK109" s="252"/>
      <c r="KSL109" s="259"/>
      <c r="KSM109" s="231"/>
      <c r="KSN109" s="231"/>
      <c r="KSO109" s="231"/>
      <c r="KSP109" s="99"/>
      <c r="KSQ109" s="231"/>
      <c r="KSR109" s="231"/>
      <c r="KSS109" s="231"/>
      <c r="KST109" s="222"/>
      <c r="KSU109" s="248"/>
      <c r="KSV109" s="254"/>
      <c r="KSW109" s="224"/>
      <c r="KSX109" s="225"/>
      <c r="KSY109" s="99"/>
      <c r="KSZ109" s="255"/>
      <c r="KTA109" s="231"/>
      <c r="KTB109" s="227"/>
      <c r="KTC109" s="231"/>
      <c r="KTD109" s="6"/>
      <c r="KTE109" s="6"/>
      <c r="KTF109" s="6"/>
      <c r="KTG109" s="246"/>
      <c r="KTH109" s="252"/>
      <c r="KTI109" s="259"/>
      <c r="KTJ109" s="231"/>
      <c r="KTK109" s="231"/>
      <c r="KTL109" s="231"/>
      <c r="KTM109" s="99"/>
      <c r="KTN109" s="231"/>
      <c r="KTO109" s="231"/>
      <c r="KTP109" s="231"/>
      <c r="KTQ109" s="222"/>
      <c r="KTR109" s="248"/>
      <c r="KTS109" s="254"/>
      <c r="KTT109" s="224"/>
      <c r="KTU109" s="225"/>
      <c r="KTV109" s="99"/>
      <c r="KTW109" s="255"/>
      <c r="KTX109" s="231"/>
      <c r="KTY109" s="227"/>
      <c r="KTZ109" s="231"/>
      <c r="KUA109" s="6"/>
      <c r="KUB109" s="6"/>
      <c r="KUC109" s="6"/>
      <c r="KUD109" s="246"/>
      <c r="KUE109" s="252"/>
      <c r="KUF109" s="259"/>
      <c r="KUG109" s="231"/>
      <c r="KUH109" s="231"/>
      <c r="KUI109" s="231"/>
      <c r="KUJ109" s="99"/>
      <c r="KUK109" s="231"/>
      <c r="KUL109" s="231"/>
      <c r="KUM109" s="231"/>
      <c r="KUN109" s="222"/>
      <c r="KUO109" s="248"/>
      <c r="KUP109" s="254"/>
      <c r="KUQ109" s="224"/>
      <c r="KUR109" s="225"/>
      <c r="KUS109" s="99"/>
      <c r="KUT109" s="255"/>
      <c r="KUU109" s="231"/>
      <c r="KUV109" s="227"/>
      <c r="KUW109" s="231"/>
      <c r="KUX109" s="6"/>
      <c r="KUY109" s="6"/>
      <c r="KUZ109" s="6"/>
      <c r="KVA109" s="246"/>
      <c r="KVB109" s="252"/>
      <c r="KVC109" s="259"/>
      <c r="KVD109" s="231"/>
      <c r="KVE109" s="231"/>
      <c r="KVF109" s="231"/>
      <c r="KVG109" s="99"/>
      <c r="KVH109" s="231"/>
      <c r="KVI109" s="231"/>
      <c r="KVJ109" s="231"/>
      <c r="KVK109" s="222"/>
      <c r="KVL109" s="248"/>
      <c r="KVM109" s="254"/>
      <c r="KVN109" s="224"/>
      <c r="KVO109" s="225"/>
      <c r="KVP109" s="99"/>
      <c r="KVQ109" s="255"/>
      <c r="KVR109" s="231"/>
      <c r="KVS109" s="227"/>
      <c r="KVT109" s="231"/>
      <c r="KVU109" s="6"/>
      <c r="KVV109" s="6"/>
      <c r="KVW109" s="6"/>
      <c r="KVX109" s="246"/>
      <c r="KVY109" s="252"/>
      <c r="KVZ109" s="259"/>
      <c r="KWA109" s="231"/>
      <c r="KWB109" s="231"/>
      <c r="KWC109" s="231"/>
      <c r="KWD109" s="99"/>
      <c r="KWE109" s="231"/>
      <c r="KWF109" s="231"/>
      <c r="KWG109" s="231"/>
      <c r="KWH109" s="222"/>
      <c r="KWI109" s="248"/>
      <c r="KWJ109" s="254"/>
      <c r="KWK109" s="224"/>
      <c r="KWL109" s="225"/>
      <c r="KWM109" s="99"/>
      <c r="KWN109" s="255"/>
      <c r="KWO109" s="231"/>
      <c r="KWP109" s="227"/>
      <c r="KWQ109" s="231"/>
      <c r="KWR109" s="6"/>
      <c r="KWS109" s="6"/>
      <c r="KWT109" s="6"/>
      <c r="KWU109" s="246"/>
      <c r="KWV109" s="252"/>
      <c r="KWW109" s="259"/>
      <c r="KWX109" s="231"/>
      <c r="KWY109" s="231"/>
      <c r="KWZ109" s="231"/>
      <c r="KXA109" s="99"/>
      <c r="KXB109" s="231"/>
      <c r="KXC109" s="231"/>
      <c r="KXD109" s="231"/>
      <c r="KXE109" s="222"/>
      <c r="KXF109" s="248"/>
      <c r="KXG109" s="254"/>
      <c r="KXH109" s="224"/>
      <c r="KXI109" s="225"/>
      <c r="KXJ109" s="99"/>
      <c r="KXK109" s="255"/>
      <c r="KXL109" s="231"/>
      <c r="KXM109" s="227"/>
      <c r="KXN109" s="231"/>
      <c r="KXO109" s="6"/>
      <c r="KXP109" s="6"/>
      <c r="KXQ109" s="6"/>
      <c r="KXR109" s="246"/>
      <c r="KXS109" s="252"/>
      <c r="KXT109" s="259"/>
      <c r="KXU109" s="231"/>
      <c r="KXV109" s="231"/>
      <c r="KXW109" s="231"/>
      <c r="KXX109" s="99"/>
      <c r="KXY109" s="231"/>
      <c r="KXZ109" s="231"/>
      <c r="KYA109" s="231"/>
      <c r="KYB109" s="222"/>
      <c r="KYC109" s="248"/>
      <c r="KYD109" s="254"/>
      <c r="KYE109" s="224"/>
      <c r="KYF109" s="225"/>
      <c r="KYG109" s="99"/>
      <c r="KYH109" s="255"/>
      <c r="KYI109" s="231"/>
      <c r="KYJ109" s="227"/>
      <c r="KYK109" s="231"/>
      <c r="KYL109" s="6"/>
      <c r="KYM109" s="6"/>
      <c r="KYN109" s="6"/>
      <c r="KYO109" s="246"/>
      <c r="KYP109" s="252"/>
      <c r="KYQ109" s="259"/>
      <c r="KYR109" s="231"/>
      <c r="KYS109" s="231"/>
      <c r="KYT109" s="231"/>
      <c r="KYU109" s="99"/>
      <c r="KYV109" s="231"/>
      <c r="KYW109" s="231"/>
      <c r="KYX109" s="231"/>
      <c r="KYY109" s="222"/>
      <c r="KYZ109" s="248"/>
      <c r="KZA109" s="254"/>
      <c r="KZB109" s="224"/>
      <c r="KZC109" s="225"/>
      <c r="KZD109" s="99"/>
      <c r="KZE109" s="255"/>
      <c r="KZF109" s="231"/>
      <c r="KZG109" s="227"/>
      <c r="KZH109" s="231"/>
      <c r="KZI109" s="6"/>
      <c r="KZJ109" s="6"/>
      <c r="KZK109" s="6"/>
      <c r="KZL109" s="246"/>
      <c r="KZM109" s="252"/>
      <c r="KZN109" s="259"/>
      <c r="KZO109" s="231"/>
      <c r="KZP109" s="231"/>
      <c r="KZQ109" s="231"/>
      <c r="KZR109" s="99"/>
      <c r="KZS109" s="231"/>
      <c r="KZT109" s="231"/>
      <c r="KZU109" s="231"/>
      <c r="KZV109" s="222"/>
      <c r="KZW109" s="248"/>
      <c r="KZX109" s="254"/>
      <c r="KZY109" s="224"/>
      <c r="KZZ109" s="225"/>
      <c r="LAA109" s="99"/>
      <c r="LAB109" s="255"/>
      <c r="LAC109" s="231"/>
      <c r="LAD109" s="227"/>
      <c r="LAE109" s="231"/>
      <c r="LAF109" s="6"/>
      <c r="LAG109" s="6"/>
      <c r="LAH109" s="6"/>
      <c r="LAI109" s="246"/>
      <c r="LAJ109" s="252"/>
      <c r="LAK109" s="259"/>
      <c r="LAL109" s="231"/>
      <c r="LAM109" s="231"/>
      <c r="LAN109" s="231"/>
      <c r="LAO109" s="99"/>
      <c r="LAP109" s="231"/>
      <c r="LAQ109" s="231"/>
      <c r="LAR109" s="231"/>
      <c r="LAS109" s="222"/>
      <c r="LAT109" s="248"/>
      <c r="LAU109" s="254"/>
      <c r="LAV109" s="224"/>
      <c r="LAW109" s="225"/>
      <c r="LAX109" s="99"/>
      <c r="LAY109" s="255"/>
      <c r="LAZ109" s="231"/>
      <c r="LBA109" s="227"/>
      <c r="LBB109" s="231"/>
      <c r="LBC109" s="6"/>
      <c r="LBD109" s="6"/>
      <c r="LBE109" s="6"/>
      <c r="LBF109" s="246"/>
      <c r="LBG109" s="252"/>
      <c r="LBH109" s="259"/>
      <c r="LBI109" s="231"/>
      <c r="LBJ109" s="231"/>
      <c r="LBK109" s="231"/>
      <c r="LBL109" s="99"/>
      <c r="LBM109" s="231"/>
      <c r="LBN109" s="231"/>
      <c r="LBO109" s="231"/>
      <c r="LBP109" s="222"/>
      <c r="LBQ109" s="248"/>
      <c r="LBR109" s="254"/>
      <c r="LBS109" s="224"/>
      <c r="LBT109" s="225"/>
      <c r="LBU109" s="99"/>
      <c r="LBV109" s="255"/>
      <c r="LBW109" s="231"/>
      <c r="LBX109" s="227"/>
      <c r="LBY109" s="231"/>
      <c r="LBZ109" s="6"/>
      <c r="LCA109" s="6"/>
      <c r="LCB109" s="6"/>
      <c r="LCC109" s="246"/>
      <c r="LCD109" s="252"/>
      <c r="LCE109" s="259"/>
      <c r="LCF109" s="231"/>
      <c r="LCG109" s="231"/>
      <c r="LCH109" s="231"/>
      <c r="LCI109" s="99"/>
      <c r="LCJ109" s="231"/>
      <c r="LCK109" s="231"/>
      <c r="LCL109" s="231"/>
      <c r="LCM109" s="222"/>
      <c r="LCN109" s="248"/>
      <c r="LCO109" s="254"/>
      <c r="LCP109" s="224"/>
      <c r="LCQ109" s="225"/>
      <c r="LCR109" s="99"/>
      <c r="LCS109" s="255"/>
      <c r="LCT109" s="231"/>
      <c r="LCU109" s="227"/>
      <c r="LCV109" s="231"/>
      <c r="LCW109" s="6"/>
      <c r="LCX109" s="6"/>
      <c r="LCY109" s="6"/>
      <c r="LCZ109" s="246"/>
      <c r="LDA109" s="252"/>
      <c r="LDB109" s="259"/>
      <c r="LDC109" s="231"/>
      <c r="LDD109" s="231"/>
      <c r="LDE109" s="231"/>
      <c r="LDF109" s="99"/>
      <c r="LDG109" s="231"/>
      <c r="LDH109" s="231"/>
      <c r="LDI109" s="231"/>
      <c r="LDJ109" s="222"/>
      <c r="LDK109" s="248"/>
      <c r="LDL109" s="254"/>
      <c r="LDM109" s="224"/>
      <c r="LDN109" s="225"/>
      <c r="LDO109" s="99"/>
      <c r="LDP109" s="255"/>
      <c r="LDQ109" s="231"/>
      <c r="LDR109" s="227"/>
      <c r="LDS109" s="231"/>
      <c r="LDT109" s="6"/>
      <c r="LDU109" s="6"/>
      <c r="LDV109" s="6"/>
      <c r="LDW109" s="246"/>
      <c r="LDX109" s="252"/>
      <c r="LDY109" s="259"/>
      <c r="LDZ109" s="231"/>
      <c r="LEA109" s="231"/>
      <c r="LEB109" s="231"/>
      <c r="LEC109" s="99"/>
      <c r="LED109" s="231"/>
      <c r="LEE109" s="231"/>
      <c r="LEF109" s="231"/>
      <c r="LEG109" s="222"/>
      <c r="LEH109" s="248"/>
      <c r="LEI109" s="254"/>
      <c r="LEJ109" s="224"/>
      <c r="LEK109" s="225"/>
      <c r="LEL109" s="99"/>
      <c r="LEM109" s="255"/>
      <c r="LEN109" s="231"/>
      <c r="LEO109" s="227"/>
      <c r="LEP109" s="231"/>
      <c r="LEQ109" s="6"/>
      <c r="LER109" s="6"/>
      <c r="LES109" s="6"/>
      <c r="LET109" s="246"/>
      <c r="LEU109" s="252"/>
      <c r="LEV109" s="259"/>
      <c r="LEW109" s="231"/>
      <c r="LEX109" s="231"/>
      <c r="LEY109" s="231"/>
      <c r="LEZ109" s="99"/>
      <c r="LFA109" s="231"/>
      <c r="LFB109" s="231"/>
      <c r="LFC109" s="231"/>
      <c r="LFD109" s="222"/>
      <c r="LFE109" s="248"/>
      <c r="LFF109" s="254"/>
      <c r="LFG109" s="224"/>
      <c r="LFH109" s="225"/>
      <c r="LFI109" s="99"/>
      <c r="LFJ109" s="255"/>
      <c r="LFK109" s="231"/>
      <c r="LFL109" s="227"/>
      <c r="LFM109" s="231"/>
      <c r="LFN109" s="6"/>
      <c r="LFO109" s="6"/>
      <c r="LFP109" s="6"/>
      <c r="LFQ109" s="246"/>
      <c r="LFR109" s="252"/>
      <c r="LFS109" s="259"/>
      <c r="LFT109" s="231"/>
      <c r="LFU109" s="231"/>
      <c r="LFV109" s="231"/>
      <c r="LFW109" s="99"/>
      <c r="LFX109" s="231"/>
      <c r="LFY109" s="231"/>
      <c r="LFZ109" s="231"/>
      <c r="LGA109" s="222"/>
      <c r="LGB109" s="248"/>
      <c r="LGC109" s="254"/>
      <c r="LGD109" s="224"/>
      <c r="LGE109" s="225"/>
      <c r="LGF109" s="99"/>
      <c r="LGG109" s="255"/>
      <c r="LGH109" s="231"/>
      <c r="LGI109" s="227"/>
      <c r="LGJ109" s="231"/>
      <c r="LGK109" s="6"/>
      <c r="LGL109" s="6"/>
      <c r="LGM109" s="6"/>
      <c r="LGN109" s="246"/>
      <c r="LGO109" s="252"/>
      <c r="LGP109" s="259"/>
      <c r="LGQ109" s="231"/>
      <c r="LGR109" s="231"/>
      <c r="LGS109" s="231"/>
      <c r="LGT109" s="99"/>
      <c r="LGU109" s="231"/>
      <c r="LGV109" s="231"/>
      <c r="LGW109" s="231"/>
      <c r="LGX109" s="222"/>
      <c r="LGY109" s="248"/>
      <c r="LGZ109" s="254"/>
      <c r="LHA109" s="224"/>
      <c r="LHB109" s="225"/>
      <c r="LHC109" s="99"/>
      <c r="LHD109" s="255"/>
      <c r="LHE109" s="231"/>
      <c r="LHF109" s="227"/>
      <c r="LHG109" s="231"/>
      <c r="LHH109" s="6"/>
      <c r="LHI109" s="6"/>
      <c r="LHJ109" s="6"/>
      <c r="LHK109" s="246"/>
      <c r="LHL109" s="252"/>
      <c r="LHM109" s="259"/>
      <c r="LHN109" s="231"/>
      <c r="LHO109" s="231"/>
      <c r="LHP109" s="231"/>
      <c r="LHQ109" s="99"/>
      <c r="LHR109" s="231"/>
      <c r="LHS109" s="231"/>
      <c r="LHT109" s="231"/>
      <c r="LHU109" s="222"/>
      <c r="LHV109" s="248"/>
      <c r="LHW109" s="254"/>
      <c r="LHX109" s="224"/>
      <c r="LHY109" s="225"/>
      <c r="LHZ109" s="99"/>
      <c r="LIA109" s="255"/>
      <c r="LIB109" s="231"/>
      <c r="LIC109" s="227"/>
      <c r="LID109" s="231"/>
      <c r="LIE109" s="6"/>
      <c r="LIF109" s="6"/>
      <c r="LIG109" s="6"/>
      <c r="LIH109" s="246"/>
      <c r="LII109" s="252"/>
      <c r="LIJ109" s="259"/>
      <c r="LIK109" s="231"/>
      <c r="LIL109" s="231"/>
      <c r="LIM109" s="231"/>
      <c r="LIN109" s="99"/>
      <c r="LIO109" s="231"/>
      <c r="LIP109" s="231"/>
      <c r="LIQ109" s="231"/>
      <c r="LIR109" s="222"/>
      <c r="LIS109" s="248"/>
      <c r="LIT109" s="254"/>
      <c r="LIU109" s="224"/>
      <c r="LIV109" s="225"/>
      <c r="LIW109" s="99"/>
      <c r="LIX109" s="255"/>
      <c r="LIY109" s="231"/>
      <c r="LIZ109" s="227"/>
      <c r="LJA109" s="231"/>
      <c r="LJB109" s="6"/>
      <c r="LJC109" s="6"/>
      <c r="LJD109" s="6"/>
      <c r="LJE109" s="246"/>
      <c r="LJF109" s="252"/>
      <c r="LJG109" s="259"/>
      <c r="LJH109" s="231"/>
      <c r="LJI109" s="231"/>
      <c r="LJJ109" s="231"/>
      <c r="LJK109" s="99"/>
      <c r="LJL109" s="231"/>
      <c r="LJM109" s="231"/>
      <c r="LJN109" s="231"/>
      <c r="LJO109" s="222"/>
      <c r="LJP109" s="248"/>
      <c r="LJQ109" s="254"/>
      <c r="LJR109" s="224"/>
      <c r="LJS109" s="225"/>
      <c r="LJT109" s="99"/>
      <c r="LJU109" s="255"/>
      <c r="LJV109" s="231"/>
      <c r="LJW109" s="227"/>
      <c r="LJX109" s="231"/>
      <c r="LJY109" s="6"/>
      <c r="LJZ109" s="6"/>
      <c r="LKA109" s="6"/>
      <c r="LKB109" s="246"/>
      <c r="LKC109" s="252"/>
      <c r="LKD109" s="259"/>
      <c r="LKE109" s="231"/>
      <c r="LKF109" s="231"/>
      <c r="LKG109" s="231"/>
      <c r="LKH109" s="99"/>
      <c r="LKI109" s="231"/>
      <c r="LKJ109" s="231"/>
      <c r="LKK109" s="231"/>
      <c r="LKL109" s="222"/>
      <c r="LKM109" s="248"/>
      <c r="LKN109" s="254"/>
      <c r="LKO109" s="224"/>
      <c r="LKP109" s="225"/>
      <c r="LKQ109" s="99"/>
      <c r="LKR109" s="255"/>
      <c r="LKS109" s="231"/>
      <c r="LKT109" s="227"/>
      <c r="LKU109" s="231"/>
      <c r="LKV109" s="6"/>
      <c r="LKW109" s="6"/>
      <c r="LKX109" s="6"/>
      <c r="LKY109" s="246"/>
      <c r="LKZ109" s="252"/>
      <c r="LLA109" s="259"/>
      <c r="LLB109" s="231"/>
      <c r="LLC109" s="231"/>
      <c r="LLD109" s="231"/>
      <c r="LLE109" s="99"/>
      <c r="LLF109" s="231"/>
      <c r="LLG109" s="231"/>
      <c r="LLH109" s="231"/>
      <c r="LLI109" s="222"/>
      <c r="LLJ109" s="248"/>
      <c r="LLK109" s="254"/>
      <c r="LLL109" s="224"/>
      <c r="LLM109" s="225"/>
      <c r="LLN109" s="99"/>
      <c r="LLO109" s="255"/>
      <c r="LLP109" s="231"/>
      <c r="LLQ109" s="227"/>
      <c r="LLR109" s="231"/>
      <c r="LLS109" s="6"/>
      <c r="LLT109" s="6"/>
      <c r="LLU109" s="6"/>
      <c r="LLV109" s="246"/>
      <c r="LLW109" s="252"/>
      <c r="LLX109" s="259"/>
      <c r="LLY109" s="231"/>
      <c r="LLZ109" s="231"/>
      <c r="LMA109" s="231"/>
      <c r="LMB109" s="99"/>
      <c r="LMC109" s="231"/>
      <c r="LMD109" s="231"/>
      <c r="LME109" s="231"/>
      <c r="LMF109" s="222"/>
      <c r="LMG109" s="248"/>
      <c r="LMH109" s="254"/>
      <c r="LMI109" s="224"/>
      <c r="LMJ109" s="225"/>
      <c r="LMK109" s="99"/>
      <c r="LML109" s="255"/>
      <c r="LMM109" s="231"/>
      <c r="LMN109" s="227"/>
      <c r="LMO109" s="231"/>
      <c r="LMP109" s="6"/>
      <c r="LMQ109" s="6"/>
      <c r="LMR109" s="6"/>
      <c r="LMS109" s="246"/>
      <c r="LMT109" s="252"/>
      <c r="LMU109" s="259"/>
      <c r="LMV109" s="231"/>
      <c r="LMW109" s="231"/>
      <c r="LMX109" s="231"/>
      <c r="LMY109" s="99"/>
      <c r="LMZ109" s="231"/>
      <c r="LNA109" s="231"/>
      <c r="LNB109" s="231"/>
      <c r="LNC109" s="222"/>
      <c r="LND109" s="248"/>
      <c r="LNE109" s="254"/>
      <c r="LNF109" s="224"/>
      <c r="LNG109" s="225"/>
      <c r="LNH109" s="99"/>
      <c r="LNI109" s="255"/>
      <c r="LNJ109" s="231"/>
      <c r="LNK109" s="227"/>
      <c r="LNL109" s="231"/>
      <c r="LNM109" s="6"/>
      <c r="LNN109" s="6"/>
      <c r="LNO109" s="6"/>
      <c r="LNP109" s="246"/>
      <c r="LNQ109" s="252"/>
      <c r="LNR109" s="259"/>
      <c r="LNS109" s="231"/>
      <c r="LNT109" s="231"/>
      <c r="LNU109" s="231"/>
      <c r="LNV109" s="99"/>
      <c r="LNW109" s="231"/>
      <c r="LNX109" s="231"/>
      <c r="LNY109" s="231"/>
      <c r="LNZ109" s="222"/>
      <c r="LOA109" s="248"/>
      <c r="LOB109" s="254"/>
      <c r="LOC109" s="224"/>
      <c r="LOD109" s="225"/>
      <c r="LOE109" s="99"/>
      <c r="LOF109" s="255"/>
      <c r="LOG109" s="231"/>
      <c r="LOH109" s="227"/>
      <c r="LOI109" s="231"/>
      <c r="LOJ109" s="6"/>
      <c r="LOK109" s="6"/>
      <c r="LOL109" s="6"/>
      <c r="LOM109" s="246"/>
      <c r="LON109" s="252"/>
      <c r="LOO109" s="259"/>
      <c r="LOP109" s="231"/>
      <c r="LOQ109" s="231"/>
      <c r="LOR109" s="231"/>
      <c r="LOS109" s="99"/>
      <c r="LOT109" s="231"/>
      <c r="LOU109" s="231"/>
      <c r="LOV109" s="231"/>
      <c r="LOW109" s="222"/>
      <c r="LOX109" s="248"/>
      <c r="LOY109" s="254"/>
      <c r="LOZ109" s="224"/>
      <c r="LPA109" s="225"/>
      <c r="LPB109" s="99"/>
      <c r="LPC109" s="255"/>
      <c r="LPD109" s="231"/>
      <c r="LPE109" s="227"/>
      <c r="LPF109" s="231"/>
      <c r="LPG109" s="6"/>
      <c r="LPH109" s="6"/>
      <c r="LPI109" s="6"/>
      <c r="LPJ109" s="246"/>
      <c r="LPK109" s="252"/>
      <c r="LPL109" s="259"/>
      <c r="LPM109" s="231"/>
      <c r="LPN109" s="231"/>
      <c r="LPO109" s="231"/>
      <c r="LPP109" s="99"/>
      <c r="LPQ109" s="231"/>
      <c r="LPR109" s="231"/>
      <c r="LPS109" s="231"/>
      <c r="LPT109" s="222"/>
      <c r="LPU109" s="248"/>
      <c r="LPV109" s="254"/>
      <c r="LPW109" s="224"/>
      <c r="LPX109" s="225"/>
      <c r="LPY109" s="99"/>
      <c r="LPZ109" s="255"/>
      <c r="LQA109" s="231"/>
      <c r="LQB109" s="227"/>
      <c r="LQC109" s="231"/>
      <c r="LQD109" s="6"/>
      <c r="LQE109" s="6"/>
      <c r="LQF109" s="6"/>
      <c r="LQG109" s="246"/>
      <c r="LQH109" s="252"/>
      <c r="LQI109" s="259"/>
      <c r="LQJ109" s="231"/>
      <c r="LQK109" s="231"/>
      <c r="LQL109" s="231"/>
      <c r="LQM109" s="99"/>
      <c r="LQN109" s="231"/>
      <c r="LQO109" s="231"/>
      <c r="LQP109" s="231"/>
      <c r="LQQ109" s="222"/>
      <c r="LQR109" s="248"/>
      <c r="LQS109" s="254"/>
      <c r="LQT109" s="224"/>
      <c r="LQU109" s="225"/>
      <c r="LQV109" s="99"/>
      <c r="LQW109" s="255"/>
      <c r="LQX109" s="231"/>
      <c r="LQY109" s="227"/>
      <c r="LQZ109" s="231"/>
      <c r="LRA109" s="6"/>
      <c r="LRB109" s="6"/>
      <c r="LRC109" s="6"/>
      <c r="LRD109" s="246"/>
      <c r="LRE109" s="252"/>
      <c r="LRF109" s="259"/>
      <c r="LRG109" s="231"/>
      <c r="LRH109" s="231"/>
      <c r="LRI109" s="231"/>
      <c r="LRJ109" s="99"/>
      <c r="LRK109" s="231"/>
      <c r="LRL109" s="231"/>
      <c r="LRM109" s="231"/>
      <c r="LRN109" s="222"/>
      <c r="LRO109" s="248"/>
      <c r="LRP109" s="254"/>
      <c r="LRQ109" s="224"/>
      <c r="LRR109" s="225"/>
      <c r="LRS109" s="99"/>
      <c r="LRT109" s="255"/>
      <c r="LRU109" s="231"/>
      <c r="LRV109" s="227"/>
      <c r="LRW109" s="231"/>
      <c r="LRX109" s="6"/>
      <c r="LRY109" s="6"/>
      <c r="LRZ109" s="6"/>
      <c r="LSA109" s="246"/>
      <c r="LSB109" s="252"/>
      <c r="LSC109" s="259"/>
      <c r="LSD109" s="231"/>
      <c r="LSE109" s="231"/>
      <c r="LSF109" s="231"/>
      <c r="LSG109" s="99"/>
      <c r="LSH109" s="231"/>
      <c r="LSI109" s="231"/>
      <c r="LSJ109" s="231"/>
      <c r="LSK109" s="222"/>
      <c r="LSL109" s="248"/>
      <c r="LSM109" s="254"/>
      <c r="LSN109" s="224"/>
      <c r="LSO109" s="225"/>
      <c r="LSP109" s="99"/>
      <c r="LSQ109" s="255"/>
      <c r="LSR109" s="231"/>
      <c r="LSS109" s="227"/>
      <c r="LST109" s="231"/>
      <c r="LSU109" s="6"/>
      <c r="LSV109" s="6"/>
      <c r="LSW109" s="6"/>
      <c r="LSX109" s="246"/>
      <c r="LSY109" s="252"/>
      <c r="LSZ109" s="259"/>
      <c r="LTA109" s="231"/>
      <c r="LTB109" s="231"/>
      <c r="LTC109" s="231"/>
      <c r="LTD109" s="99"/>
      <c r="LTE109" s="231"/>
      <c r="LTF109" s="231"/>
      <c r="LTG109" s="231"/>
      <c r="LTH109" s="222"/>
      <c r="LTI109" s="248"/>
      <c r="LTJ109" s="254"/>
      <c r="LTK109" s="224"/>
      <c r="LTL109" s="225"/>
      <c r="LTM109" s="99"/>
      <c r="LTN109" s="255"/>
      <c r="LTO109" s="231"/>
      <c r="LTP109" s="227"/>
      <c r="LTQ109" s="231"/>
      <c r="LTR109" s="6"/>
      <c r="LTS109" s="6"/>
      <c r="LTT109" s="6"/>
      <c r="LTU109" s="246"/>
      <c r="LTV109" s="252"/>
      <c r="LTW109" s="259"/>
      <c r="LTX109" s="231"/>
      <c r="LTY109" s="231"/>
      <c r="LTZ109" s="231"/>
      <c r="LUA109" s="99"/>
      <c r="LUB109" s="231"/>
      <c r="LUC109" s="231"/>
      <c r="LUD109" s="231"/>
      <c r="LUE109" s="222"/>
      <c r="LUF109" s="248"/>
      <c r="LUG109" s="254"/>
      <c r="LUH109" s="224"/>
      <c r="LUI109" s="225"/>
      <c r="LUJ109" s="99"/>
      <c r="LUK109" s="255"/>
      <c r="LUL109" s="231"/>
      <c r="LUM109" s="227"/>
      <c r="LUN109" s="231"/>
      <c r="LUO109" s="6"/>
      <c r="LUP109" s="6"/>
      <c r="LUQ109" s="6"/>
      <c r="LUR109" s="246"/>
      <c r="LUS109" s="252"/>
      <c r="LUT109" s="259"/>
      <c r="LUU109" s="231"/>
      <c r="LUV109" s="231"/>
      <c r="LUW109" s="231"/>
      <c r="LUX109" s="99"/>
      <c r="LUY109" s="231"/>
      <c r="LUZ109" s="231"/>
      <c r="LVA109" s="231"/>
      <c r="LVB109" s="222"/>
      <c r="LVC109" s="248"/>
      <c r="LVD109" s="254"/>
      <c r="LVE109" s="224"/>
      <c r="LVF109" s="225"/>
      <c r="LVG109" s="99"/>
      <c r="LVH109" s="255"/>
      <c r="LVI109" s="231"/>
      <c r="LVJ109" s="227"/>
      <c r="LVK109" s="231"/>
      <c r="LVL109" s="6"/>
      <c r="LVM109" s="6"/>
      <c r="LVN109" s="6"/>
      <c r="LVO109" s="246"/>
      <c r="LVP109" s="252"/>
      <c r="LVQ109" s="259"/>
      <c r="LVR109" s="231"/>
      <c r="LVS109" s="231"/>
      <c r="LVT109" s="231"/>
      <c r="LVU109" s="99"/>
      <c r="LVV109" s="231"/>
      <c r="LVW109" s="231"/>
      <c r="LVX109" s="231"/>
      <c r="LVY109" s="222"/>
      <c r="LVZ109" s="248"/>
      <c r="LWA109" s="254"/>
      <c r="LWB109" s="224"/>
      <c r="LWC109" s="225"/>
      <c r="LWD109" s="99"/>
      <c r="LWE109" s="255"/>
      <c r="LWF109" s="231"/>
      <c r="LWG109" s="227"/>
      <c r="LWH109" s="231"/>
      <c r="LWI109" s="6"/>
      <c r="LWJ109" s="6"/>
      <c r="LWK109" s="6"/>
      <c r="LWL109" s="246"/>
      <c r="LWM109" s="252"/>
      <c r="LWN109" s="259"/>
      <c r="LWO109" s="231"/>
      <c r="LWP109" s="231"/>
      <c r="LWQ109" s="231"/>
      <c r="LWR109" s="99"/>
      <c r="LWS109" s="231"/>
      <c r="LWT109" s="231"/>
      <c r="LWU109" s="231"/>
      <c r="LWV109" s="222"/>
      <c r="LWW109" s="248"/>
      <c r="LWX109" s="254"/>
      <c r="LWY109" s="224"/>
      <c r="LWZ109" s="225"/>
      <c r="LXA109" s="99"/>
      <c r="LXB109" s="255"/>
      <c r="LXC109" s="231"/>
      <c r="LXD109" s="227"/>
      <c r="LXE109" s="231"/>
      <c r="LXF109" s="6"/>
      <c r="LXG109" s="6"/>
      <c r="LXH109" s="6"/>
      <c r="LXI109" s="246"/>
      <c r="LXJ109" s="252"/>
      <c r="LXK109" s="259"/>
      <c r="LXL109" s="231"/>
      <c r="LXM109" s="231"/>
      <c r="LXN109" s="231"/>
      <c r="LXO109" s="99"/>
      <c r="LXP109" s="231"/>
      <c r="LXQ109" s="231"/>
      <c r="LXR109" s="231"/>
      <c r="LXS109" s="222"/>
      <c r="LXT109" s="248"/>
      <c r="LXU109" s="254"/>
      <c r="LXV109" s="224"/>
      <c r="LXW109" s="225"/>
      <c r="LXX109" s="99"/>
      <c r="LXY109" s="255"/>
      <c r="LXZ109" s="231"/>
      <c r="LYA109" s="227"/>
      <c r="LYB109" s="231"/>
      <c r="LYC109" s="6"/>
      <c r="LYD109" s="6"/>
      <c r="LYE109" s="6"/>
      <c r="LYF109" s="246"/>
      <c r="LYG109" s="252"/>
      <c r="LYH109" s="259"/>
      <c r="LYI109" s="231"/>
      <c r="LYJ109" s="231"/>
      <c r="LYK109" s="231"/>
      <c r="LYL109" s="99"/>
      <c r="LYM109" s="231"/>
      <c r="LYN109" s="231"/>
      <c r="LYO109" s="231"/>
      <c r="LYP109" s="222"/>
      <c r="LYQ109" s="248"/>
      <c r="LYR109" s="254"/>
      <c r="LYS109" s="224"/>
      <c r="LYT109" s="225"/>
      <c r="LYU109" s="99"/>
      <c r="LYV109" s="255"/>
      <c r="LYW109" s="231"/>
      <c r="LYX109" s="227"/>
      <c r="LYY109" s="231"/>
      <c r="LYZ109" s="6"/>
      <c r="LZA109" s="6"/>
      <c r="LZB109" s="6"/>
      <c r="LZC109" s="246"/>
      <c r="LZD109" s="252"/>
      <c r="LZE109" s="259"/>
      <c r="LZF109" s="231"/>
      <c r="LZG109" s="231"/>
      <c r="LZH109" s="231"/>
      <c r="LZI109" s="99"/>
      <c r="LZJ109" s="231"/>
      <c r="LZK109" s="231"/>
      <c r="LZL109" s="231"/>
      <c r="LZM109" s="222"/>
      <c r="LZN109" s="248"/>
      <c r="LZO109" s="254"/>
      <c r="LZP109" s="224"/>
      <c r="LZQ109" s="225"/>
      <c r="LZR109" s="99"/>
      <c r="LZS109" s="255"/>
      <c r="LZT109" s="231"/>
      <c r="LZU109" s="227"/>
      <c r="LZV109" s="231"/>
      <c r="LZW109" s="6"/>
      <c r="LZX109" s="6"/>
      <c r="LZY109" s="6"/>
      <c r="LZZ109" s="246"/>
      <c r="MAA109" s="252"/>
      <c r="MAB109" s="259"/>
      <c r="MAC109" s="231"/>
      <c r="MAD109" s="231"/>
      <c r="MAE109" s="231"/>
      <c r="MAF109" s="99"/>
      <c r="MAG109" s="231"/>
      <c r="MAH109" s="231"/>
      <c r="MAI109" s="231"/>
      <c r="MAJ109" s="222"/>
      <c r="MAK109" s="248"/>
      <c r="MAL109" s="254"/>
      <c r="MAM109" s="224"/>
      <c r="MAN109" s="225"/>
      <c r="MAO109" s="99"/>
      <c r="MAP109" s="255"/>
      <c r="MAQ109" s="231"/>
      <c r="MAR109" s="227"/>
      <c r="MAS109" s="231"/>
      <c r="MAT109" s="6"/>
      <c r="MAU109" s="6"/>
      <c r="MAV109" s="6"/>
      <c r="MAW109" s="246"/>
      <c r="MAX109" s="252"/>
      <c r="MAY109" s="259"/>
      <c r="MAZ109" s="231"/>
      <c r="MBA109" s="231"/>
      <c r="MBB109" s="231"/>
      <c r="MBC109" s="99"/>
      <c r="MBD109" s="231"/>
      <c r="MBE109" s="231"/>
      <c r="MBF109" s="231"/>
      <c r="MBG109" s="222"/>
      <c r="MBH109" s="248"/>
      <c r="MBI109" s="254"/>
      <c r="MBJ109" s="224"/>
      <c r="MBK109" s="225"/>
      <c r="MBL109" s="99"/>
      <c r="MBM109" s="255"/>
      <c r="MBN109" s="231"/>
      <c r="MBO109" s="227"/>
      <c r="MBP109" s="231"/>
      <c r="MBQ109" s="6"/>
      <c r="MBR109" s="6"/>
      <c r="MBS109" s="6"/>
      <c r="MBT109" s="246"/>
      <c r="MBU109" s="252"/>
      <c r="MBV109" s="259"/>
      <c r="MBW109" s="231"/>
      <c r="MBX109" s="231"/>
      <c r="MBY109" s="231"/>
      <c r="MBZ109" s="99"/>
      <c r="MCA109" s="231"/>
      <c r="MCB109" s="231"/>
      <c r="MCC109" s="231"/>
      <c r="MCD109" s="222"/>
      <c r="MCE109" s="248"/>
      <c r="MCF109" s="254"/>
      <c r="MCG109" s="224"/>
      <c r="MCH109" s="225"/>
      <c r="MCI109" s="99"/>
      <c r="MCJ109" s="255"/>
      <c r="MCK109" s="231"/>
      <c r="MCL109" s="227"/>
      <c r="MCM109" s="231"/>
      <c r="MCN109" s="6"/>
      <c r="MCO109" s="6"/>
      <c r="MCP109" s="6"/>
      <c r="MCQ109" s="246"/>
      <c r="MCR109" s="252"/>
      <c r="MCS109" s="259"/>
      <c r="MCT109" s="231"/>
      <c r="MCU109" s="231"/>
      <c r="MCV109" s="231"/>
      <c r="MCW109" s="99"/>
      <c r="MCX109" s="231"/>
      <c r="MCY109" s="231"/>
      <c r="MCZ109" s="231"/>
      <c r="MDA109" s="222"/>
      <c r="MDB109" s="248"/>
      <c r="MDC109" s="254"/>
      <c r="MDD109" s="224"/>
      <c r="MDE109" s="225"/>
      <c r="MDF109" s="99"/>
      <c r="MDG109" s="255"/>
      <c r="MDH109" s="231"/>
      <c r="MDI109" s="227"/>
      <c r="MDJ109" s="231"/>
      <c r="MDK109" s="6"/>
      <c r="MDL109" s="6"/>
      <c r="MDM109" s="6"/>
      <c r="MDN109" s="246"/>
      <c r="MDO109" s="252"/>
      <c r="MDP109" s="259"/>
      <c r="MDQ109" s="231"/>
      <c r="MDR109" s="231"/>
      <c r="MDS109" s="231"/>
      <c r="MDT109" s="99"/>
      <c r="MDU109" s="231"/>
      <c r="MDV109" s="231"/>
      <c r="MDW109" s="231"/>
      <c r="MDX109" s="222"/>
      <c r="MDY109" s="248"/>
      <c r="MDZ109" s="254"/>
      <c r="MEA109" s="224"/>
      <c r="MEB109" s="225"/>
      <c r="MEC109" s="99"/>
      <c r="MED109" s="255"/>
      <c r="MEE109" s="231"/>
      <c r="MEF109" s="227"/>
      <c r="MEG109" s="231"/>
      <c r="MEH109" s="6"/>
      <c r="MEI109" s="6"/>
      <c r="MEJ109" s="6"/>
      <c r="MEK109" s="246"/>
      <c r="MEL109" s="252"/>
      <c r="MEM109" s="259"/>
      <c r="MEN109" s="231"/>
      <c r="MEO109" s="231"/>
      <c r="MEP109" s="231"/>
      <c r="MEQ109" s="99"/>
      <c r="MER109" s="231"/>
      <c r="MES109" s="231"/>
      <c r="MET109" s="231"/>
      <c r="MEU109" s="222"/>
      <c r="MEV109" s="248"/>
      <c r="MEW109" s="254"/>
      <c r="MEX109" s="224"/>
      <c r="MEY109" s="225"/>
      <c r="MEZ109" s="99"/>
      <c r="MFA109" s="255"/>
      <c r="MFB109" s="231"/>
      <c r="MFC109" s="227"/>
      <c r="MFD109" s="231"/>
      <c r="MFE109" s="6"/>
      <c r="MFF109" s="6"/>
      <c r="MFG109" s="6"/>
      <c r="MFH109" s="246"/>
      <c r="MFI109" s="252"/>
      <c r="MFJ109" s="259"/>
      <c r="MFK109" s="231"/>
      <c r="MFL109" s="231"/>
      <c r="MFM109" s="231"/>
      <c r="MFN109" s="99"/>
      <c r="MFO109" s="231"/>
      <c r="MFP109" s="231"/>
      <c r="MFQ109" s="231"/>
      <c r="MFR109" s="222"/>
      <c r="MFS109" s="248"/>
      <c r="MFT109" s="254"/>
      <c r="MFU109" s="224"/>
      <c r="MFV109" s="225"/>
      <c r="MFW109" s="99"/>
      <c r="MFX109" s="255"/>
      <c r="MFY109" s="231"/>
      <c r="MFZ109" s="227"/>
      <c r="MGA109" s="231"/>
      <c r="MGB109" s="6"/>
      <c r="MGC109" s="6"/>
      <c r="MGD109" s="6"/>
      <c r="MGE109" s="246"/>
      <c r="MGF109" s="252"/>
      <c r="MGG109" s="259"/>
      <c r="MGH109" s="231"/>
      <c r="MGI109" s="231"/>
      <c r="MGJ109" s="231"/>
      <c r="MGK109" s="99"/>
      <c r="MGL109" s="231"/>
      <c r="MGM109" s="231"/>
      <c r="MGN109" s="231"/>
      <c r="MGO109" s="222"/>
      <c r="MGP109" s="248"/>
      <c r="MGQ109" s="254"/>
      <c r="MGR109" s="224"/>
      <c r="MGS109" s="225"/>
      <c r="MGT109" s="99"/>
      <c r="MGU109" s="255"/>
      <c r="MGV109" s="231"/>
      <c r="MGW109" s="227"/>
      <c r="MGX109" s="231"/>
      <c r="MGY109" s="6"/>
      <c r="MGZ109" s="6"/>
      <c r="MHA109" s="6"/>
      <c r="MHB109" s="246"/>
      <c r="MHC109" s="252"/>
      <c r="MHD109" s="259"/>
      <c r="MHE109" s="231"/>
      <c r="MHF109" s="231"/>
      <c r="MHG109" s="231"/>
      <c r="MHH109" s="99"/>
      <c r="MHI109" s="231"/>
      <c r="MHJ109" s="231"/>
      <c r="MHK109" s="231"/>
      <c r="MHL109" s="222"/>
      <c r="MHM109" s="248"/>
      <c r="MHN109" s="254"/>
      <c r="MHO109" s="224"/>
      <c r="MHP109" s="225"/>
      <c r="MHQ109" s="99"/>
      <c r="MHR109" s="255"/>
      <c r="MHS109" s="231"/>
      <c r="MHT109" s="227"/>
      <c r="MHU109" s="231"/>
      <c r="MHV109" s="6"/>
      <c r="MHW109" s="6"/>
      <c r="MHX109" s="6"/>
      <c r="MHY109" s="246"/>
      <c r="MHZ109" s="252"/>
      <c r="MIA109" s="259"/>
      <c r="MIB109" s="231"/>
      <c r="MIC109" s="231"/>
      <c r="MID109" s="231"/>
      <c r="MIE109" s="99"/>
      <c r="MIF109" s="231"/>
      <c r="MIG109" s="231"/>
      <c r="MIH109" s="231"/>
      <c r="MII109" s="222"/>
      <c r="MIJ109" s="248"/>
      <c r="MIK109" s="254"/>
      <c r="MIL109" s="224"/>
      <c r="MIM109" s="225"/>
      <c r="MIN109" s="99"/>
      <c r="MIO109" s="255"/>
      <c r="MIP109" s="231"/>
      <c r="MIQ109" s="227"/>
      <c r="MIR109" s="231"/>
      <c r="MIS109" s="6"/>
      <c r="MIT109" s="6"/>
      <c r="MIU109" s="6"/>
      <c r="MIV109" s="246"/>
      <c r="MIW109" s="252"/>
      <c r="MIX109" s="259"/>
      <c r="MIY109" s="231"/>
      <c r="MIZ109" s="231"/>
      <c r="MJA109" s="231"/>
      <c r="MJB109" s="99"/>
      <c r="MJC109" s="231"/>
      <c r="MJD109" s="231"/>
      <c r="MJE109" s="231"/>
      <c r="MJF109" s="222"/>
      <c r="MJG109" s="248"/>
      <c r="MJH109" s="254"/>
      <c r="MJI109" s="224"/>
      <c r="MJJ109" s="225"/>
      <c r="MJK109" s="99"/>
      <c r="MJL109" s="255"/>
      <c r="MJM109" s="231"/>
      <c r="MJN109" s="227"/>
      <c r="MJO109" s="231"/>
      <c r="MJP109" s="6"/>
      <c r="MJQ109" s="6"/>
      <c r="MJR109" s="6"/>
      <c r="MJS109" s="246"/>
      <c r="MJT109" s="252"/>
      <c r="MJU109" s="259"/>
      <c r="MJV109" s="231"/>
      <c r="MJW109" s="231"/>
      <c r="MJX109" s="231"/>
      <c r="MJY109" s="99"/>
      <c r="MJZ109" s="231"/>
      <c r="MKA109" s="231"/>
      <c r="MKB109" s="231"/>
      <c r="MKC109" s="222"/>
      <c r="MKD109" s="248"/>
      <c r="MKE109" s="254"/>
      <c r="MKF109" s="224"/>
      <c r="MKG109" s="225"/>
      <c r="MKH109" s="99"/>
      <c r="MKI109" s="255"/>
      <c r="MKJ109" s="231"/>
      <c r="MKK109" s="227"/>
      <c r="MKL109" s="231"/>
      <c r="MKM109" s="6"/>
      <c r="MKN109" s="6"/>
      <c r="MKO109" s="6"/>
      <c r="MKP109" s="246"/>
      <c r="MKQ109" s="252"/>
      <c r="MKR109" s="259"/>
      <c r="MKS109" s="231"/>
      <c r="MKT109" s="231"/>
      <c r="MKU109" s="231"/>
      <c r="MKV109" s="99"/>
      <c r="MKW109" s="231"/>
      <c r="MKX109" s="231"/>
      <c r="MKY109" s="231"/>
      <c r="MKZ109" s="222"/>
      <c r="MLA109" s="248"/>
      <c r="MLB109" s="254"/>
      <c r="MLC109" s="224"/>
      <c r="MLD109" s="225"/>
      <c r="MLE109" s="99"/>
      <c r="MLF109" s="255"/>
      <c r="MLG109" s="231"/>
      <c r="MLH109" s="227"/>
      <c r="MLI109" s="231"/>
      <c r="MLJ109" s="6"/>
      <c r="MLK109" s="6"/>
      <c r="MLL109" s="6"/>
      <c r="MLM109" s="246"/>
      <c r="MLN109" s="252"/>
      <c r="MLO109" s="259"/>
      <c r="MLP109" s="231"/>
      <c r="MLQ109" s="231"/>
      <c r="MLR109" s="231"/>
      <c r="MLS109" s="99"/>
      <c r="MLT109" s="231"/>
      <c r="MLU109" s="231"/>
      <c r="MLV109" s="231"/>
      <c r="MLW109" s="222"/>
      <c r="MLX109" s="248"/>
      <c r="MLY109" s="254"/>
      <c r="MLZ109" s="224"/>
      <c r="MMA109" s="225"/>
      <c r="MMB109" s="99"/>
      <c r="MMC109" s="255"/>
      <c r="MMD109" s="231"/>
      <c r="MME109" s="227"/>
      <c r="MMF109" s="231"/>
      <c r="MMG109" s="6"/>
      <c r="MMH109" s="6"/>
      <c r="MMI109" s="6"/>
      <c r="MMJ109" s="246"/>
      <c r="MMK109" s="252"/>
      <c r="MML109" s="259"/>
      <c r="MMM109" s="231"/>
      <c r="MMN109" s="231"/>
      <c r="MMO109" s="231"/>
      <c r="MMP109" s="99"/>
      <c r="MMQ109" s="231"/>
      <c r="MMR109" s="231"/>
      <c r="MMS109" s="231"/>
      <c r="MMT109" s="222"/>
      <c r="MMU109" s="248"/>
      <c r="MMV109" s="254"/>
      <c r="MMW109" s="224"/>
      <c r="MMX109" s="225"/>
      <c r="MMY109" s="99"/>
      <c r="MMZ109" s="255"/>
      <c r="MNA109" s="231"/>
      <c r="MNB109" s="227"/>
      <c r="MNC109" s="231"/>
      <c r="MND109" s="6"/>
      <c r="MNE109" s="6"/>
      <c r="MNF109" s="6"/>
      <c r="MNG109" s="246"/>
      <c r="MNH109" s="252"/>
      <c r="MNI109" s="259"/>
      <c r="MNJ109" s="231"/>
      <c r="MNK109" s="231"/>
      <c r="MNL109" s="231"/>
      <c r="MNM109" s="99"/>
      <c r="MNN109" s="231"/>
      <c r="MNO109" s="231"/>
      <c r="MNP109" s="231"/>
      <c r="MNQ109" s="222"/>
      <c r="MNR109" s="248"/>
      <c r="MNS109" s="254"/>
      <c r="MNT109" s="224"/>
      <c r="MNU109" s="225"/>
      <c r="MNV109" s="99"/>
      <c r="MNW109" s="255"/>
      <c r="MNX109" s="231"/>
      <c r="MNY109" s="227"/>
      <c r="MNZ109" s="231"/>
      <c r="MOA109" s="6"/>
      <c r="MOB109" s="6"/>
      <c r="MOC109" s="6"/>
      <c r="MOD109" s="246"/>
      <c r="MOE109" s="252"/>
      <c r="MOF109" s="259"/>
      <c r="MOG109" s="231"/>
      <c r="MOH109" s="231"/>
      <c r="MOI109" s="231"/>
      <c r="MOJ109" s="99"/>
      <c r="MOK109" s="231"/>
      <c r="MOL109" s="231"/>
      <c r="MOM109" s="231"/>
      <c r="MON109" s="222"/>
      <c r="MOO109" s="248"/>
      <c r="MOP109" s="254"/>
      <c r="MOQ109" s="224"/>
      <c r="MOR109" s="225"/>
      <c r="MOS109" s="99"/>
      <c r="MOT109" s="255"/>
      <c r="MOU109" s="231"/>
      <c r="MOV109" s="227"/>
      <c r="MOW109" s="231"/>
      <c r="MOX109" s="6"/>
      <c r="MOY109" s="6"/>
      <c r="MOZ109" s="6"/>
      <c r="MPA109" s="246"/>
      <c r="MPB109" s="252"/>
      <c r="MPC109" s="259"/>
      <c r="MPD109" s="231"/>
      <c r="MPE109" s="231"/>
      <c r="MPF109" s="231"/>
      <c r="MPG109" s="99"/>
      <c r="MPH109" s="231"/>
      <c r="MPI109" s="231"/>
      <c r="MPJ109" s="231"/>
      <c r="MPK109" s="222"/>
      <c r="MPL109" s="248"/>
      <c r="MPM109" s="254"/>
      <c r="MPN109" s="224"/>
      <c r="MPO109" s="225"/>
      <c r="MPP109" s="99"/>
      <c r="MPQ109" s="255"/>
      <c r="MPR109" s="231"/>
      <c r="MPS109" s="227"/>
      <c r="MPT109" s="231"/>
      <c r="MPU109" s="6"/>
      <c r="MPV109" s="6"/>
      <c r="MPW109" s="6"/>
      <c r="MPX109" s="246"/>
      <c r="MPY109" s="252"/>
      <c r="MPZ109" s="259"/>
      <c r="MQA109" s="231"/>
      <c r="MQB109" s="231"/>
      <c r="MQC109" s="231"/>
      <c r="MQD109" s="99"/>
      <c r="MQE109" s="231"/>
      <c r="MQF109" s="231"/>
      <c r="MQG109" s="231"/>
      <c r="MQH109" s="222"/>
      <c r="MQI109" s="248"/>
      <c r="MQJ109" s="254"/>
      <c r="MQK109" s="224"/>
      <c r="MQL109" s="225"/>
      <c r="MQM109" s="99"/>
      <c r="MQN109" s="255"/>
      <c r="MQO109" s="231"/>
      <c r="MQP109" s="227"/>
      <c r="MQQ109" s="231"/>
      <c r="MQR109" s="6"/>
      <c r="MQS109" s="6"/>
      <c r="MQT109" s="6"/>
      <c r="MQU109" s="246"/>
      <c r="MQV109" s="252"/>
      <c r="MQW109" s="259"/>
      <c r="MQX109" s="231"/>
      <c r="MQY109" s="231"/>
      <c r="MQZ109" s="231"/>
      <c r="MRA109" s="99"/>
      <c r="MRB109" s="231"/>
      <c r="MRC109" s="231"/>
      <c r="MRD109" s="231"/>
      <c r="MRE109" s="222"/>
      <c r="MRF109" s="248"/>
      <c r="MRG109" s="254"/>
      <c r="MRH109" s="224"/>
      <c r="MRI109" s="225"/>
      <c r="MRJ109" s="99"/>
      <c r="MRK109" s="255"/>
      <c r="MRL109" s="231"/>
      <c r="MRM109" s="227"/>
      <c r="MRN109" s="231"/>
      <c r="MRO109" s="6"/>
      <c r="MRP109" s="6"/>
      <c r="MRQ109" s="6"/>
      <c r="MRR109" s="246"/>
      <c r="MRS109" s="252"/>
      <c r="MRT109" s="259"/>
      <c r="MRU109" s="231"/>
      <c r="MRV109" s="231"/>
      <c r="MRW109" s="231"/>
      <c r="MRX109" s="99"/>
      <c r="MRY109" s="231"/>
      <c r="MRZ109" s="231"/>
      <c r="MSA109" s="231"/>
      <c r="MSB109" s="222"/>
      <c r="MSC109" s="248"/>
      <c r="MSD109" s="254"/>
      <c r="MSE109" s="224"/>
      <c r="MSF109" s="225"/>
      <c r="MSG109" s="99"/>
      <c r="MSH109" s="255"/>
      <c r="MSI109" s="231"/>
      <c r="MSJ109" s="227"/>
      <c r="MSK109" s="231"/>
      <c r="MSL109" s="6"/>
      <c r="MSM109" s="6"/>
      <c r="MSN109" s="6"/>
      <c r="MSO109" s="246"/>
      <c r="MSP109" s="252"/>
      <c r="MSQ109" s="259"/>
      <c r="MSR109" s="231"/>
      <c r="MSS109" s="231"/>
      <c r="MST109" s="231"/>
      <c r="MSU109" s="99"/>
      <c r="MSV109" s="231"/>
      <c r="MSW109" s="231"/>
      <c r="MSX109" s="231"/>
      <c r="MSY109" s="222"/>
      <c r="MSZ109" s="248"/>
      <c r="MTA109" s="254"/>
      <c r="MTB109" s="224"/>
      <c r="MTC109" s="225"/>
      <c r="MTD109" s="99"/>
      <c r="MTE109" s="255"/>
      <c r="MTF109" s="231"/>
      <c r="MTG109" s="227"/>
      <c r="MTH109" s="231"/>
      <c r="MTI109" s="6"/>
      <c r="MTJ109" s="6"/>
      <c r="MTK109" s="6"/>
      <c r="MTL109" s="246"/>
      <c r="MTM109" s="252"/>
      <c r="MTN109" s="259"/>
      <c r="MTO109" s="231"/>
      <c r="MTP109" s="231"/>
      <c r="MTQ109" s="231"/>
      <c r="MTR109" s="99"/>
      <c r="MTS109" s="231"/>
      <c r="MTT109" s="231"/>
      <c r="MTU109" s="231"/>
      <c r="MTV109" s="222"/>
      <c r="MTW109" s="248"/>
      <c r="MTX109" s="254"/>
      <c r="MTY109" s="224"/>
      <c r="MTZ109" s="225"/>
      <c r="MUA109" s="99"/>
      <c r="MUB109" s="255"/>
      <c r="MUC109" s="231"/>
      <c r="MUD109" s="227"/>
      <c r="MUE109" s="231"/>
      <c r="MUF109" s="6"/>
      <c r="MUG109" s="6"/>
      <c r="MUH109" s="6"/>
      <c r="MUI109" s="246"/>
      <c r="MUJ109" s="252"/>
      <c r="MUK109" s="259"/>
      <c r="MUL109" s="231"/>
      <c r="MUM109" s="231"/>
      <c r="MUN109" s="231"/>
      <c r="MUO109" s="99"/>
      <c r="MUP109" s="231"/>
      <c r="MUQ109" s="231"/>
      <c r="MUR109" s="231"/>
      <c r="MUS109" s="222"/>
      <c r="MUT109" s="248"/>
      <c r="MUU109" s="254"/>
      <c r="MUV109" s="224"/>
      <c r="MUW109" s="225"/>
      <c r="MUX109" s="99"/>
      <c r="MUY109" s="255"/>
      <c r="MUZ109" s="231"/>
      <c r="MVA109" s="227"/>
      <c r="MVB109" s="231"/>
      <c r="MVC109" s="6"/>
      <c r="MVD109" s="6"/>
      <c r="MVE109" s="6"/>
      <c r="MVF109" s="246"/>
      <c r="MVG109" s="252"/>
      <c r="MVH109" s="259"/>
      <c r="MVI109" s="231"/>
      <c r="MVJ109" s="231"/>
      <c r="MVK109" s="231"/>
      <c r="MVL109" s="99"/>
      <c r="MVM109" s="231"/>
      <c r="MVN109" s="231"/>
      <c r="MVO109" s="231"/>
      <c r="MVP109" s="222"/>
      <c r="MVQ109" s="248"/>
      <c r="MVR109" s="254"/>
      <c r="MVS109" s="224"/>
      <c r="MVT109" s="225"/>
      <c r="MVU109" s="99"/>
      <c r="MVV109" s="255"/>
      <c r="MVW109" s="231"/>
      <c r="MVX109" s="227"/>
      <c r="MVY109" s="231"/>
      <c r="MVZ109" s="6"/>
      <c r="MWA109" s="6"/>
      <c r="MWB109" s="6"/>
      <c r="MWC109" s="246"/>
      <c r="MWD109" s="252"/>
      <c r="MWE109" s="259"/>
      <c r="MWF109" s="231"/>
      <c r="MWG109" s="231"/>
      <c r="MWH109" s="231"/>
      <c r="MWI109" s="99"/>
      <c r="MWJ109" s="231"/>
      <c r="MWK109" s="231"/>
      <c r="MWL109" s="231"/>
      <c r="MWM109" s="222"/>
      <c r="MWN109" s="248"/>
      <c r="MWO109" s="254"/>
      <c r="MWP109" s="224"/>
      <c r="MWQ109" s="225"/>
      <c r="MWR109" s="99"/>
      <c r="MWS109" s="255"/>
      <c r="MWT109" s="231"/>
      <c r="MWU109" s="227"/>
      <c r="MWV109" s="231"/>
      <c r="MWW109" s="6"/>
      <c r="MWX109" s="6"/>
      <c r="MWY109" s="6"/>
      <c r="MWZ109" s="246"/>
      <c r="MXA109" s="252"/>
      <c r="MXB109" s="259"/>
      <c r="MXC109" s="231"/>
      <c r="MXD109" s="231"/>
      <c r="MXE109" s="231"/>
      <c r="MXF109" s="99"/>
      <c r="MXG109" s="231"/>
      <c r="MXH109" s="231"/>
      <c r="MXI109" s="231"/>
      <c r="MXJ109" s="222"/>
      <c r="MXK109" s="248"/>
      <c r="MXL109" s="254"/>
      <c r="MXM109" s="224"/>
      <c r="MXN109" s="225"/>
      <c r="MXO109" s="99"/>
      <c r="MXP109" s="255"/>
      <c r="MXQ109" s="231"/>
      <c r="MXR109" s="227"/>
      <c r="MXS109" s="231"/>
      <c r="MXT109" s="6"/>
      <c r="MXU109" s="6"/>
      <c r="MXV109" s="6"/>
      <c r="MXW109" s="246"/>
      <c r="MXX109" s="252"/>
      <c r="MXY109" s="259"/>
      <c r="MXZ109" s="231"/>
      <c r="MYA109" s="231"/>
      <c r="MYB109" s="231"/>
      <c r="MYC109" s="99"/>
      <c r="MYD109" s="231"/>
      <c r="MYE109" s="231"/>
      <c r="MYF109" s="231"/>
      <c r="MYG109" s="222"/>
      <c r="MYH109" s="248"/>
      <c r="MYI109" s="254"/>
      <c r="MYJ109" s="224"/>
      <c r="MYK109" s="225"/>
      <c r="MYL109" s="99"/>
      <c r="MYM109" s="255"/>
      <c r="MYN109" s="231"/>
      <c r="MYO109" s="227"/>
      <c r="MYP109" s="231"/>
      <c r="MYQ109" s="6"/>
      <c r="MYR109" s="6"/>
      <c r="MYS109" s="6"/>
      <c r="MYT109" s="246"/>
      <c r="MYU109" s="252"/>
      <c r="MYV109" s="259"/>
      <c r="MYW109" s="231"/>
      <c r="MYX109" s="231"/>
      <c r="MYY109" s="231"/>
      <c r="MYZ109" s="99"/>
      <c r="MZA109" s="231"/>
      <c r="MZB109" s="231"/>
      <c r="MZC109" s="231"/>
      <c r="MZD109" s="222"/>
      <c r="MZE109" s="248"/>
      <c r="MZF109" s="254"/>
      <c r="MZG109" s="224"/>
      <c r="MZH109" s="225"/>
      <c r="MZI109" s="99"/>
      <c r="MZJ109" s="255"/>
      <c r="MZK109" s="231"/>
      <c r="MZL109" s="227"/>
      <c r="MZM109" s="231"/>
      <c r="MZN109" s="6"/>
      <c r="MZO109" s="6"/>
      <c r="MZP109" s="6"/>
      <c r="MZQ109" s="246"/>
      <c r="MZR109" s="252"/>
      <c r="MZS109" s="259"/>
      <c r="MZT109" s="231"/>
      <c r="MZU109" s="231"/>
      <c r="MZV109" s="231"/>
      <c r="MZW109" s="99"/>
      <c r="MZX109" s="231"/>
      <c r="MZY109" s="231"/>
      <c r="MZZ109" s="231"/>
      <c r="NAA109" s="222"/>
      <c r="NAB109" s="248"/>
      <c r="NAC109" s="254"/>
      <c r="NAD109" s="224"/>
      <c r="NAE109" s="225"/>
      <c r="NAF109" s="99"/>
      <c r="NAG109" s="255"/>
      <c r="NAH109" s="231"/>
      <c r="NAI109" s="227"/>
      <c r="NAJ109" s="231"/>
      <c r="NAK109" s="6"/>
      <c r="NAL109" s="6"/>
      <c r="NAM109" s="6"/>
      <c r="NAN109" s="246"/>
      <c r="NAO109" s="252"/>
      <c r="NAP109" s="259"/>
      <c r="NAQ109" s="231"/>
      <c r="NAR109" s="231"/>
      <c r="NAS109" s="231"/>
      <c r="NAT109" s="99"/>
      <c r="NAU109" s="231"/>
      <c r="NAV109" s="231"/>
      <c r="NAW109" s="231"/>
      <c r="NAX109" s="222"/>
      <c r="NAY109" s="248"/>
      <c r="NAZ109" s="254"/>
      <c r="NBA109" s="224"/>
      <c r="NBB109" s="225"/>
      <c r="NBC109" s="99"/>
      <c r="NBD109" s="255"/>
      <c r="NBE109" s="231"/>
      <c r="NBF109" s="227"/>
      <c r="NBG109" s="231"/>
      <c r="NBH109" s="6"/>
      <c r="NBI109" s="6"/>
      <c r="NBJ109" s="6"/>
      <c r="NBK109" s="246"/>
      <c r="NBL109" s="252"/>
      <c r="NBM109" s="259"/>
      <c r="NBN109" s="231"/>
      <c r="NBO109" s="231"/>
      <c r="NBP109" s="231"/>
      <c r="NBQ109" s="99"/>
      <c r="NBR109" s="231"/>
      <c r="NBS109" s="231"/>
      <c r="NBT109" s="231"/>
      <c r="NBU109" s="222"/>
      <c r="NBV109" s="248"/>
      <c r="NBW109" s="254"/>
      <c r="NBX109" s="224"/>
      <c r="NBY109" s="225"/>
      <c r="NBZ109" s="99"/>
      <c r="NCA109" s="255"/>
      <c r="NCB109" s="231"/>
      <c r="NCC109" s="227"/>
      <c r="NCD109" s="231"/>
      <c r="NCE109" s="6"/>
      <c r="NCF109" s="6"/>
      <c r="NCG109" s="6"/>
      <c r="NCH109" s="246"/>
      <c r="NCI109" s="252"/>
      <c r="NCJ109" s="259"/>
      <c r="NCK109" s="231"/>
      <c r="NCL109" s="231"/>
      <c r="NCM109" s="231"/>
      <c r="NCN109" s="99"/>
      <c r="NCO109" s="231"/>
      <c r="NCP109" s="231"/>
      <c r="NCQ109" s="231"/>
      <c r="NCR109" s="222"/>
      <c r="NCS109" s="248"/>
      <c r="NCT109" s="254"/>
      <c r="NCU109" s="224"/>
      <c r="NCV109" s="225"/>
      <c r="NCW109" s="99"/>
      <c r="NCX109" s="255"/>
      <c r="NCY109" s="231"/>
      <c r="NCZ109" s="227"/>
      <c r="NDA109" s="231"/>
      <c r="NDB109" s="6"/>
      <c r="NDC109" s="6"/>
      <c r="NDD109" s="6"/>
      <c r="NDE109" s="246"/>
      <c r="NDF109" s="252"/>
      <c r="NDG109" s="259"/>
      <c r="NDH109" s="231"/>
      <c r="NDI109" s="231"/>
      <c r="NDJ109" s="231"/>
      <c r="NDK109" s="99"/>
      <c r="NDL109" s="231"/>
      <c r="NDM109" s="231"/>
      <c r="NDN109" s="231"/>
      <c r="NDO109" s="222"/>
      <c r="NDP109" s="248"/>
      <c r="NDQ109" s="254"/>
      <c r="NDR109" s="224"/>
      <c r="NDS109" s="225"/>
      <c r="NDT109" s="99"/>
      <c r="NDU109" s="255"/>
      <c r="NDV109" s="231"/>
      <c r="NDW109" s="227"/>
      <c r="NDX109" s="231"/>
      <c r="NDY109" s="6"/>
      <c r="NDZ109" s="6"/>
      <c r="NEA109" s="6"/>
      <c r="NEB109" s="246"/>
      <c r="NEC109" s="252"/>
      <c r="NED109" s="259"/>
      <c r="NEE109" s="231"/>
      <c r="NEF109" s="231"/>
      <c r="NEG109" s="231"/>
      <c r="NEH109" s="99"/>
      <c r="NEI109" s="231"/>
      <c r="NEJ109" s="231"/>
      <c r="NEK109" s="231"/>
      <c r="NEL109" s="222"/>
      <c r="NEM109" s="248"/>
      <c r="NEN109" s="254"/>
      <c r="NEO109" s="224"/>
      <c r="NEP109" s="225"/>
      <c r="NEQ109" s="99"/>
      <c r="NER109" s="255"/>
      <c r="NES109" s="231"/>
      <c r="NET109" s="227"/>
      <c r="NEU109" s="231"/>
      <c r="NEV109" s="6"/>
      <c r="NEW109" s="6"/>
      <c r="NEX109" s="6"/>
      <c r="NEY109" s="246"/>
      <c r="NEZ109" s="252"/>
      <c r="NFA109" s="259"/>
      <c r="NFB109" s="231"/>
      <c r="NFC109" s="231"/>
      <c r="NFD109" s="231"/>
      <c r="NFE109" s="99"/>
      <c r="NFF109" s="231"/>
      <c r="NFG109" s="231"/>
      <c r="NFH109" s="231"/>
      <c r="NFI109" s="222"/>
      <c r="NFJ109" s="248"/>
      <c r="NFK109" s="254"/>
      <c r="NFL109" s="224"/>
      <c r="NFM109" s="225"/>
      <c r="NFN109" s="99"/>
      <c r="NFO109" s="255"/>
      <c r="NFP109" s="231"/>
      <c r="NFQ109" s="227"/>
      <c r="NFR109" s="231"/>
      <c r="NFS109" s="6"/>
      <c r="NFT109" s="6"/>
      <c r="NFU109" s="6"/>
      <c r="NFV109" s="246"/>
      <c r="NFW109" s="252"/>
      <c r="NFX109" s="259"/>
      <c r="NFY109" s="231"/>
      <c r="NFZ109" s="231"/>
      <c r="NGA109" s="231"/>
      <c r="NGB109" s="99"/>
      <c r="NGC109" s="231"/>
      <c r="NGD109" s="231"/>
      <c r="NGE109" s="231"/>
      <c r="NGF109" s="222"/>
      <c r="NGG109" s="248"/>
      <c r="NGH109" s="254"/>
      <c r="NGI109" s="224"/>
      <c r="NGJ109" s="225"/>
      <c r="NGK109" s="99"/>
      <c r="NGL109" s="255"/>
      <c r="NGM109" s="231"/>
      <c r="NGN109" s="227"/>
      <c r="NGO109" s="231"/>
      <c r="NGP109" s="6"/>
      <c r="NGQ109" s="6"/>
      <c r="NGR109" s="6"/>
      <c r="NGS109" s="246"/>
      <c r="NGT109" s="252"/>
      <c r="NGU109" s="259"/>
      <c r="NGV109" s="231"/>
      <c r="NGW109" s="231"/>
      <c r="NGX109" s="231"/>
      <c r="NGY109" s="99"/>
      <c r="NGZ109" s="231"/>
      <c r="NHA109" s="231"/>
      <c r="NHB109" s="231"/>
      <c r="NHC109" s="222"/>
      <c r="NHD109" s="248"/>
      <c r="NHE109" s="254"/>
      <c r="NHF109" s="224"/>
      <c r="NHG109" s="225"/>
      <c r="NHH109" s="99"/>
      <c r="NHI109" s="255"/>
      <c r="NHJ109" s="231"/>
      <c r="NHK109" s="227"/>
      <c r="NHL109" s="231"/>
      <c r="NHM109" s="6"/>
      <c r="NHN109" s="6"/>
      <c r="NHO109" s="6"/>
      <c r="NHP109" s="246"/>
      <c r="NHQ109" s="252"/>
      <c r="NHR109" s="259"/>
      <c r="NHS109" s="231"/>
      <c r="NHT109" s="231"/>
      <c r="NHU109" s="231"/>
      <c r="NHV109" s="99"/>
      <c r="NHW109" s="231"/>
      <c r="NHX109" s="231"/>
      <c r="NHY109" s="231"/>
      <c r="NHZ109" s="222"/>
      <c r="NIA109" s="248"/>
      <c r="NIB109" s="254"/>
      <c r="NIC109" s="224"/>
      <c r="NID109" s="225"/>
      <c r="NIE109" s="99"/>
      <c r="NIF109" s="255"/>
      <c r="NIG109" s="231"/>
      <c r="NIH109" s="227"/>
      <c r="NII109" s="231"/>
      <c r="NIJ109" s="6"/>
      <c r="NIK109" s="6"/>
      <c r="NIL109" s="6"/>
      <c r="NIM109" s="246"/>
      <c r="NIN109" s="252"/>
      <c r="NIO109" s="259"/>
      <c r="NIP109" s="231"/>
      <c r="NIQ109" s="231"/>
      <c r="NIR109" s="231"/>
      <c r="NIS109" s="99"/>
      <c r="NIT109" s="231"/>
      <c r="NIU109" s="231"/>
      <c r="NIV109" s="231"/>
      <c r="NIW109" s="222"/>
      <c r="NIX109" s="248"/>
      <c r="NIY109" s="254"/>
      <c r="NIZ109" s="224"/>
      <c r="NJA109" s="225"/>
      <c r="NJB109" s="99"/>
      <c r="NJC109" s="255"/>
      <c r="NJD109" s="231"/>
      <c r="NJE109" s="227"/>
      <c r="NJF109" s="231"/>
      <c r="NJG109" s="6"/>
      <c r="NJH109" s="6"/>
      <c r="NJI109" s="6"/>
      <c r="NJJ109" s="246"/>
      <c r="NJK109" s="252"/>
      <c r="NJL109" s="259"/>
      <c r="NJM109" s="231"/>
      <c r="NJN109" s="231"/>
      <c r="NJO109" s="231"/>
      <c r="NJP109" s="99"/>
      <c r="NJQ109" s="231"/>
      <c r="NJR109" s="231"/>
      <c r="NJS109" s="231"/>
      <c r="NJT109" s="222"/>
      <c r="NJU109" s="248"/>
      <c r="NJV109" s="254"/>
      <c r="NJW109" s="224"/>
      <c r="NJX109" s="225"/>
      <c r="NJY109" s="99"/>
      <c r="NJZ109" s="255"/>
      <c r="NKA109" s="231"/>
      <c r="NKB109" s="227"/>
      <c r="NKC109" s="231"/>
      <c r="NKD109" s="6"/>
      <c r="NKE109" s="6"/>
      <c r="NKF109" s="6"/>
      <c r="NKG109" s="246"/>
      <c r="NKH109" s="252"/>
      <c r="NKI109" s="259"/>
      <c r="NKJ109" s="231"/>
      <c r="NKK109" s="231"/>
      <c r="NKL109" s="231"/>
      <c r="NKM109" s="99"/>
      <c r="NKN109" s="231"/>
      <c r="NKO109" s="231"/>
      <c r="NKP109" s="231"/>
      <c r="NKQ109" s="222"/>
      <c r="NKR109" s="248"/>
      <c r="NKS109" s="254"/>
      <c r="NKT109" s="224"/>
      <c r="NKU109" s="225"/>
      <c r="NKV109" s="99"/>
      <c r="NKW109" s="255"/>
      <c r="NKX109" s="231"/>
      <c r="NKY109" s="227"/>
      <c r="NKZ109" s="231"/>
      <c r="NLA109" s="6"/>
      <c r="NLB109" s="6"/>
      <c r="NLC109" s="6"/>
      <c r="NLD109" s="246"/>
      <c r="NLE109" s="252"/>
      <c r="NLF109" s="259"/>
      <c r="NLG109" s="231"/>
      <c r="NLH109" s="231"/>
      <c r="NLI109" s="231"/>
      <c r="NLJ109" s="99"/>
      <c r="NLK109" s="231"/>
      <c r="NLL109" s="231"/>
      <c r="NLM109" s="231"/>
      <c r="NLN109" s="222"/>
      <c r="NLO109" s="248"/>
      <c r="NLP109" s="254"/>
      <c r="NLQ109" s="224"/>
      <c r="NLR109" s="225"/>
      <c r="NLS109" s="99"/>
      <c r="NLT109" s="255"/>
      <c r="NLU109" s="231"/>
      <c r="NLV109" s="227"/>
      <c r="NLW109" s="231"/>
      <c r="NLX109" s="6"/>
      <c r="NLY109" s="6"/>
      <c r="NLZ109" s="6"/>
      <c r="NMA109" s="246"/>
      <c r="NMB109" s="252"/>
      <c r="NMC109" s="259"/>
      <c r="NMD109" s="231"/>
      <c r="NME109" s="231"/>
      <c r="NMF109" s="231"/>
      <c r="NMG109" s="99"/>
      <c r="NMH109" s="231"/>
      <c r="NMI109" s="231"/>
      <c r="NMJ109" s="231"/>
      <c r="NMK109" s="222"/>
      <c r="NML109" s="248"/>
      <c r="NMM109" s="254"/>
      <c r="NMN109" s="224"/>
      <c r="NMO109" s="225"/>
      <c r="NMP109" s="99"/>
      <c r="NMQ109" s="255"/>
      <c r="NMR109" s="231"/>
      <c r="NMS109" s="227"/>
      <c r="NMT109" s="231"/>
      <c r="NMU109" s="6"/>
      <c r="NMV109" s="6"/>
      <c r="NMW109" s="6"/>
      <c r="NMX109" s="246"/>
      <c r="NMY109" s="252"/>
      <c r="NMZ109" s="259"/>
      <c r="NNA109" s="231"/>
      <c r="NNB109" s="231"/>
      <c r="NNC109" s="231"/>
      <c r="NND109" s="99"/>
      <c r="NNE109" s="231"/>
      <c r="NNF109" s="231"/>
      <c r="NNG109" s="231"/>
      <c r="NNH109" s="222"/>
      <c r="NNI109" s="248"/>
      <c r="NNJ109" s="254"/>
      <c r="NNK109" s="224"/>
      <c r="NNL109" s="225"/>
      <c r="NNM109" s="99"/>
      <c r="NNN109" s="255"/>
      <c r="NNO109" s="231"/>
      <c r="NNP109" s="227"/>
      <c r="NNQ109" s="231"/>
      <c r="NNR109" s="6"/>
      <c r="NNS109" s="6"/>
      <c r="NNT109" s="6"/>
      <c r="NNU109" s="246"/>
      <c r="NNV109" s="252"/>
      <c r="NNW109" s="259"/>
      <c r="NNX109" s="231"/>
      <c r="NNY109" s="231"/>
      <c r="NNZ109" s="231"/>
      <c r="NOA109" s="99"/>
      <c r="NOB109" s="231"/>
      <c r="NOC109" s="231"/>
      <c r="NOD109" s="231"/>
      <c r="NOE109" s="222"/>
      <c r="NOF109" s="248"/>
      <c r="NOG109" s="254"/>
      <c r="NOH109" s="224"/>
      <c r="NOI109" s="225"/>
      <c r="NOJ109" s="99"/>
      <c r="NOK109" s="255"/>
      <c r="NOL109" s="231"/>
      <c r="NOM109" s="227"/>
      <c r="NON109" s="231"/>
      <c r="NOO109" s="6"/>
      <c r="NOP109" s="6"/>
      <c r="NOQ109" s="6"/>
      <c r="NOR109" s="246"/>
      <c r="NOS109" s="252"/>
      <c r="NOT109" s="259"/>
      <c r="NOU109" s="231"/>
      <c r="NOV109" s="231"/>
      <c r="NOW109" s="231"/>
      <c r="NOX109" s="99"/>
      <c r="NOY109" s="231"/>
      <c r="NOZ109" s="231"/>
      <c r="NPA109" s="231"/>
      <c r="NPB109" s="222"/>
      <c r="NPC109" s="248"/>
      <c r="NPD109" s="254"/>
      <c r="NPE109" s="224"/>
      <c r="NPF109" s="225"/>
      <c r="NPG109" s="99"/>
      <c r="NPH109" s="255"/>
      <c r="NPI109" s="231"/>
      <c r="NPJ109" s="227"/>
      <c r="NPK109" s="231"/>
      <c r="NPL109" s="6"/>
      <c r="NPM109" s="6"/>
      <c r="NPN109" s="6"/>
      <c r="NPO109" s="246"/>
      <c r="NPP109" s="252"/>
      <c r="NPQ109" s="259"/>
      <c r="NPR109" s="231"/>
      <c r="NPS109" s="231"/>
      <c r="NPT109" s="231"/>
      <c r="NPU109" s="99"/>
      <c r="NPV109" s="231"/>
      <c r="NPW109" s="231"/>
      <c r="NPX109" s="231"/>
      <c r="NPY109" s="222"/>
      <c r="NPZ109" s="248"/>
      <c r="NQA109" s="254"/>
      <c r="NQB109" s="224"/>
      <c r="NQC109" s="225"/>
      <c r="NQD109" s="99"/>
      <c r="NQE109" s="255"/>
      <c r="NQF109" s="231"/>
      <c r="NQG109" s="227"/>
      <c r="NQH109" s="231"/>
      <c r="NQI109" s="6"/>
      <c r="NQJ109" s="6"/>
      <c r="NQK109" s="6"/>
      <c r="NQL109" s="246"/>
      <c r="NQM109" s="252"/>
      <c r="NQN109" s="259"/>
      <c r="NQO109" s="231"/>
      <c r="NQP109" s="231"/>
      <c r="NQQ109" s="231"/>
      <c r="NQR109" s="99"/>
      <c r="NQS109" s="231"/>
      <c r="NQT109" s="231"/>
      <c r="NQU109" s="231"/>
      <c r="NQV109" s="222"/>
      <c r="NQW109" s="248"/>
      <c r="NQX109" s="254"/>
      <c r="NQY109" s="224"/>
      <c r="NQZ109" s="225"/>
      <c r="NRA109" s="99"/>
      <c r="NRB109" s="255"/>
      <c r="NRC109" s="231"/>
      <c r="NRD109" s="227"/>
      <c r="NRE109" s="231"/>
      <c r="NRF109" s="6"/>
      <c r="NRG109" s="6"/>
      <c r="NRH109" s="6"/>
      <c r="NRI109" s="246"/>
      <c r="NRJ109" s="252"/>
      <c r="NRK109" s="259"/>
      <c r="NRL109" s="231"/>
      <c r="NRM109" s="231"/>
      <c r="NRN109" s="231"/>
      <c r="NRO109" s="99"/>
      <c r="NRP109" s="231"/>
      <c r="NRQ109" s="231"/>
      <c r="NRR109" s="231"/>
      <c r="NRS109" s="222"/>
      <c r="NRT109" s="248"/>
      <c r="NRU109" s="254"/>
      <c r="NRV109" s="224"/>
      <c r="NRW109" s="225"/>
      <c r="NRX109" s="99"/>
      <c r="NRY109" s="255"/>
      <c r="NRZ109" s="231"/>
      <c r="NSA109" s="227"/>
      <c r="NSB109" s="231"/>
      <c r="NSC109" s="6"/>
      <c r="NSD109" s="6"/>
      <c r="NSE109" s="6"/>
      <c r="NSF109" s="246"/>
      <c r="NSG109" s="252"/>
      <c r="NSH109" s="259"/>
      <c r="NSI109" s="231"/>
      <c r="NSJ109" s="231"/>
      <c r="NSK109" s="231"/>
      <c r="NSL109" s="99"/>
      <c r="NSM109" s="231"/>
      <c r="NSN109" s="231"/>
      <c r="NSO109" s="231"/>
      <c r="NSP109" s="222"/>
      <c r="NSQ109" s="248"/>
      <c r="NSR109" s="254"/>
      <c r="NSS109" s="224"/>
      <c r="NST109" s="225"/>
      <c r="NSU109" s="99"/>
      <c r="NSV109" s="255"/>
      <c r="NSW109" s="231"/>
      <c r="NSX109" s="227"/>
      <c r="NSY109" s="231"/>
      <c r="NSZ109" s="6"/>
      <c r="NTA109" s="6"/>
      <c r="NTB109" s="6"/>
      <c r="NTC109" s="246"/>
      <c r="NTD109" s="252"/>
      <c r="NTE109" s="259"/>
      <c r="NTF109" s="231"/>
      <c r="NTG109" s="231"/>
      <c r="NTH109" s="231"/>
      <c r="NTI109" s="99"/>
      <c r="NTJ109" s="231"/>
      <c r="NTK109" s="231"/>
      <c r="NTL109" s="231"/>
      <c r="NTM109" s="222"/>
      <c r="NTN109" s="248"/>
      <c r="NTO109" s="254"/>
      <c r="NTP109" s="224"/>
      <c r="NTQ109" s="225"/>
      <c r="NTR109" s="99"/>
      <c r="NTS109" s="255"/>
      <c r="NTT109" s="231"/>
      <c r="NTU109" s="227"/>
      <c r="NTV109" s="231"/>
      <c r="NTW109" s="6"/>
      <c r="NTX109" s="6"/>
      <c r="NTY109" s="6"/>
      <c r="NTZ109" s="246"/>
      <c r="NUA109" s="252"/>
      <c r="NUB109" s="259"/>
      <c r="NUC109" s="231"/>
      <c r="NUD109" s="231"/>
      <c r="NUE109" s="231"/>
      <c r="NUF109" s="99"/>
      <c r="NUG109" s="231"/>
      <c r="NUH109" s="231"/>
      <c r="NUI109" s="231"/>
      <c r="NUJ109" s="222"/>
      <c r="NUK109" s="248"/>
      <c r="NUL109" s="254"/>
      <c r="NUM109" s="224"/>
      <c r="NUN109" s="225"/>
      <c r="NUO109" s="99"/>
      <c r="NUP109" s="255"/>
      <c r="NUQ109" s="231"/>
      <c r="NUR109" s="227"/>
      <c r="NUS109" s="231"/>
      <c r="NUT109" s="6"/>
      <c r="NUU109" s="6"/>
      <c r="NUV109" s="6"/>
      <c r="NUW109" s="246"/>
      <c r="NUX109" s="252"/>
      <c r="NUY109" s="259"/>
      <c r="NUZ109" s="231"/>
      <c r="NVA109" s="231"/>
      <c r="NVB109" s="231"/>
      <c r="NVC109" s="99"/>
      <c r="NVD109" s="231"/>
      <c r="NVE109" s="231"/>
      <c r="NVF109" s="231"/>
      <c r="NVG109" s="222"/>
      <c r="NVH109" s="248"/>
      <c r="NVI109" s="254"/>
      <c r="NVJ109" s="224"/>
      <c r="NVK109" s="225"/>
      <c r="NVL109" s="99"/>
      <c r="NVM109" s="255"/>
      <c r="NVN109" s="231"/>
      <c r="NVO109" s="227"/>
      <c r="NVP109" s="231"/>
      <c r="NVQ109" s="6"/>
      <c r="NVR109" s="6"/>
      <c r="NVS109" s="6"/>
      <c r="NVT109" s="246"/>
      <c r="NVU109" s="252"/>
      <c r="NVV109" s="259"/>
      <c r="NVW109" s="231"/>
      <c r="NVX109" s="231"/>
      <c r="NVY109" s="231"/>
      <c r="NVZ109" s="99"/>
      <c r="NWA109" s="231"/>
      <c r="NWB109" s="231"/>
      <c r="NWC109" s="231"/>
      <c r="NWD109" s="222"/>
      <c r="NWE109" s="248"/>
      <c r="NWF109" s="254"/>
      <c r="NWG109" s="224"/>
      <c r="NWH109" s="225"/>
      <c r="NWI109" s="99"/>
      <c r="NWJ109" s="255"/>
      <c r="NWK109" s="231"/>
      <c r="NWL109" s="227"/>
      <c r="NWM109" s="231"/>
      <c r="NWN109" s="6"/>
      <c r="NWO109" s="6"/>
      <c r="NWP109" s="6"/>
      <c r="NWQ109" s="246"/>
      <c r="NWR109" s="252"/>
      <c r="NWS109" s="259"/>
      <c r="NWT109" s="231"/>
      <c r="NWU109" s="231"/>
      <c r="NWV109" s="231"/>
      <c r="NWW109" s="99"/>
      <c r="NWX109" s="231"/>
      <c r="NWY109" s="231"/>
      <c r="NWZ109" s="231"/>
      <c r="NXA109" s="222"/>
      <c r="NXB109" s="248"/>
      <c r="NXC109" s="254"/>
      <c r="NXD109" s="224"/>
      <c r="NXE109" s="225"/>
      <c r="NXF109" s="99"/>
      <c r="NXG109" s="255"/>
      <c r="NXH109" s="231"/>
      <c r="NXI109" s="227"/>
      <c r="NXJ109" s="231"/>
      <c r="NXK109" s="6"/>
      <c r="NXL109" s="6"/>
      <c r="NXM109" s="6"/>
      <c r="NXN109" s="246"/>
      <c r="NXO109" s="252"/>
      <c r="NXP109" s="259"/>
      <c r="NXQ109" s="231"/>
      <c r="NXR109" s="231"/>
      <c r="NXS109" s="231"/>
      <c r="NXT109" s="99"/>
      <c r="NXU109" s="231"/>
      <c r="NXV109" s="231"/>
      <c r="NXW109" s="231"/>
      <c r="NXX109" s="222"/>
      <c r="NXY109" s="248"/>
      <c r="NXZ109" s="254"/>
      <c r="NYA109" s="224"/>
      <c r="NYB109" s="225"/>
      <c r="NYC109" s="99"/>
      <c r="NYD109" s="255"/>
      <c r="NYE109" s="231"/>
      <c r="NYF109" s="227"/>
      <c r="NYG109" s="231"/>
      <c r="NYH109" s="6"/>
      <c r="NYI109" s="6"/>
      <c r="NYJ109" s="6"/>
      <c r="NYK109" s="246"/>
      <c r="NYL109" s="252"/>
      <c r="NYM109" s="259"/>
      <c r="NYN109" s="231"/>
      <c r="NYO109" s="231"/>
      <c r="NYP109" s="231"/>
      <c r="NYQ109" s="99"/>
      <c r="NYR109" s="231"/>
      <c r="NYS109" s="231"/>
      <c r="NYT109" s="231"/>
      <c r="NYU109" s="222"/>
      <c r="NYV109" s="248"/>
      <c r="NYW109" s="254"/>
      <c r="NYX109" s="224"/>
      <c r="NYY109" s="225"/>
      <c r="NYZ109" s="99"/>
      <c r="NZA109" s="255"/>
      <c r="NZB109" s="231"/>
      <c r="NZC109" s="227"/>
      <c r="NZD109" s="231"/>
      <c r="NZE109" s="6"/>
      <c r="NZF109" s="6"/>
      <c r="NZG109" s="6"/>
      <c r="NZH109" s="246"/>
      <c r="NZI109" s="252"/>
      <c r="NZJ109" s="259"/>
      <c r="NZK109" s="231"/>
      <c r="NZL109" s="231"/>
      <c r="NZM109" s="231"/>
      <c r="NZN109" s="99"/>
      <c r="NZO109" s="231"/>
      <c r="NZP109" s="231"/>
      <c r="NZQ109" s="231"/>
      <c r="NZR109" s="222"/>
      <c r="NZS109" s="248"/>
      <c r="NZT109" s="254"/>
      <c r="NZU109" s="224"/>
      <c r="NZV109" s="225"/>
      <c r="NZW109" s="99"/>
      <c r="NZX109" s="255"/>
      <c r="NZY109" s="231"/>
      <c r="NZZ109" s="227"/>
      <c r="OAA109" s="231"/>
      <c r="OAB109" s="6"/>
      <c r="OAC109" s="6"/>
      <c r="OAD109" s="6"/>
      <c r="OAE109" s="246"/>
      <c r="OAF109" s="252"/>
      <c r="OAG109" s="259"/>
      <c r="OAH109" s="231"/>
      <c r="OAI109" s="231"/>
      <c r="OAJ109" s="231"/>
      <c r="OAK109" s="99"/>
      <c r="OAL109" s="231"/>
      <c r="OAM109" s="231"/>
      <c r="OAN109" s="231"/>
      <c r="OAO109" s="222"/>
      <c r="OAP109" s="248"/>
      <c r="OAQ109" s="254"/>
      <c r="OAR109" s="224"/>
      <c r="OAS109" s="225"/>
      <c r="OAT109" s="99"/>
      <c r="OAU109" s="255"/>
      <c r="OAV109" s="231"/>
      <c r="OAW109" s="227"/>
      <c r="OAX109" s="231"/>
      <c r="OAY109" s="6"/>
      <c r="OAZ109" s="6"/>
      <c r="OBA109" s="6"/>
      <c r="OBB109" s="246"/>
      <c r="OBC109" s="252"/>
      <c r="OBD109" s="259"/>
      <c r="OBE109" s="231"/>
      <c r="OBF109" s="231"/>
      <c r="OBG109" s="231"/>
      <c r="OBH109" s="99"/>
      <c r="OBI109" s="231"/>
      <c r="OBJ109" s="231"/>
      <c r="OBK109" s="231"/>
      <c r="OBL109" s="222"/>
      <c r="OBM109" s="248"/>
      <c r="OBN109" s="254"/>
      <c r="OBO109" s="224"/>
      <c r="OBP109" s="225"/>
      <c r="OBQ109" s="99"/>
      <c r="OBR109" s="255"/>
      <c r="OBS109" s="231"/>
      <c r="OBT109" s="227"/>
      <c r="OBU109" s="231"/>
      <c r="OBV109" s="6"/>
      <c r="OBW109" s="6"/>
      <c r="OBX109" s="6"/>
      <c r="OBY109" s="246"/>
      <c r="OBZ109" s="252"/>
      <c r="OCA109" s="259"/>
      <c r="OCB109" s="231"/>
      <c r="OCC109" s="231"/>
      <c r="OCD109" s="231"/>
      <c r="OCE109" s="99"/>
      <c r="OCF109" s="231"/>
      <c r="OCG109" s="231"/>
      <c r="OCH109" s="231"/>
      <c r="OCI109" s="222"/>
      <c r="OCJ109" s="248"/>
      <c r="OCK109" s="254"/>
      <c r="OCL109" s="224"/>
      <c r="OCM109" s="225"/>
      <c r="OCN109" s="99"/>
      <c r="OCO109" s="255"/>
      <c r="OCP109" s="231"/>
      <c r="OCQ109" s="227"/>
      <c r="OCR109" s="231"/>
      <c r="OCS109" s="6"/>
      <c r="OCT109" s="6"/>
      <c r="OCU109" s="6"/>
      <c r="OCV109" s="246"/>
      <c r="OCW109" s="252"/>
      <c r="OCX109" s="259"/>
      <c r="OCY109" s="231"/>
      <c r="OCZ109" s="231"/>
      <c r="ODA109" s="231"/>
      <c r="ODB109" s="99"/>
      <c r="ODC109" s="231"/>
      <c r="ODD109" s="231"/>
      <c r="ODE109" s="231"/>
      <c r="ODF109" s="222"/>
      <c r="ODG109" s="248"/>
      <c r="ODH109" s="254"/>
      <c r="ODI109" s="224"/>
      <c r="ODJ109" s="225"/>
      <c r="ODK109" s="99"/>
      <c r="ODL109" s="255"/>
      <c r="ODM109" s="231"/>
      <c r="ODN109" s="227"/>
      <c r="ODO109" s="231"/>
      <c r="ODP109" s="6"/>
      <c r="ODQ109" s="6"/>
      <c r="ODR109" s="6"/>
      <c r="ODS109" s="246"/>
      <c r="ODT109" s="252"/>
      <c r="ODU109" s="259"/>
      <c r="ODV109" s="231"/>
      <c r="ODW109" s="231"/>
      <c r="ODX109" s="231"/>
      <c r="ODY109" s="99"/>
      <c r="ODZ109" s="231"/>
      <c r="OEA109" s="231"/>
      <c r="OEB109" s="231"/>
      <c r="OEC109" s="222"/>
      <c r="OED109" s="248"/>
      <c r="OEE109" s="254"/>
      <c r="OEF109" s="224"/>
      <c r="OEG109" s="225"/>
      <c r="OEH109" s="99"/>
      <c r="OEI109" s="255"/>
      <c r="OEJ109" s="231"/>
      <c r="OEK109" s="227"/>
      <c r="OEL109" s="231"/>
      <c r="OEM109" s="6"/>
      <c r="OEN109" s="6"/>
      <c r="OEO109" s="6"/>
      <c r="OEP109" s="246"/>
      <c r="OEQ109" s="252"/>
      <c r="OER109" s="259"/>
      <c r="OES109" s="231"/>
      <c r="OET109" s="231"/>
      <c r="OEU109" s="231"/>
      <c r="OEV109" s="99"/>
      <c r="OEW109" s="231"/>
      <c r="OEX109" s="231"/>
      <c r="OEY109" s="231"/>
      <c r="OEZ109" s="222"/>
      <c r="OFA109" s="248"/>
      <c r="OFB109" s="254"/>
      <c r="OFC109" s="224"/>
      <c r="OFD109" s="225"/>
      <c r="OFE109" s="99"/>
      <c r="OFF109" s="255"/>
      <c r="OFG109" s="231"/>
      <c r="OFH109" s="227"/>
      <c r="OFI109" s="231"/>
      <c r="OFJ109" s="6"/>
      <c r="OFK109" s="6"/>
      <c r="OFL109" s="6"/>
      <c r="OFM109" s="246"/>
      <c r="OFN109" s="252"/>
      <c r="OFO109" s="259"/>
      <c r="OFP109" s="231"/>
      <c r="OFQ109" s="231"/>
      <c r="OFR109" s="231"/>
      <c r="OFS109" s="99"/>
      <c r="OFT109" s="231"/>
      <c r="OFU109" s="231"/>
      <c r="OFV109" s="231"/>
      <c r="OFW109" s="222"/>
      <c r="OFX109" s="248"/>
      <c r="OFY109" s="254"/>
      <c r="OFZ109" s="224"/>
      <c r="OGA109" s="225"/>
      <c r="OGB109" s="99"/>
      <c r="OGC109" s="255"/>
      <c r="OGD109" s="231"/>
      <c r="OGE109" s="227"/>
      <c r="OGF109" s="231"/>
      <c r="OGG109" s="6"/>
      <c r="OGH109" s="6"/>
      <c r="OGI109" s="6"/>
      <c r="OGJ109" s="246"/>
      <c r="OGK109" s="252"/>
      <c r="OGL109" s="259"/>
      <c r="OGM109" s="231"/>
      <c r="OGN109" s="231"/>
      <c r="OGO109" s="231"/>
      <c r="OGP109" s="99"/>
      <c r="OGQ109" s="231"/>
      <c r="OGR109" s="231"/>
      <c r="OGS109" s="231"/>
      <c r="OGT109" s="222"/>
      <c r="OGU109" s="248"/>
      <c r="OGV109" s="254"/>
      <c r="OGW109" s="224"/>
      <c r="OGX109" s="225"/>
      <c r="OGY109" s="99"/>
      <c r="OGZ109" s="255"/>
      <c r="OHA109" s="231"/>
      <c r="OHB109" s="227"/>
      <c r="OHC109" s="231"/>
      <c r="OHD109" s="6"/>
      <c r="OHE109" s="6"/>
      <c r="OHF109" s="6"/>
      <c r="OHG109" s="246"/>
      <c r="OHH109" s="252"/>
      <c r="OHI109" s="259"/>
      <c r="OHJ109" s="231"/>
      <c r="OHK109" s="231"/>
      <c r="OHL109" s="231"/>
      <c r="OHM109" s="99"/>
      <c r="OHN109" s="231"/>
      <c r="OHO109" s="231"/>
      <c r="OHP109" s="231"/>
      <c r="OHQ109" s="222"/>
      <c r="OHR109" s="248"/>
      <c r="OHS109" s="254"/>
      <c r="OHT109" s="224"/>
      <c r="OHU109" s="225"/>
      <c r="OHV109" s="99"/>
      <c r="OHW109" s="255"/>
      <c r="OHX109" s="231"/>
      <c r="OHY109" s="227"/>
      <c r="OHZ109" s="231"/>
      <c r="OIA109" s="6"/>
      <c r="OIB109" s="6"/>
      <c r="OIC109" s="6"/>
      <c r="OID109" s="246"/>
      <c r="OIE109" s="252"/>
      <c r="OIF109" s="259"/>
      <c r="OIG109" s="231"/>
      <c r="OIH109" s="231"/>
      <c r="OII109" s="231"/>
      <c r="OIJ109" s="99"/>
      <c r="OIK109" s="231"/>
      <c r="OIL109" s="231"/>
      <c r="OIM109" s="231"/>
      <c r="OIN109" s="222"/>
      <c r="OIO109" s="248"/>
      <c r="OIP109" s="254"/>
      <c r="OIQ109" s="224"/>
      <c r="OIR109" s="225"/>
      <c r="OIS109" s="99"/>
      <c r="OIT109" s="255"/>
      <c r="OIU109" s="231"/>
      <c r="OIV109" s="227"/>
      <c r="OIW109" s="231"/>
      <c r="OIX109" s="6"/>
      <c r="OIY109" s="6"/>
      <c r="OIZ109" s="6"/>
      <c r="OJA109" s="246"/>
      <c r="OJB109" s="252"/>
      <c r="OJC109" s="259"/>
      <c r="OJD109" s="231"/>
      <c r="OJE109" s="231"/>
      <c r="OJF109" s="231"/>
      <c r="OJG109" s="99"/>
      <c r="OJH109" s="231"/>
      <c r="OJI109" s="231"/>
      <c r="OJJ109" s="231"/>
      <c r="OJK109" s="222"/>
      <c r="OJL109" s="248"/>
      <c r="OJM109" s="254"/>
      <c r="OJN109" s="224"/>
      <c r="OJO109" s="225"/>
      <c r="OJP109" s="99"/>
      <c r="OJQ109" s="255"/>
      <c r="OJR109" s="231"/>
      <c r="OJS109" s="227"/>
      <c r="OJT109" s="231"/>
      <c r="OJU109" s="6"/>
      <c r="OJV109" s="6"/>
      <c r="OJW109" s="6"/>
      <c r="OJX109" s="246"/>
      <c r="OJY109" s="252"/>
      <c r="OJZ109" s="259"/>
      <c r="OKA109" s="231"/>
      <c r="OKB109" s="231"/>
      <c r="OKC109" s="231"/>
      <c r="OKD109" s="99"/>
      <c r="OKE109" s="231"/>
      <c r="OKF109" s="231"/>
      <c r="OKG109" s="231"/>
      <c r="OKH109" s="222"/>
      <c r="OKI109" s="248"/>
      <c r="OKJ109" s="254"/>
      <c r="OKK109" s="224"/>
      <c r="OKL109" s="225"/>
      <c r="OKM109" s="99"/>
      <c r="OKN109" s="255"/>
      <c r="OKO109" s="231"/>
      <c r="OKP109" s="227"/>
      <c r="OKQ109" s="231"/>
      <c r="OKR109" s="6"/>
      <c r="OKS109" s="6"/>
      <c r="OKT109" s="6"/>
      <c r="OKU109" s="246"/>
      <c r="OKV109" s="252"/>
      <c r="OKW109" s="259"/>
      <c r="OKX109" s="231"/>
      <c r="OKY109" s="231"/>
      <c r="OKZ109" s="231"/>
      <c r="OLA109" s="99"/>
      <c r="OLB109" s="231"/>
      <c r="OLC109" s="231"/>
      <c r="OLD109" s="231"/>
      <c r="OLE109" s="222"/>
      <c r="OLF109" s="248"/>
      <c r="OLG109" s="254"/>
      <c r="OLH109" s="224"/>
      <c r="OLI109" s="225"/>
      <c r="OLJ109" s="99"/>
      <c r="OLK109" s="255"/>
      <c r="OLL109" s="231"/>
      <c r="OLM109" s="227"/>
      <c r="OLN109" s="231"/>
      <c r="OLO109" s="6"/>
      <c r="OLP109" s="6"/>
      <c r="OLQ109" s="6"/>
      <c r="OLR109" s="246"/>
      <c r="OLS109" s="252"/>
      <c r="OLT109" s="259"/>
      <c r="OLU109" s="231"/>
      <c r="OLV109" s="231"/>
      <c r="OLW109" s="231"/>
      <c r="OLX109" s="99"/>
      <c r="OLY109" s="231"/>
      <c r="OLZ109" s="231"/>
      <c r="OMA109" s="231"/>
      <c r="OMB109" s="222"/>
      <c r="OMC109" s="248"/>
      <c r="OMD109" s="254"/>
      <c r="OME109" s="224"/>
      <c r="OMF109" s="225"/>
      <c r="OMG109" s="99"/>
      <c r="OMH109" s="255"/>
      <c r="OMI109" s="231"/>
      <c r="OMJ109" s="227"/>
      <c r="OMK109" s="231"/>
      <c r="OML109" s="6"/>
      <c r="OMM109" s="6"/>
      <c r="OMN109" s="6"/>
      <c r="OMO109" s="246"/>
      <c r="OMP109" s="252"/>
      <c r="OMQ109" s="259"/>
      <c r="OMR109" s="231"/>
      <c r="OMS109" s="231"/>
      <c r="OMT109" s="231"/>
      <c r="OMU109" s="99"/>
      <c r="OMV109" s="231"/>
      <c r="OMW109" s="231"/>
      <c r="OMX109" s="231"/>
      <c r="OMY109" s="222"/>
      <c r="OMZ109" s="248"/>
      <c r="ONA109" s="254"/>
      <c r="ONB109" s="224"/>
      <c r="ONC109" s="225"/>
      <c r="OND109" s="99"/>
      <c r="ONE109" s="255"/>
      <c r="ONF109" s="231"/>
      <c r="ONG109" s="227"/>
      <c r="ONH109" s="231"/>
      <c r="ONI109" s="6"/>
      <c r="ONJ109" s="6"/>
      <c r="ONK109" s="6"/>
      <c r="ONL109" s="246"/>
      <c r="ONM109" s="252"/>
      <c r="ONN109" s="259"/>
      <c r="ONO109" s="231"/>
      <c r="ONP109" s="231"/>
      <c r="ONQ109" s="231"/>
      <c r="ONR109" s="99"/>
      <c r="ONS109" s="231"/>
      <c r="ONT109" s="231"/>
      <c r="ONU109" s="231"/>
      <c r="ONV109" s="222"/>
      <c r="ONW109" s="248"/>
      <c r="ONX109" s="254"/>
      <c r="ONY109" s="224"/>
      <c r="ONZ109" s="225"/>
      <c r="OOA109" s="99"/>
      <c r="OOB109" s="255"/>
      <c r="OOC109" s="231"/>
      <c r="OOD109" s="227"/>
      <c r="OOE109" s="231"/>
      <c r="OOF109" s="6"/>
      <c r="OOG109" s="6"/>
      <c r="OOH109" s="6"/>
      <c r="OOI109" s="246"/>
      <c r="OOJ109" s="252"/>
      <c r="OOK109" s="259"/>
      <c r="OOL109" s="231"/>
      <c r="OOM109" s="231"/>
      <c r="OON109" s="231"/>
      <c r="OOO109" s="99"/>
      <c r="OOP109" s="231"/>
      <c r="OOQ109" s="231"/>
      <c r="OOR109" s="231"/>
      <c r="OOS109" s="222"/>
      <c r="OOT109" s="248"/>
      <c r="OOU109" s="254"/>
      <c r="OOV109" s="224"/>
      <c r="OOW109" s="225"/>
      <c r="OOX109" s="99"/>
      <c r="OOY109" s="255"/>
      <c r="OOZ109" s="231"/>
      <c r="OPA109" s="227"/>
      <c r="OPB109" s="231"/>
      <c r="OPC109" s="6"/>
      <c r="OPD109" s="6"/>
      <c r="OPE109" s="6"/>
      <c r="OPF109" s="246"/>
      <c r="OPG109" s="252"/>
      <c r="OPH109" s="259"/>
      <c r="OPI109" s="231"/>
      <c r="OPJ109" s="231"/>
      <c r="OPK109" s="231"/>
      <c r="OPL109" s="99"/>
      <c r="OPM109" s="231"/>
      <c r="OPN109" s="231"/>
      <c r="OPO109" s="231"/>
      <c r="OPP109" s="222"/>
      <c r="OPQ109" s="248"/>
      <c r="OPR109" s="254"/>
      <c r="OPS109" s="224"/>
      <c r="OPT109" s="225"/>
      <c r="OPU109" s="99"/>
      <c r="OPV109" s="255"/>
      <c r="OPW109" s="231"/>
      <c r="OPX109" s="227"/>
      <c r="OPY109" s="231"/>
      <c r="OPZ109" s="6"/>
      <c r="OQA109" s="6"/>
      <c r="OQB109" s="6"/>
      <c r="OQC109" s="246"/>
      <c r="OQD109" s="252"/>
      <c r="OQE109" s="259"/>
      <c r="OQF109" s="231"/>
      <c r="OQG109" s="231"/>
      <c r="OQH109" s="231"/>
      <c r="OQI109" s="99"/>
      <c r="OQJ109" s="231"/>
      <c r="OQK109" s="231"/>
      <c r="OQL109" s="231"/>
      <c r="OQM109" s="222"/>
      <c r="OQN109" s="248"/>
      <c r="OQO109" s="254"/>
      <c r="OQP109" s="224"/>
      <c r="OQQ109" s="225"/>
      <c r="OQR109" s="99"/>
      <c r="OQS109" s="255"/>
      <c r="OQT109" s="231"/>
      <c r="OQU109" s="227"/>
      <c r="OQV109" s="231"/>
      <c r="OQW109" s="6"/>
      <c r="OQX109" s="6"/>
      <c r="OQY109" s="6"/>
      <c r="OQZ109" s="246"/>
      <c r="ORA109" s="252"/>
      <c r="ORB109" s="259"/>
      <c r="ORC109" s="231"/>
      <c r="ORD109" s="231"/>
      <c r="ORE109" s="231"/>
      <c r="ORF109" s="99"/>
      <c r="ORG109" s="231"/>
      <c r="ORH109" s="231"/>
      <c r="ORI109" s="231"/>
      <c r="ORJ109" s="222"/>
      <c r="ORK109" s="248"/>
      <c r="ORL109" s="254"/>
      <c r="ORM109" s="224"/>
      <c r="ORN109" s="225"/>
      <c r="ORO109" s="99"/>
      <c r="ORP109" s="255"/>
      <c r="ORQ109" s="231"/>
      <c r="ORR109" s="227"/>
      <c r="ORS109" s="231"/>
      <c r="ORT109" s="6"/>
      <c r="ORU109" s="6"/>
      <c r="ORV109" s="6"/>
      <c r="ORW109" s="246"/>
      <c r="ORX109" s="252"/>
      <c r="ORY109" s="259"/>
      <c r="ORZ109" s="231"/>
      <c r="OSA109" s="231"/>
      <c r="OSB109" s="231"/>
      <c r="OSC109" s="99"/>
      <c r="OSD109" s="231"/>
      <c r="OSE109" s="231"/>
      <c r="OSF109" s="231"/>
      <c r="OSG109" s="222"/>
      <c r="OSH109" s="248"/>
      <c r="OSI109" s="254"/>
      <c r="OSJ109" s="224"/>
      <c r="OSK109" s="225"/>
      <c r="OSL109" s="99"/>
      <c r="OSM109" s="255"/>
      <c r="OSN109" s="231"/>
      <c r="OSO109" s="227"/>
      <c r="OSP109" s="231"/>
      <c r="OSQ109" s="6"/>
      <c r="OSR109" s="6"/>
      <c r="OSS109" s="6"/>
      <c r="OST109" s="246"/>
      <c r="OSU109" s="252"/>
      <c r="OSV109" s="259"/>
      <c r="OSW109" s="231"/>
      <c r="OSX109" s="231"/>
      <c r="OSY109" s="231"/>
      <c r="OSZ109" s="99"/>
      <c r="OTA109" s="231"/>
      <c r="OTB109" s="231"/>
      <c r="OTC109" s="231"/>
      <c r="OTD109" s="222"/>
      <c r="OTE109" s="248"/>
      <c r="OTF109" s="254"/>
      <c r="OTG109" s="224"/>
      <c r="OTH109" s="225"/>
      <c r="OTI109" s="99"/>
      <c r="OTJ109" s="255"/>
      <c r="OTK109" s="231"/>
      <c r="OTL109" s="227"/>
      <c r="OTM109" s="231"/>
      <c r="OTN109" s="6"/>
      <c r="OTO109" s="6"/>
      <c r="OTP109" s="6"/>
      <c r="OTQ109" s="246"/>
      <c r="OTR109" s="252"/>
      <c r="OTS109" s="259"/>
      <c r="OTT109" s="231"/>
      <c r="OTU109" s="231"/>
      <c r="OTV109" s="231"/>
      <c r="OTW109" s="99"/>
      <c r="OTX109" s="231"/>
      <c r="OTY109" s="231"/>
      <c r="OTZ109" s="231"/>
      <c r="OUA109" s="222"/>
      <c r="OUB109" s="248"/>
      <c r="OUC109" s="254"/>
      <c r="OUD109" s="224"/>
      <c r="OUE109" s="225"/>
      <c r="OUF109" s="99"/>
      <c r="OUG109" s="255"/>
      <c r="OUH109" s="231"/>
      <c r="OUI109" s="227"/>
      <c r="OUJ109" s="231"/>
      <c r="OUK109" s="6"/>
      <c r="OUL109" s="6"/>
      <c r="OUM109" s="6"/>
      <c r="OUN109" s="246"/>
      <c r="OUO109" s="252"/>
      <c r="OUP109" s="259"/>
      <c r="OUQ109" s="231"/>
      <c r="OUR109" s="231"/>
      <c r="OUS109" s="231"/>
      <c r="OUT109" s="99"/>
      <c r="OUU109" s="231"/>
      <c r="OUV109" s="231"/>
      <c r="OUW109" s="231"/>
      <c r="OUX109" s="222"/>
      <c r="OUY109" s="248"/>
      <c r="OUZ109" s="254"/>
      <c r="OVA109" s="224"/>
      <c r="OVB109" s="225"/>
      <c r="OVC109" s="99"/>
      <c r="OVD109" s="255"/>
      <c r="OVE109" s="231"/>
      <c r="OVF109" s="227"/>
      <c r="OVG109" s="231"/>
      <c r="OVH109" s="6"/>
      <c r="OVI109" s="6"/>
      <c r="OVJ109" s="6"/>
      <c r="OVK109" s="246"/>
      <c r="OVL109" s="252"/>
      <c r="OVM109" s="259"/>
      <c r="OVN109" s="231"/>
      <c r="OVO109" s="231"/>
      <c r="OVP109" s="231"/>
      <c r="OVQ109" s="99"/>
      <c r="OVR109" s="231"/>
      <c r="OVS109" s="231"/>
      <c r="OVT109" s="231"/>
      <c r="OVU109" s="222"/>
      <c r="OVV109" s="248"/>
      <c r="OVW109" s="254"/>
      <c r="OVX109" s="224"/>
      <c r="OVY109" s="225"/>
      <c r="OVZ109" s="99"/>
      <c r="OWA109" s="255"/>
      <c r="OWB109" s="231"/>
      <c r="OWC109" s="227"/>
      <c r="OWD109" s="231"/>
      <c r="OWE109" s="6"/>
      <c r="OWF109" s="6"/>
      <c r="OWG109" s="6"/>
      <c r="OWH109" s="246"/>
      <c r="OWI109" s="252"/>
      <c r="OWJ109" s="259"/>
      <c r="OWK109" s="231"/>
      <c r="OWL109" s="231"/>
      <c r="OWM109" s="231"/>
      <c r="OWN109" s="99"/>
      <c r="OWO109" s="231"/>
      <c r="OWP109" s="231"/>
      <c r="OWQ109" s="231"/>
      <c r="OWR109" s="222"/>
      <c r="OWS109" s="248"/>
      <c r="OWT109" s="254"/>
      <c r="OWU109" s="224"/>
      <c r="OWV109" s="225"/>
      <c r="OWW109" s="99"/>
      <c r="OWX109" s="255"/>
      <c r="OWY109" s="231"/>
      <c r="OWZ109" s="227"/>
      <c r="OXA109" s="231"/>
      <c r="OXB109" s="6"/>
      <c r="OXC109" s="6"/>
      <c r="OXD109" s="6"/>
      <c r="OXE109" s="246"/>
      <c r="OXF109" s="252"/>
      <c r="OXG109" s="259"/>
      <c r="OXH109" s="231"/>
      <c r="OXI109" s="231"/>
      <c r="OXJ109" s="231"/>
      <c r="OXK109" s="99"/>
      <c r="OXL109" s="231"/>
      <c r="OXM109" s="231"/>
      <c r="OXN109" s="231"/>
      <c r="OXO109" s="222"/>
      <c r="OXP109" s="248"/>
      <c r="OXQ109" s="254"/>
      <c r="OXR109" s="224"/>
      <c r="OXS109" s="225"/>
      <c r="OXT109" s="99"/>
      <c r="OXU109" s="255"/>
      <c r="OXV109" s="231"/>
      <c r="OXW109" s="227"/>
      <c r="OXX109" s="231"/>
      <c r="OXY109" s="6"/>
      <c r="OXZ109" s="6"/>
      <c r="OYA109" s="6"/>
      <c r="OYB109" s="246"/>
      <c r="OYC109" s="252"/>
      <c r="OYD109" s="259"/>
      <c r="OYE109" s="231"/>
      <c r="OYF109" s="231"/>
      <c r="OYG109" s="231"/>
      <c r="OYH109" s="99"/>
      <c r="OYI109" s="231"/>
      <c r="OYJ109" s="231"/>
      <c r="OYK109" s="231"/>
      <c r="OYL109" s="222"/>
      <c r="OYM109" s="248"/>
      <c r="OYN109" s="254"/>
      <c r="OYO109" s="224"/>
      <c r="OYP109" s="225"/>
      <c r="OYQ109" s="99"/>
      <c r="OYR109" s="255"/>
      <c r="OYS109" s="231"/>
      <c r="OYT109" s="227"/>
      <c r="OYU109" s="231"/>
      <c r="OYV109" s="6"/>
      <c r="OYW109" s="6"/>
      <c r="OYX109" s="6"/>
      <c r="OYY109" s="246"/>
      <c r="OYZ109" s="252"/>
      <c r="OZA109" s="259"/>
      <c r="OZB109" s="231"/>
      <c r="OZC109" s="231"/>
      <c r="OZD109" s="231"/>
      <c r="OZE109" s="99"/>
      <c r="OZF109" s="231"/>
      <c r="OZG109" s="231"/>
      <c r="OZH109" s="231"/>
      <c r="OZI109" s="222"/>
      <c r="OZJ109" s="248"/>
      <c r="OZK109" s="254"/>
      <c r="OZL109" s="224"/>
      <c r="OZM109" s="225"/>
      <c r="OZN109" s="99"/>
      <c r="OZO109" s="255"/>
      <c r="OZP109" s="231"/>
      <c r="OZQ109" s="227"/>
      <c r="OZR109" s="231"/>
      <c r="OZS109" s="6"/>
      <c r="OZT109" s="6"/>
      <c r="OZU109" s="6"/>
      <c r="OZV109" s="246"/>
      <c r="OZW109" s="252"/>
      <c r="OZX109" s="259"/>
      <c r="OZY109" s="231"/>
      <c r="OZZ109" s="231"/>
      <c r="PAA109" s="231"/>
      <c r="PAB109" s="99"/>
      <c r="PAC109" s="231"/>
      <c r="PAD109" s="231"/>
      <c r="PAE109" s="231"/>
      <c r="PAF109" s="222"/>
      <c r="PAG109" s="248"/>
      <c r="PAH109" s="254"/>
      <c r="PAI109" s="224"/>
      <c r="PAJ109" s="225"/>
      <c r="PAK109" s="99"/>
      <c r="PAL109" s="255"/>
      <c r="PAM109" s="231"/>
      <c r="PAN109" s="227"/>
      <c r="PAO109" s="231"/>
      <c r="PAP109" s="6"/>
      <c r="PAQ109" s="6"/>
      <c r="PAR109" s="6"/>
      <c r="PAS109" s="246"/>
      <c r="PAT109" s="252"/>
      <c r="PAU109" s="259"/>
      <c r="PAV109" s="231"/>
      <c r="PAW109" s="231"/>
      <c r="PAX109" s="231"/>
      <c r="PAY109" s="99"/>
      <c r="PAZ109" s="231"/>
      <c r="PBA109" s="231"/>
      <c r="PBB109" s="231"/>
      <c r="PBC109" s="222"/>
      <c r="PBD109" s="248"/>
      <c r="PBE109" s="254"/>
      <c r="PBF109" s="224"/>
      <c r="PBG109" s="225"/>
      <c r="PBH109" s="99"/>
      <c r="PBI109" s="255"/>
      <c r="PBJ109" s="231"/>
      <c r="PBK109" s="227"/>
      <c r="PBL109" s="231"/>
      <c r="PBM109" s="6"/>
      <c r="PBN109" s="6"/>
      <c r="PBO109" s="6"/>
      <c r="PBP109" s="246"/>
      <c r="PBQ109" s="252"/>
      <c r="PBR109" s="259"/>
      <c r="PBS109" s="231"/>
      <c r="PBT109" s="231"/>
      <c r="PBU109" s="231"/>
      <c r="PBV109" s="99"/>
      <c r="PBW109" s="231"/>
      <c r="PBX109" s="231"/>
      <c r="PBY109" s="231"/>
      <c r="PBZ109" s="222"/>
      <c r="PCA109" s="248"/>
      <c r="PCB109" s="254"/>
      <c r="PCC109" s="224"/>
      <c r="PCD109" s="225"/>
      <c r="PCE109" s="99"/>
      <c r="PCF109" s="255"/>
      <c r="PCG109" s="231"/>
      <c r="PCH109" s="227"/>
      <c r="PCI109" s="231"/>
      <c r="PCJ109" s="6"/>
      <c r="PCK109" s="6"/>
      <c r="PCL109" s="6"/>
      <c r="PCM109" s="246"/>
      <c r="PCN109" s="252"/>
      <c r="PCO109" s="259"/>
      <c r="PCP109" s="231"/>
      <c r="PCQ109" s="231"/>
      <c r="PCR109" s="231"/>
      <c r="PCS109" s="99"/>
      <c r="PCT109" s="231"/>
      <c r="PCU109" s="231"/>
      <c r="PCV109" s="231"/>
      <c r="PCW109" s="222"/>
      <c r="PCX109" s="248"/>
      <c r="PCY109" s="254"/>
      <c r="PCZ109" s="224"/>
      <c r="PDA109" s="225"/>
      <c r="PDB109" s="99"/>
      <c r="PDC109" s="255"/>
      <c r="PDD109" s="231"/>
      <c r="PDE109" s="227"/>
      <c r="PDF109" s="231"/>
      <c r="PDG109" s="6"/>
      <c r="PDH109" s="6"/>
      <c r="PDI109" s="6"/>
      <c r="PDJ109" s="246"/>
      <c r="PDK109" s="252"/>
      <c r="PDL109" s="259"/>
      <c r="PDM109" s="231"/>
      <c r="PDN109" s="231"/>
      <c r="PDO109" s="231"/>
      <c r="PDP109" s="99"/>
      <c r="PDQ109" s="231"/>
      <c r="PDR109" s="231"/>
      <c r="PDS109" s="231"/>
      <c r="PDT109" s="222"/>
      <c r="PDU109" s="248"/>
      <c r="PDV109" s="254"/>
      <c r="PDW109" s="224"/>
      <c r="PDX109" s="225"/>
      <c r="PDY109" s="99"/>
      <c r="PDZ109" s="255"/>
      <c r="PEA109" s="231"/>
      <c r="PEB109" s="227"/>
      <c r="PEC109" s="231"/>
      <c r="PED109" s="6"/>
      <c r="PEE109" s="6"/>
      <c r="PEF109" s="6"/>
      <c r="PEG109" s="246"/>
      <c r="PEH109" s="252"/>
      <c r="PEI109" s="259"/>
      <c r="PEJ109" s="231"/>
      <c r="PEK109" s="231"/>
      <c r="PEL109" s="231"/>
      <c r="PEM109" s="99"/>
      <c r="PEN109" s="231"/>
      <c r="PEO109" s="231"/>
      <c r="PEP109" s="231"/>
      <c r="PEQ109" s="222"/>
      <c r="PER109" s="248"/>
      <c r="PES109" s="254"/>
      <c r="PET109" s="224"/>
      <c r="PEU109" s="225"/>
      <c r="PEV109" s="99"/>
      <c r="PEW109" s="255"/>
      <c r="PEX109" s="231"/>
      <c r="PEY109" s="227"/>
      <c r="PEZ109" s="231"/>
      <c r="PFA109" s="6"/>
      <c r="PFB109" s="6"/>
      <c r="PFC109" s="6"/>
      <c r="PFD109" s="246"/>
      <c r="PFE109" s="252"/>
      <c r="PFF109" s="259"/>
      <c r="PFG109" s="231"/>
      <c r="PFH109" s="231"/>
      <c r="PFI109" s="231"/>
      <c r="PFJ109" s="99"/>
      <c r="PFK109" s="231"/>
      <c r="PFL109" s="231"/>
      <c r="PFM109" s="231"/>
      <c r="PFN109" s="222"/>
      <c r="PFO109" s="248"/>
      <c r="PFP109" s="254"/>
      <c r="PFQ109" s="224"/>
      <c r="PFR109" s="225"/>
      <c r="PFS109" s="99"/>
      <c r="PFT109" s="255"/>
      <c r="PFU109" s="231"/>
      <c r="PFV109" s="227"/>
      <c r="PFW109" s="231"/>
      <c r="PFX109" s="6"/>
      <c r="PFY109" s="6"/>
      <c r="PFZ109" s="6"/>
      <c r="PGA109" s="246"/>
      <c r="PGB109" s="252"/>
      <c r="PGC109" s="259"/>
      <c r="PGD109" s="231"/>
      <c r="PGE109" s="231"/>
      <c r="PGF109" s="231"/>
      <c r="PGG109" s="99"/>
      <c r="PGH109" s="231"/>
      <c r="PGI109" s="231"/>
      <c r="PGJ109" s="231"/>
      <c r="PGK109" s="222"/>
      <c r="PGL109" s="248"/>
      <c r="PGM109" s="254"/>
      <c r="PGN109" s="224"/>
      <c r="PGO109" s="225"/>
      <c r="PGP109" s="99"/>
      <c r="PGQ109" s="255"/>
      <c r="PGR109" s="231"/>
      <c r="PGS109" s="227"/>
      <c r="PGT109" s="231"/>
      <c r="PGU109" s="6"/>
      <c r="PGV109" s="6"/>
      <c r="PGW109" s="6"/>
      <c r="PGX109" s="246"/>
      <c r="PGY109" s="252"/>
      <c r="PGZ109" s="259"/>
      <c r="PHA109" s="231"/>
      <c r="PHB109" s="231"/>
      <c r="PHC109" s="231"/>
      <c r="PHD109" s="99"/>
      <c r="PHE109" s="231"/>
      <c r="PHF109" s="231"/>
      <c r="PHG109" s="231"/>
      <c r="PHH109" s="222"/>
      <c r="PHI109" s="248"/>
      <c r="PHJ109" s="254"/>
      <c r="PHK109" s="224"/>
      <c r="PHL109" s="225"/>
      <c r="PHM109" s="99"/>
      <c r="PHN109" s="255"/>
      <c r="PHO109" s="231"/>
      <c r="PHP109" s="227"/>
      <c r="PHQ109" s="231"/>
      <c r="PHR109" s="6"/>
      <c r="PHS109" s="6"/>
      <c r="PHT109" s="6"/>
      <c r="PHU109" s="246"/>
      <c r="PHV109" s="252"/>
      <c r="PHW109" s="259"/>
      <c r="PHX109" s="231"/>
      <c r="PHY109" s="231"/>
      <c r="PHZ109" s="231"/>
      <c r="PIA109" s="99"/>
      <c r="PIB109" s="231"/>
      <c r="PIC109" s="231"/>
      <c r="PID109" s="231"/>
      <c r="PIE109" s="222"/>
      <c r="PIF109" s="248"/>
      <c r="PIG109" s="254"/>
      <c r="PIH109" s="224"/>
      <c r="PII109" s="225"/>
      <c r="PIJ109" s="99"/>
      <c r="PIK109" s="255"/>
      <c r="PIL109" s="231"/>
      <c r="PIM109" s="227"/>
      <c r="PIN109" s="231"/>
      <c r="PIO109" s="6"/>
      <c r="PIP109" s="6"/>
      <c r="PIQ109" s="6"/>
      <c r="PIR109" s="246"/>
      <c r="PIS109" s="252"/>
      <c r="PIT109" s="259"/>
      <c r="PIU109" s="231"/>
      <c r="PIV109" s="231"/>
      <c r="PIW109" s="231"/>
      <c r="PIX109" s="99"/>
      <c r="PIY109" s="231"/>
      <c r="PIZ109" s="231"/>
      <c r="PJA109" s="231"/>
      <c r="PJB109" s="222"/>
      <c r="PJC109" s="248"/>
      <c r="PJD109" s="254"/>
      <c r="PJE109" s="224"/>
      <c r="PJF109" s="225"/>
      <c r="PJG109" s="99"/>
      <c r="PJH109" s="255"/>
      <c r="PJI109" s="231"/>
      <c r="PJJ109" s="227"/>
      <c r="PJK109" s="231"/>
      <c r="PJL109" s="6"/>
      <c r="PJM109" s="6"/>
      <c r="PJN109" s="6"/>
      <c r="PJO109" s="246"/>
      <c r="PJP109" s="252"/>
      <c r="PJQ109" s="259"/>
      <c r="PJR109" s="231"/>
      <c r="PJS109" s="231"/>
      <c r="PJT109" s="231"/>
      <c r="PJU109" s="99"/>
      <c r="PJV109" s="231"/>
      <c r="PJW109" s="231"/>
      <c r="PJX109" s="231"/>
      <c r="PJY109" s="222"/>
      <c r="PJZ109" s="248"/>
      <c r="PKA109" s="254"/>
      <c r="PKB109" s="224"/>
      <c r="PKC109" s="225"/>
      <c r="PKD109" s="99"/>
      <c r="PKE109" s="255"/>
      <c r="PKF109" s="231"/>
      <c r="PKG109" s="227"/>
      <c r="PKH109" s="231"/>
      <c r="PKI109" s="6"/>
      <c r="PKJ109" s="6"/>
      <c r="PKK109" s="6"/>
      <c r="PKL109" s="246"/>
      <c r="PKM109" s="252"/>
      <c r="PKN109" s="259"/>
      <c r="PKO109" s="231"/>
      <c r="PKP109" s="231"/>
      <c r="PKQ109" s="231"/>
      <c r="PKR109" s="99"/>
      <c r="PKS109" s="231"/>
      <c r="PKT109" s="231"/>
      <c r="PKU109" s="231"/>
      <c r="PKV109" s="222"/>
      <c r="PKW109" s="248"/>
      <c r="PKX109" s="254"/>
      <c r="PKY109" s="224"/>
      <c r="PKZ109" s="225"/>
      <c r="PLA109" s="99"/>
      <c r="PLB109" s="255"/>
      <c r="PLC109" s="231"/>
      <c r="PLD109" s="227"/>
      <c r="PLE109" s="231"/>
      <c r="PLF109" s="6"/>
      <c r="PLG109" s="6"/>
      <c r="PLH109" s="6"/>
      <c r="PLI109" s="246"/>
      <c r="PLJ109" s="252"/>
      <c r="PLK109" s="259"/>
      <c r="PLL109" s="231"/>
      <c r="PLM109" s="231"/>
      <c r="PLN109" s="231"/>
      <c r="PLO109" s="99"/>
      <c r="PLP109" s="231"/>
      <c r="PLQ109" s="231"/>
      <c r="PLR109" s="231"/>
      <c r="PLS109" s="222"/>
      <c r="PLT109" s="248"/>
      <c r="PLU109" s="254"/>
      <c r="PLV109" s="224"/>
      <c r="PLW109" s="225"/>
      <c r="PLX109" s="99"/>
      <c r="PLY109" s="255"/>
      <c r="PLZ109" s="231"/>
      <c r="PMA109" s="227"/>
      <c r="PMB109" s="231"/>
      <c r="PMC109" s="6"/>
      <c r="PMD109" s="6"/>
      <c r="PME109" s="6"/>
      <c r="PMF109" s="246"/>
      <c r="PMG109" s="252"/>
      <c r="PMH109" s="259"/>
      <c r="PMI109" s="231"/>
      <c r="PMJ109" s="231"/>
      <c r="PMK109" s="231"/>
      <c r="PML109" s="99"/>
      <c r="PMM109" s="231"/>
      <c r="PMN109" s="231"/>
      <c r="PMO109" s="231"/>
      <c r="PMP109" s="222"/>
      <c r="PMQ109" s="248"/>
      <c r="PMR109" s="254"/>
      <c r="PMS109" s="224"/>
      <c r="PMT109" s="225"/>
      <c r="PMU109" s="99"/>
      <c r="PMV109" s="255"/>
      <c r="PMW109" s="231"/>
      <c r="PMX109" s="227"/>
      <c r="PMY109" s="231"/>
      <c r="PMZ109" s="6"/>
      <c r="PNA109" s="6"/>
      <c r="PNB109" s="6"/>
      <c r="PNC109" s="246"/>
      <c r="PND109" s="252"/>
      <c r="PNE109" s="259"/>
      <c r="PNF109" s="231"/>
      <c r="PNG109" s="231"/>
      <c r="PNH109" s="231"/>
      <c r="PNI109" s="99"/>
      <c r="PNJ109" s="231"/>
      <c r="PNK109" s="231"/>
      <c r="PNL109" s="231"/>
      <c r="PNM109" s="222"/>
      <c r="PNN109" s="248"/>
      <c r="PNO109" s="254"/>
      <c r="PNP109" s="224"/>
      <c r="PNQ109" s="225"/>
      <c r="PNR109" s="99"/>
      <c r="PNS109" s="255"/>
      <c r="PNT109" s="231"/>
      <c r="PNU109" s="227"/>
      <c r="PNV109" s="231"/>
      <c r="PNW109" s="6"/>
      <c r="PNX109" s="6"/>
      <c r="PNY109" s="6"/>
      <c r="PNZ109" s="246"/>
      <c r="POA109" s="252"/>
      <c r="POB109" s="259"/>
      <c r="POC109" s="231"/>
      <c r="POD109" s="231"/>
      <c r="POE109" s="231"/>
      <c r="POF109" s="99"/>
      <c r="POG109" s="231"/>
      <c r="POH109" s="231"/>
      <c r="POI109" s="231"/>
      <c r="POJ109" s="222"/>
      <c r="POK109" s="248"/>
      <c r="POL109" s="254"/>
      <c r="POM109" s="224"/>
      <c r="PON109" s="225"/>
      <c r="POO109" s="99"/>
      <c r="POP109" s="255"/>
      <c r="POQ109" s="231"/>
      <c r="POR109" s="227"/>
      <c r="POS109" s="231"/>
      <c r="POT109" s="6"/>
      <c r="POU109" s="6"/>
      <c r="POV109" s="6"/>
      <c r="POW109" s="246"/>
      <c r="POX109" s="252"/>
      <c r="POY109" s="259"/>
      <c r="POZ109" s="231"/>
      <c r="PPA109" s="231"/>
      <c r="PPB109" s="231"/>
      <c r="PPC109" s="99"/>
      <c r="PPD109" s="231"/>
      <c r="PPE109" s="231"/>
      <c r="PPF109" s="231"/>
      <c r="PPG109" s="222"/>
      <c r="PPH109" s="248"/>
      <c r="PPI109" s="254"/>
      <c r="PPJ109" s="224"/>
      <c r="PPK109" s="225"/>
      <c r="PPL109" s="99"/>
      <c r="PPM109" s="255"/>
      <c r="PPN109" s="231"/>
      <c r="PPO109" s="227"/>
      <c r="PPP109" s="231"/>
      <c r="PPQ109" s="6"/>
      <c r="PPR109" s="6"/>
      <c r="PPS109" s="6"/>
      <c r="PPT109" s="246"/>
      <c r="PPU109" s="252"/>
      <c r="PPV109" s="259"/>
      <c r="PPW109" s="231"/>
      <c r="PPX109" s="231"/>
      <c r="PPY109" s="231"/>
      <c r="PPZ109" s="99"/>
      <c r="PQA109" s="231"/>
      <c r="PQB109" s="231"/>
      <c r="PQC109" s="231"/>
      <c r="PQD109" s="222"/>
      <c r="PQE109" s="248"/>
      <c r="PQF109" s="254"/>
      <c r="PQG109" s="224"/>
      <c r="PQH109" s="225"/>
      <c r="PQI109" s="99"/>
      <c r="PQJ109" s="255"/>
      <c r="PQK109" s="231"/>
      <c r="PQL109" s="227"/>
      <c r="PQM109" s="231"/>
      <c r="PQN109" s="6"/>
      <c r="PQO109" s="6"/>
      <c r="PQP109" s="6"/>
      <c r="PQQ109" s="246"/>
      <c r="PQR109" s="252"/>
      <c r="PQS109" s="259"/>
      <c r="PQT109" s="231"/>
      <c r="PQU109" s="231"/>
      <c r="PQV109" s="231"/>
      <c r="PQW109" s="99"/>
      <c r="PQX109" s="231"/>
      <c r="PQY109" s="231"/>
      <c r="PQZ109" s="231"/>
      <c r="PRA109" s="222"/>
      <c r="PRB109" s="248"/>
      <c r="PRC109" s="254"/>
      <c r="PRD109" s="224"/>
      <c r="PRE109" s="225"/>
      <c r="PRF109" s="99"/>
      <c r="PRG109" s="255"/>
      <c r="PRH109" s="231"/>
      <c r="PRI109" s="227"/>
      <c r="PRJ109" s="231"/>
      <c r="PRK109" s="6"/>
      <c r="PRL109" s="6"/>
      <c r="PRM109" s="6"/>
      <c r="PRN109" s="246"/>
      <c r="PRO109" s="252"/>
      <c r="PRP109" s="259"/>
      <c r="PRQ109" s="231"/>
      <c r="PRR109" s="231"/>
      <c r="PRS109" s="231"/>
      <c r="PRT109" s="99"/>
      <c r="PRU109" s="231"/>
      <c r="PRV109" s="231"/>
      <c r="PRW109" s="231"/>
      <c r="PRX109" s="222"/>
      <c r="PRY109" s="248"/>
      <c r="PRZ109" s="254"/>
      <c r="PSA109" s="224"/>
      <c r="PSB109" s="225"/>
      <c r="PSC109" s="99"/>
      <c r="PSD109" s="255"/>
      <c r="PSE109" s="231"/>
      <c r="PSF109" s="227"/>
      <c r="PSG109" s="231"/>
      <c r="PSH109" s="6"/>
      <c r="PSI109" s="6"/>
      <c r="PSJ109" s="6"/>
      <c r="PSK109" s="246"/>
      <c r="PSL109" s="252"/>
      <c r="PSM109" s="259"/>
      <c r="PSN109" s="231"/>
      <c r="PSO109" s="231"/>
      <c r="PSP109" s="231"/>
      <c r="PSQ109" s="99"/>
      <c r="PSR109" s="231"/>
      <c r="PSS109" s="231"/>
      <c r="PST109" s="231"/>
      <c r="PSU109" s="222"/>
      <c r="PSV109" s="248"/>
      <c r="PSW109" s="254"/>
      <c r="PSX109" s="224"/>
      <c r="PSY109" s="225"/>
      <c r="PSZ109" s="99"/>
      <c r="PTA109" s="255"/>
      <c r="PTB109" s="231"/>
      <c r="PTC109" s="227"/>
      <c r="PTD109" s="231"/>
      <c r="PTE109" s="6"/>
      <c r="PTF109" s="6"/>
      <c r="PTG109" s="6"/>
      <c r="PTH109" s="246"/>
      <c r="PTI109" s="252"/>
      <c r="PTJ109" s="259"/>
      <c r="PTK109" s="231"/>
      <c r="PTL109" s="231"/>
      <c r="PTM109" s="231"/>
      <c r="PTN109" s="99"/>
      <c r="PTO109" s="231"/>
      <c r="PTP109" s="231"/>
      <c r="PTQ109" s="231"/>
      <c r="PTR109" s="222"/>
      <c r="PTS109" s="248"/>
      <c r="PTT109" s="254"/>
      <c r="PTU109" s="224"/>
      <c r="PTV109" s="225"/>
      <c r="PTW109" s="99"/>
      <c r="PTX109" s="255"/>
      <c r="PTY109" s="231"/>
      <c r="PTZ109" s="227"/>
      <c r="PUA109" s="231"/>
      <c r="PUB109" s="6"/>
      <c r="PUC109" s="6"/>
      <c r="PUD109" s="6"/>
      <c r="PUE109" s="246"/>
      <c r="PUF109" s="252"/>
      <c r="PUG109" s="259"/>
      <c r="PUH109" s="231"/>
      <c r="PUI109" s="231"/>
      <c r="PUJ109" s="231"/>
      <c r="PUK109" s="99"/>
      <c r="PUL109" s="231"/>
      <c r="PUM109" s="231"/>
      <c r="PUN109" s="231"/>
      <c r="PUO109" s="222"/>
      <c r="PUP109" s="248"/>
      <c r="PUQ109" s="254"/>
      <c r="PUR109" s="224"/>
      <c r="PUS109" s="225"/>
      <c r="PUT109" s="99"/>
      <c r="PUU109" s="255"/>
      <c r="PUV109" s="231"/>
      <c r="PUW109" s="227"/>
      <c r="PUX109" s="231"/>
      <c r="PUY109" s="6"/>
      <c r="PUZ109" s="6"/>
      <c r="PVA109" s="6"/>
      <c r="PVB109" s="246"/>
      <c r="PVC109" s="252"/>
      <c r="PVD109" s="259"/>
      <c r="PVE109" s="231"/>
      <c r="PVF109" s="231"/>
      <c r="PVG109" s="231"/>
      <c r="PVH109" s="99"/>
      <c r="PVI109" s="231"/>
      <c r="PVJ109" s="231"/>
      <c r="PVK109" s="231"/>
      <c r="PVL109" s="222"/>
      <c r="PVM109" s="248"/>
      <c r="PVN109" s="254"/>
      <c r="PVO109" s="224"/>
      <c r="PVP109" s="225"/>
      <c r="PVQ109" s="99"/>
      <c r="PVR109" s="255"/>
      <c r="PVS109" s="231"/>
      <c r="PVT109" s="227"/>
      <c r="PVU109" s="231"/>
      <c r="PVV109" s="6"/>
      <c r="PVW109" s="6"/>
      <c r="PVX109" s="6"/>
      <c r="PVY109" s="246"/>
      <c r="PVZ109" s="252"/>
      <c r="PWA109" s="259"/>
      <c r="PWB109" s="231"/>
      <c r="PWC109" s="231"/>
      <c r="PWD109" s="231"/>
      <c r="PWE109" s="99"/>
      <c r="PWF109" s="231"/>
      <c r="PWG109" s="231"/>
      <c r="PWH109" s="231"/>
      <c r="PWI109" s="222"/>
      <c r="PWJ109" s="248"/>
      <c r="PWK109" s="254"/>
      <c r="PWL109" s="224"/>
      <c r="PWM109" s="225"/>
      <c r="PWN109" s="99"/>
      <c r="PWO109" s="255"/>
      <c r="PWP109" s="231"/>
      <c r="PWQ109" s="227"/>
      <c r="PWR109" s="231"/>
      <c r="PWS109" s="6"/>
      <c r="PWT109" s="6"/>
      <c r="PWU109" s="6"/>
      <c r="PWV109" s="246"/>
      <c r="PWW109" s="252"/>
      <c r="PWX109" s="259"/>
      <c r="PWY109" s="231"/>
      <c r="PWZ109" s="231"/>
      <c r="PXA109" s="231"/>
      <c r="PXB109" s="99"/>
      <c r="PXC109" s="231"/>
      <c r="PXD109" s="231"/>
      <c r="PXE109" s="231"/>
      <c r="PXF109" s="222"/>
      <c r="PXG109" s="248"/>
      <c r="PXH109" s="254"/>
      <c r="PXI109" s="224"/>
      <c r="PXJ109" s="225"/>
      <c r="PXK109" s="99"/>
      <c r="PXL109" s="255"/>
      <c r="PXM109" s="231"/>
      <c r="PXN109" s="227"/>
      <c r="PXO109" s="231"/>
      <c r="PXP109" s="6"/>
      <c r="PXQ109" s="6"/>
      <c r="PXR109" s="6"/>
      <c r="PXS109" s="246"/>
      <c r="PXT109" s="252"/>
      <c r="PXU109" s="259"/>
      <c r="PXV109" s="231"/>
      <c r="PXW109" s="231"/>
      <c r="PXX109" s="231"/>
      <c r="PXY109" s="99"/>
      <c r="PXZ109" s="231"/>
      <c r="PYA109" s="231"/>
      <c r="PYB109" s="231"/>
      <c r="PYC109" s="222"/>
      <c r="PYD109" s="248"/>
      <c r="PYE109" s="254"/>
      <c r="PYF109" s="224"/>
      <c r="PYG109" s="225"/>
      <c r="PYH109" s="99"/>
      <c r="PYI109" s="255"/>
      <c r="PYJ109" s="231"/>
      <c r="PYK109" s="227"/>
      <c r="PYL109" s="231"/>
      <c r="PYM109" s="6"/>
      <c r="PYN109" s="6"/>
      <c r="PYO109" s="6"/>
      <c r="PYP109" s="246"/>
      <c r="PYQ109" s="252"/>
      <c r="PYR109" s="259"/>
      <c r="PYS109" s="231"/>
      <c r="PYT109" s="231"/>
      <c r="PYU109" s="231"/>
      <c r="PYV109" s="99"/>
      <c r="PYW109" s="231"/>
      <c r="PYX109" s="231"/>
      <c r="PYY109" s="231"/>
      <c r="PYZ109" s="222"/>
      <c r="PZA109" s="248"/>
      <c r="PZB109" s="254"/>
      <c r="PZC109" s="224"/>
      <c r="PZD109" s="225"/>
      <c r="PZE109" s="99"/>
      <c r="PZF109" s="255"/>
      <c r="PZG109" s="231"/>
      <c r="PZH109" s="227"/>
      <c r="PZI109" s="231"/>
      <c r="PZJ109" s="6"/>
      <c r="PZK109" s="6"/>
      <c r="PZL109" s="6"/>
      <c r="PZM109" s="246"/>
      <c r="PZN109" s="252"/>
      <c r="PZO109" s="259"/>
      <c r="PZP109" s="231"/>
      <c r="PZQ109" s="231"/>
      <c r="PZR109" s="231"/>
      <c r="PZS109" s="99"/>
      <c r="PZT109" s="231"/>
      <c r="PZU109" s="231"/>
      <c r="PZV109" s="231"/>
      <c r="PZW109" s="222"/>
      <c r="PZX109" s="248"/>
      <c r="PZY109" s="254"/>
      <c r="PZZ109" s="224"/>
      <c r="QAA109" s="225"/>
      <c r="QAB109" s="99"/>
      <c r="QAC109" s="255"/>
      <c r="QAD109" s="231"/>
      <c r="QAE109" s="227"/>
      <c r="QAF109" s="231"/>
      <c r="QAG109" s="6"/>
      <c r="QAH109" s="6"/>
      <c r="QAI109" s="6"/>
      <c r="QAJ109" s="246"/>
      <c r="QAK109" s="252"/>
      <c r="QAL109" s="259"/>
      <c r="QAM109" s="231"/>
      <c r="QAN109" s="231"/>
      <c r="QAO109" s="231"/>
      <c r="QAP109" s="99"/>
      <c r="QAQ109" s="231"/>
      <c r="QAR109" s="231"/>
      <c r="QAS109" s="231"/>
      <c r="QAT109" s="222"/>
      <c r="QAU109" s="248"/>
      <c r="QAV109" s="254"/>
      <c r="QAW109" s="224"/>
      <c r="QAX109" s="225"/>
      <c r="QAY109" s="99"/>
      <c r="QAZ109" s="255"/>
      <c r="QBA109" s="231"/>
      <c r="QBB109" s="227"/>
      <c r="QBC109" s="231"/>
      <c r="QBD109" s="6"/>
      <c r="QBE109" s="6"/>
      <c r="QBF109" s="6"/>
      <c r="QBG109" s="246"/>
      <c r="QBH109" s="252"/>
      <c r="QBI109" s="259"/>
      <c r="QBJ109" s="231"/>
      <c r="QBK109" s="231"/>
      <c r="QBL109" s="231"/>
      <c r="QBM109" s="99"/>
      <c r="QBN109" s="231"/>
      <c r="QBO109" s="231"/>
      <c r="QBP109" s="231"/>
      <c r="QBQ109" s="222"/>
      <c r="QBR109" s="248"/>
      <c r="QBS109" s="254"/>
      <c r="QBT109" s="224"/>
      <c r="QBU109" s="225"/>
      <c r="QBV109" s="99"/>
      <c r="QBW109" s="255"/>
      <c r="QBX109" s="231"/>
      <c r="QBY109" s="227"/>
      <c r="QBZ109" s="231"/>
      <c r="QCA109" s="6"/>
      <c r="QCB109" s="6"/>
      <c r="QCC109" s="6"/>
      <c r="QCD109" s="246"/>
      <c r="QCE109" s="252"/>
      <c r="QCF109" s="259"/>
      <c r="QCG109" s="231"/>
      <c r="QCH109" s="231"/>
      <c r="QCI109" s="231"/>
      <c r="QCJ109" s="99"/>
      <c r="QCK109" s="231"/>
      <c r="QCL109" s="231"/>
      <c r="QCM109" s="231"/>
      <c r="QCN109" s="222"/>
      <c r="QCO109" s="248"/>
      <c r="QCP109" s="254"/>
      <c r="QCQ109" s="224"/>
      <c r="QCR109" s="225"/>
      <c r="QCS109" s="99"/>
      <c r="QCT109" s="255"/>
      <c r="QCU109" s="231"/>
      <c r="QCV109" s="227"/>
      <c r="QCW109" s="231"/>
      <c r="QCX109" s="6"/>
      <c r="QCY109" s="6"/>
      <c r="QCZ109" s="6"/>
      <c r="QDA109" s="246"/>
      <c r="QDB109" s="252"/>
      <c r="QDC109" s="259"/>
      <c r="QDD109" s="231"/>
      <c r="QDE109" s="231"/>
      <c r="QDF109" s="231"/>
      <c r="QDG109" s="99"/>
      <c r="QDH109" s="231"/>
      <c r="QDI109" s="231"/>
      <c r="QDJ109" s="231"/>
      <c r="QDK109" s="222"/>
      <c r="QDL109" s="248"/>
      <c r="QDM109" s="254"/>
      <c r="QDN109" s="224"/>
      <c r="QDO109" s="225"/>
      <c r="QDP109" s="99"/>
      <c r="QDQ109" s="255"/>
      <c r="QDR109" s="231"/>
      <c r="QDS109" s="227"/>
      <c r="QDT109" s="231"/>
      <c r="QDU109" s="6"/>
      <c r="QDV109" s="6"/>
      <c r="QDW109" s="6"/>
      <c r="QDX109" s="246"/>
      <c r="QDY109" s="252"/>
      <c r="QDZ109" s="259"/>
      <c r="QEA109" s="231"/>
      <c r="QEB109" s="231"/>
      <c r="QEC109" s="231"/>
      <c r="QED109" s="99"/>
      <c r="QEE109" s="231"/>
      <c r="QEF109" s="231"/>
      <c r="QEG109" s="231"/>
      <c r="QEH109" s="222"/>
      <c r="QEI109" s="248"/>
      <c r="QEJ109" s="254"/>
      <c r="QEK109" s="224"/>
      <c r="QEL109" s="225"/>
      <c r="QEM109" s="99"/>
      <c r="QEN109" s="255"/>
      <c r="QEO109" s="231"/>
      <c r="QEP109" s="227"/>
      <c r="QEQ109" s="231"/>
      <c r="QER109" s="6"/>
      <c r="QES109" s="6"/>
      <c r="QET109" s="6"/>
      <c r="QEU109" s="246"/>
      <c r="QEV109" s="252"/>
      <c r="QEW109" s="259"/>
      <c r="QEX109" s="231"/>
      <c r="QEY109" s="231"/>
      <c r="QEZ109" s="231"/>
      <c r="QFA109" s="99"/>
      <c r="QFB109" s="231"/>
      <c r="QFC109" s="231"/>
      <c r="QFD109" s="231"/>
      <c r="QFE109" s="222"/>
      <c r="QFF109" s="248"/>
      <c r="QFG109" s="254"/>
      <c r="QFH109" s="224"/>
      <c r="QFI109" s="225"/>
      <c r="QFJ109" s="99"/>
      <c r="QFK109" s="255"/>
      <c r="QFL109" s="231"/>
      <c r="QFM109" s="227"/>
      <c r="QFN109" s="231"/>
      <c r="QFO109" s="6"/>
      <c r="QFP109" s="6"/>
      <c r="QFQ109" s="6"/>
      <c r="QFR109" s="246"/>
      <c r="QFS109" s="252"/>
      <c r="QFT109" s="259"/>
      <c r="QFU109" s="231"/>
      <c r="QFV109" s="231"/>
      <c r="QFW109" s="231"/>
      <c r="QFX109" s="99"/>
      <c r="QFY109" s="231"/>
      <c r="QFZ109" s="231"/>
      <c r="QGA109" s="231"/>
      <c r="QGB109" s="222"/>
      <c r="QGC109" s="248"/>
      <c r="QGD109" s="254"/>
      <c r="QGE109" s="224"/>
      <c r="QGF109" s="225"/>
      <c r="QGG109" s="99"/>
      <c r="QGH109" s="255"/>
      <c r="QGI109" s="231"/>
      <c r="QGJ109" s="227"/>
      <c r="QGK109" s="231"/>
      <c r="QGL109" s="6"/>
      <c r="QGM109" s="6"/>
      <c r="QGN109" s="6"/>
      <c r="QGO109" s="246"/>
      <c r="QGP109" s="252"/>
      <c r="QGQ109" s="259"/>
      <c r="QGR109" s="231"/>
      <c r="QGS109" s="231"/>
      <c r="QGT109" s="231"/>
      <c r="QGU109" s="99"/>
      <c r="QGV109" s="231"/>
      <c r="QGW109" s="231"/>
      <c r="QGX109" s="231"/>
      <c r="QGY109" s="222"/>
      <c r="QGZ109" s="248"/>
      <c r="QHA109" s="254"/>
      <c r="QHB109" s="224"/>
      <c r="QHC109" s="225"/>
      <c r="QHD109" s="99"/>
      <c r="QHE109" s="255"/>
      <c r="QHF109" s="231"/>
      <c r="QHG109" s="227"/>
      <c r="QHH109" s="231"/>
      <c r="QHI109" s="6"/>
      <c r="QHJ109" s="6"/>
      <c r="QHK109" s="6"/>
      <c r="QHL109" s="246"/>
      <c r="QHM109" s="252"/>
      <c r="QHN109" s="259"/>
      <c r="QHO109" s="231"/>
      <c r="QHP109" s="231"/>
      <c r="QHQ109" s="231"/>
      <c r="QHR109" s="99"/>
      <c r="QHS109" s="231"/>
      <c r="QHT109" s="231"/>
      <c r="QHU109" s="231"/>
      <c r="QHV109" s="222"/>
      <c r="QHW109" s="248"/>
      <c r="QHX109" s="254"/>
      <c r="QHY109" s="224"/>
      <c r="QHZ109" s="225"/>
      <c r="QIA109" s="99"/>
      <c r="QIB109" s="255"/>
      <c r="QIC109" s="231"/>
      <c r="QID109" s="227"/>
      <c r="QIE109" s="231"/>
      <c r="QIF109" s="6"/>
      <c r="QIG109" s="6"/>
      <c r="QIH109" s="6"/>
      <c r="QII109" s="246"/>
      <c r="QIJ109" s="252"/>
      <c r="QIK109" s="259"/>
      <c r="QIL109" s="231"/>
      <c r="QIM109" s="231"/>
      <c r="QIN109" s="231"/>
      <c r="QIO109" s="99"/>
      <c r="QIP109" s="231"/>
      <c r="QIQ109" s="231"/>
      <c r="QIR109" s="231"/>
      <c r="QIS109" s="222"/>
      <c r="QIT109" s="248"/>
      <c r="QIU109" s="254"/>
      <c r="QIV109" s="224"/>
      <c r="QIW109" s="225"/>
      <c r="QIX109" s="99"/>
      <c r="QIY109" s="255"/>
      <c r="QIZ109" s="231"/>
      <c r="QJA109" s="227"/>
      <c r="QJB109" s="231"/>
      <c r="QJC109" s="6"/>
      <c r="QJD109" s="6"/>
      <c r="QJE109" s="6"/>
      <c r="QJF109" s="246"/>
      <c r="QJG109" s="252"/>
      <c r="QJH109" s="259"/>
      <c r="QJI109" s="231"/>
      <c r="QJJ109" s="231"/>
      <c r="QJK109" s="231"/>
      <c r="QJL109" s="99"/>
      <c r="QJM109" s="231"/>
      <c r="QJN109" s="231"/>
      <c r="QJO109" s="231"/>
      <c r="QJP109" s="222"/>
      <c r="QJQ109" s="248"/>
      <c r="QJR109" s="254"/>
      <c r="QJS109" s="224"/>
      <c r="QJT109" s="225"/>
      <c r="QJU109" s="99"/>
      <c r="QJV109" s="255"/>
      <c r="QJW109" s="231"/>
      <c r="QJX109" s="227"/>
      <c r="QJY109" s="231"/>
      <c r="QJZ109" s="6"/>
      <c r="QKA109" s="6"/>
      <c r="QKB109" s="6"/>
      <c r="QKC109" s="246"/>
      <c r="QKD109" s="252"/>
      <c r="QKE109" s="259"/>
      <c r="QKF109" s="231"/>
      <c r="QKG109" s="231"/>
      <c r="QKH109" s="231"/>
      <c r="QKI109" s="99"/>
      <c r="QKJ109" s="231"/>
      <c r="QKK109" s="231"/>
      <c r="QKL109" s="231"/>
      <c r="QKM109" s="222"/>
      <c r="QKN109" s="248"/>
      <c r="QKO109" s="254"/>
      <c r="QKP109" s="224"/>
      <c r="QKQ109" s="225"/>
      <c r="QKR109" s="99"/>
      <c r="QKS109" s="255"/>
      <c r="QKT109" s="231"/>
      <c r="QKU109" s="227"/>
      <c r="QKV109" s="231"/>
      <c r="QKW109" s="6"/>
      <c r="QKX109" s="6"/>
      <c r="QKY109" s="6"/>
      <c r="QKZ109" s="246"/>
      <c r="QLA109" s="252"/>
      <c r="QLB109" s="259"/>
      <c r="QLC109" s="231"/>
      <c r="QLD109" s="231"/>
      <c r="QLE109" s="231"/>
      <c r="QLF109" s="99"/>
      <c r="QLG109" s="231"/>
      <c r="QLH109" s="231"/>
      <c r="QLI109" s="231"/>
      <c r="QLJ109" s="222"/>
      <c r="QLK109" s="248"/>
      <c r="QLL109" s="254"/>
      <c r="QLM109" s="224"/>
      <c r="QLN109" s="225"/>
      <c r="QLO109" s="99"/>
      <c r="QLP109" s="255"/>
      <c r="QLQ109" s="231"/>
      <c r="QLR109" s="227"/>
      <c r="QLS109" s="231"/>
      <c r="QLT109" s="6"/>
      <c r="QLU109" s="6"/>
      <c r="QLV109" s="6"/>
      <c r="QLW109" s="246"/>
      <c r="QLX109" s="252"/>
      <c r="QLY109" s="259"/>
      <c r="QLZ109" s="231"/>
      <c r="QMA109" s="231"/>
      <c r="QMB109" s="231"/>
      <c r="QMC109" s="99"/>
      <c r="QMD109" s="231"/>
      <c r="QME109" s="231"/>
      <c r="QMF109" s="231"/>
      <c r="QMG109" s="222"/>
      <c r="QMH109" s="248"/>
      <c r="QMI109" s="254"/>
      <c r="QMJ109" s="224"/>
      <c r="QMK109" s="225"/>
      <c r="QML109" s="99"/>
      <c r="QMM109" s="255"/>
      <c r="QMN109" s="231"/>
      <c r="QMO109" s="227"/>
      <c r="QMP109" s="231"/>
      <c r="QMQ109" s="6"/>
      <c r="QMR109" s="6"/>
      <c r="QMS109" s="6"/>
      <c r="QMT109" s="246"/>
      <c r="QMU109" s="252"/>
      <c r="QMV109" s="259"/>
      <c r="QMW109" s="231"/>
      <c r="QMX109" s="231"/>
      <c r="QMY109" s="231"/>
      <c r="QMZ109" s="99"/>
      <c r="QNA109" s="231"/>
      <c r="QNB109" s="231"/>
      <c r="QNC109" s="231"/>
      <c r="QND109" s="222"/>
      <c r="QNE109" s="248"/>
      <c r="QNF109" s="254"/>
      <c r="QNG109" s="224"/>
      <c r="QNH109" s="225"/>
      <c r="QNI109" s="99"/>
      <c r="QNJ109" s="255"/>
      <c r="QNK109" s="231"/>
      <c r="QNL109" s="227"/>
      <c r="QNM109" s="231"/>
      <c r="QNN109" s="6"/>
      <c r="QNO109" s="6"/>
      <c r="QNP109" s="6"/>
      <c r="QNQ109" s="246"/>
      <c r="QNR109" s="252"/>
      <c r="QNS109" s="259"/>
      <c r="QNT109" s="231"/>
      <c r="QNU109" s="231"/>
      <c r="QNV109" s="231"/>
      <c r="QNW109" s="99"/>
      <c r="QNX109" s="231"/>
      <c r="QNY109" s="231"/>
      <c r="QNZ109" s="231"/>
      <c r="QOA109" s="222"/>
      <c r="QOB109" s="248"/>
      <c r="QOC109" s="254"/>
      <c r="QOD109" s="224"/>
      <c r="QOE109" s="225"/>
      <c r="QOF109" s="99"/>
      <c r="QOG109" s="255"/>
      <c r="QOH109" s="231"/>
      <c r="QOI109" s="227"/>
      <c r="QOJ109" s="231"/>
      <c r="QOK109" s="6"/>
      <c r="QOL109" s="6"/>
      <c r="QOM109" s="6"/>
      <c r="QON109" s="246"/>
      <c r="QOO109" s="252"/>
      <c r="QOP109" s="259"/>
      <c r="QOQ109" s="231"/>
      <c r="QOR109" s="231"/>
      <c r="QOS109" s="231"/>
      <c r="QOT109" s="99"/>
      <c r="QOU109" s="231"/>
      <c r="QOV109" s="231"/>
      <c r="QOW109" s="231"/>
      <c r="QOX109" s="222"/>
      <c r="QOY109" s="248"/>
      <c r="QOZ109" s="254"/>
      <c r="QPA109" s="224"/>
      <c r="QPB109" s="225"/>
      <c r="QPC109" s="99"/>
      <c r="QPD109" s="255"/>
      <c r="QPE109" s="231"/>
      <c r="QPF109" s="227"/>
      <c r="QPG109" s="231"/>
      <c r="QPH109" s="6"/>
      <c r="QPI109" s="6"/>
      <c r="QPJ109" s="6"/>
      <c r="QPK109" s="246"/>
      <c r="QPL109" s="252"/>
      <c r="QPM109" s="259"/>
      <c r="QPN109" s="231"/>
      <c r="QPO109" s="231"/>
      <c r="QPP109" s="231"/>
      <c r="QPQ109" s="99"/>
      <c r="QPR109" s="231"/>
      <c r="QPS109" s="231"/>
      <c r="QPT109" s="231"/>
      <c r="QPU109" s="222"/>
      <c r="QPV109" s="248"/>
      <c r="QPW109" s="254"/>
      <c r="QPX109" s="224"/>
      <c r="QPY109" s="225"/>
      <c r="QPZ109" s="99"/>
      <c r="QQA109" s="255"/>
      <c r="QQB109" s="231"/>
      <c r="QQC109" s="227"/>
      <c r="QQD109" s="231"/>
      <c r="QQE109" s="6"/>
      <c r="QQF109" s="6"/>
      <c r="QQG109" s="6"/>
      <c r="QQH109" s="246"/>
      <c r="QQI109" s="252"/>
      <c r="QQJ109" s="259"/>
      <c r="QQK109" s="231"/>
      <c r="QQL109" s="231"/>
      <c r="QQM109" s="231"/>
      <c r="QQN109" s="99"/>
      <c r="QQO109" s="231"/>
      <c r="QQP109" s="231"/>
      <c r="QQQ109" s="231"/>
      <c r="QQR109" s="222"/>
      <c r="QQS109" s="248"/>
      <c r="QQT109" s="254"/>
      <c r="QQU109" s="224"/>
      <c r="QQV109" s="225"/>
      <c r="QQW109" s="99"/>
      <c r="QQX109" s="255"/>
      <c r="QQY109" s="231"/>
      <c r="QQZ109" s="227"/>
      <c r="QRA109" s="231"/>
      <c r="QRB109" s="6"/>
      <c r="QRC109" s="6"/>
      <c r="QRD109" s="6"/>
      <c r="QRE109" s="246"/>
      <c r="QRF109" s="252"/>
      <c r="QRG109" s="259"/>
      <c r="QRH109" s="231"/>
      <c r="QRI109" s="231"/>
      <c r="QRJ109" s="231"/>
      <c r="QRK109" s="99"/>
      <c r="QRL109" s="231"/>
      <c r="QRM109" s="231"/>
      <c r="QRN109" s="231"/>
      <c r="QRO109" s="222"/>
      <c r="QRP109" s="248"/>
      <c r="QRQ109" s="254"/>
      <c r="QRR109" s="224"/>
      <c r="QRS109" s="225"/>
      <c r="QRT109" s="99"/>
      <c r="QRU109" s="255"/>
      <c r="QRV109" s="231"/>
      <c r="QRW109" s="227"/>
      <c r="QRX109" s="231"/>
      <c r="QRY109" s="6"/>
      <c r="QRZ109" s="6"/>
      <c r="QSA109" s="6"/>
      <c r="QSB109" s="246"/>
      <c r="QSC109" s="252"/>
      <c r="QSD109" s="259"/>
      <c r="QSE109" s="231"/>
      <c r="QSF109" s="231"/>
      <c r="QSG109" s="231"/>
      <c r="QSH109" s="99"/>
      <c r="QSI109" s="231"/>
      <c r="QSJ109" s="231"/>
      <c r="QSK109" s="231"/>
      <c r="QSL109" s="222"/>
      <c r="QSM109" s="248"/>
      <c r="QSN109" s="254"/>
      <c r="QSO109" s="224"/>
      <c r="QSP109" s="225"/>
      <c r="QSQ109" s="99"/>
      <c r="QSR109" s="255"/>
      <c r="QSS109" s="231"/>
      <c r="QST109" s="227"/>
      <c r="QSU109" s="231"/>
      <c r="QSV109" s="6"/>
      <c r="QSW109" s="6"/>
      <c r="QSX109" s="6"/>
      <c r="QSY109" s="246"/>
      <c r="QSZ109" s="252"/>
      <c r="QTA109" s="259"/>
      <c r="QTB109" s="231"/>
      <c r="QTC109" s="231"/>
      <c r="QTD109" s="231"/>
      <c r="QTE109" s="99"/>
      <c r="QTF109" s="231"/>
      <c r="QTG109" s="231"/>
      <c r="QTH109" s="231"/>
      <c r="QTI109" s="222"/>
      <c r="QTJ109" s="248"/>
      <c r="QTK109" s="254"/>
      <c r="QTL109" s="224"/>
      <c r="QTM109" s="225"/>
      <c r="QTN109" s="99"/>
      <c r="QTO109" s="255"/>
      <c r="QTP109" s="231"/>
      <c r="QTQ109" s="227"/>
      <c r="QTR109" s="231"/>
      <c r="QTS109" s="6"/>
      <c r="QTT109" s="6"/>
      <c r="QTU109" s="6"/>
      <c r="QTV109" s="246"/>
      <c r="QTW109" s="252"/>
      <c r="QTX109" s="259"/>
      <c r="QTY109" s="231"/>
      <c r="QTZ109" s="231"/>
      <c r="QUA109" s="231"/>
      <c r="QUB109" s="99"/>
      <c r="QUC109" s="231"/>
      <c r="QUD109" s="231"/>
      <c r="QUE109" s="231"/>
      <c r="QUF109" s="222"/>
      <c r="QUG109" s="248"/>
      <c r="QUH109" s="254"/>
      <c r="QUI109" s="224"/>
      <c r="QUJ109" s="225"/>
      <c r="QUK109" s="99"/>
      <c r="QUL109" s="255"/>
      <c r="QUM109" s="231"/>
      <c r="QUN109" s="227"/>
      <c r="QUO109" s="231"/>
      <c r="QUP109" s="6"/>
      <c r="QUQ109" s="6"/>
      <c r="QUR109" s="6"/>
      <c r="QUS109" s="246"/>
      <c r="QUT109" s="252"/>
      <c r="QUU109" s="259"/>
      <c r="QUV109" s="231"/>
      <c r="QUW109" s="231"/>
      <c r="QUX109" s="231"/>
      <c r="QUY109" s="99"/>
      <c r="QUZ109" s="231"/>
      <c r="QVA109" s="231"/>
      <c r="QVB109" s="231"/>
      <c r="QVC109" s="222"/>
      <c r="QVD109" s="248"/>
      <c r="QVE109" s="254"/>
      <c r="QVF109" s="224"/>
      <c r="QVG109" s="225"/>
      <c r="QVH109" s="99"/>
      <c r="QVI109" s="255"/>
      <c r="QVJ109" s="231"/>
      <c r="QVK109" s="227"/>
      <c r="QVL109" s="231"/>
      <c r="QVM109" s="6"/>
      <c r="QVN109" s="6"/>
      <c r="QVO109" s="6"/>
      <c r="QVP109" s="246"/>
      <c r="QVQ109" s="252"/>
      <c r="QVR109" s="259"/>
      <c r="QVS109" s="231"/>
      <c r="QVT109" s="231"/>
      <c r="QVU109" s="231"/>
      <c r="QVV109" s="99"/>
      <c r="QVW109" s="231"/>
      <c r="QVX109" s="231"/>
      <c r="QVY109" s="231"/>
      <c r="QVZ109" s="222"/>
      <c r="QWA109" s="248"/>
      <c r="QWB109" s="254"/>
      <c r="QWC109" s="224"/>
      <c r="QWD109" s="225"/>
      <c r="QWE109" s="99"/>
      <c r="QWF109" s="255"/>
      <c r="QWG109" s="231"/>
      <c r="QWH109" s="227"/>
      <c r="QWI109" s="231"/>
      <c r="QWJ109" s="6"/>
      <c r="QWK109" s="6"/>
      <c r="QWL109" s="6"/>
      <c r="QWM109" s="246"/>
      <c r="QWN109" s="252"/>
      <c r="QWO109" s="259"/>
      <c r="QWP109" s="231"/>
      <c r="QWQ109" s="231"/>
      <c r="QWR109" s="231"/>
      <c r="QWS109" s="99"/>
      <c r="QWT109" s="231"/>
      <c r="QWU109" s="231"/>
      <c r="QWV109" s="231"/>
      <c r="QWW109" s="222"/>
      <c r="QWX109" s="248"/>
      <c r="QWY109" s="254"/>
      <c r="QWZ109" s="224"/>
      <c r="QXA109" s="225"/>
      <c r="QXB109" s="99"/>
      <c r="QXC109" s="255"/>
      <c r="QXD109" s="231"/>
      <c r="QXE109" s="227"/>
      <c r="QXF109" s="231"/>
      <c r="QXG109" s="6"/>
      <c r="QXH109" s="6"/>
      <c r="QXI109" s="6"/>
      <c r="QXJ109" s="246"/>
      <c r="QXK109" s="252"/>
      <c r="QXL109" s="259"/>
      <c r="QXM109" s="231"/>
      <c r="QXN109" s="231"/>
      <c r="QXO109" s="231"/>
      <c r="QXP109" s="99"/>
      <c r="QXQ109" s="231"/>
      <c r="QXR109" s="231"/>
      <c r="QXS109" s="231"/>
      <c r="QXT109" s="222"/>
      <c r="QXU109" s="248"/>
      <c r="QXV109" s="254"/>
      <c r="QXW109" s="224"/>
      <c r="QXX109" s="225"/>
      <c r="QXY109" s="99"/>
      <c r="QXZ109" s="255"/>
      <c r="QYA109" s="231"/>
      <c r="QYB109" s="227"/>
      <c r="QYC109" s="231"/>
      <c r="QYD109" s="6"/>
      <c r="QYE109" s="6"/>
      <c r="QYF109" s="6"/>
      <c r="QYG109" s="246"/>
      <c r="QYH109" s="252"/>
      <c r="QYI109" s="259"/>
      <c r="QYJ109" s="231"/>
      <c r="QYK109" s="231"/>
      <c r="QYL109" s="231"/>
      <c r="QYM109" s="99"/>
      <c r="QYN109" s="231"/>
      <c r="QYO109" s="231"/>
      <c r="QYP109" s="231"/>
      <c r="QYQ109" s="222"/>
      <c r="QYR109" s="248"/>
      <c r="QYS109" s="254"/>
      <c r="QYT109" s="224"/>
      <c r="QYU109" s="225"/>
      <c r="QYV109" s="99"/>
      <c r="QYW109" s="255"/>
      <c r="QYX109" s="231"/>
      <c r="QYY109" s="227"/>
      <c r="QYZ109" s="231"/>
      <c r="QZA109" s="6"/>
      <c r="QZB109" s="6"/>
      <c r="QZC109" s="6"/>
      <c r="QZD109" s="246"/>
      <c r="QZE109" s="252"/>
      <c r="QZF109" s="259"/>
      <c r="QZG109" s="231"/>
      <c r="QZH109" s="231"/>
      <c r="QZI109" s="231"/>
      <c r="QZJ109" s="99"/>
      <c r="QZK109" s="231"/>
      <c r="QZL109" s="231"/>
      <c r="QZM109" s="231"/>
      <c r="QZN109" s="222"/>
      <c r="QZO109" s="248"/>
      <c r="QZP109" s="254"/>
      <c r="QZQ109" s="224"/>
      <c r="QZR109" s="225"/>
      <c r="QZS109" s="99"/>
      <c r="QZT109" s="255"/>
      <c r="QZU109" s="231"/>
      <c r="QZV109" s="227"/>
      <c r="QZW109" s="231"/>
      <c r="QZX109" s="6"/>
      <c r="QZY109" s="6"/>
      <c r="QZZ109" s="6"/>
      <c r="RAA109" s="246"/>
      <c r="RAB109" s="252"/>
      <c r="RAC109" s="259"/>
      <c r="RAD109" s="231"/>
      <c r="RAE109" s="231"/>
      <c r="RAF109" s="231"/>
      <c r="RAG109" s="99"/>
      <c r="RAH109" s="231"/>
      <c r="RAI109" s="231"/>
      <c r="RAJ109" s="231"/>
      <c r="RAK109" s="222"/>
      <c r="RAL109" s="248"/>
      <c r="RAM109" s="254"/>
      <c r="RAN109" s="224"/>
      <c r="RAO109" s="225"/>
      <c r="RAP109" s="99"/>
      <c r="RAQ109" s="255"/>
      <c r="RAR109" s="231"/>
      <c r="RAS109" s="227"/>
      <c r="RAT109" s="231"/>
      <c r="RAU109" s="6"/>
      <c r="RAV109" s="6"/>
      <c r="RAW109" s="6"/>
      <c r="RAX109" s="246"/>
      <c r="RAY109" s="252"/>
      <c r="RAZ109" s="259"/>
      <c r="RBA109" s="231"/>
      <c r="RBB109" s="231"/>
      <c r="RBC109" s="231"/>
      <c r="RBD109" s="99"/>
      <c r="RBE109" s="231"/>
      <c r="RBF109" s="231"/>
      <c r="RBG109" s="231"/>
      <c r="RBH109" s="222"/>
      <c r="RBI109" s="248"/>
      <c r="RBJ109" s="254"/>
      <c r="RBK109" s="224"/>
      <c r="RBL109" s="225"/>
      <c r="RBM109" s="99"/>
      <c r="RBN109" s="255"/>
      <c r="RBO109" s="231"/>
      <c r="RBP109" s="227"/>
      <c r="RBQ109" s="231"/>
      <c r="RBR109" s="6"/>
      <c r="RBS109" s="6"/>
      <c r="RBT109" s="6"/>
      <c r="RBU109" s="246"/>
      <c r="RBV109" s="252"/>
      <c r="RBW109" s="259"/>
      <c r="RBX109" s="231"/>
      <c r="RBY109" s="231"/>
      <c r="RBZ109" s="231"/>
      <c r="RCA109" s="99"/>
      <c r="RCB109" s="231"/>
      <c r="RCC109" s="231"/>
      <c r="RCD109" s="231"/>
      <c r="RCE109" s="222"/>
      <c r="RCF109" s="248"/>
      <c r="RCG109" s="254"/>
      <c r="RCH109" s="224"/>
      <c r="RCI109" s="225"/>
      <c r="RCJ109" s="99"/>
      <c r="RCK109" s="255"/>
      <c r="RCL109" s="231"/>
      <c r="RCM109" s="227"/>
      <c r="RCN109" s="231"/>
      <c r="RCO109" s="6"/>
      <c r="RCP109" s="6"/>
      <c r="RCQ109" s="6"/>
      <c r="RCR109" s="246"/>
      <c r="RCS109" s="252"/>
      <c r="RCT109" s="259"/>
      <c r="RCU109" s="231"/>
      <c r="RCV109" s="231"/>
      <c r="RCW109" s="231"/>
      <c r="RCX109" s="99"/>
      <c r="RCY109" s="231"/>
      <c r="RCZ109" s="231"/>
      <c r="RDA109" s="231"/>
      <c r="RDB109" s="222"/>
      <c r="RDC109" s="248"/>
      <c r="RDD109" s="254"/>
      <c r="RDE109" s="224"/>
      <c r="RDF109" s="225"/>
      <c r="RDG109" s="99"/>
      <c r="RDH109" s="255"/>
      <c r="RDI109" s="231"/>
      <c r="RDJ109" s="227"/>
      <c r="RDK109" s="231"/>
      <c r="RDL109" s="6"/>
      <c r="RDM109" s="6"/>
      <c r="RDN109" s="6"/>
      <c r="RDO109" s="246"/>
      <c r="RDP109" s="252"/>
      <c r="RDQ109" s="259"/>
      <c r="RDR109" s="231"/>
      <c r="RDS109" s="231"/>
      <c r="RDT109" s="231"/>
      <c r="RDU109" s="99"/>
      <c r="RDV109" s="231"/>
      <c r="RDW109" s="231"/>
      <c r="RDX109" s="231"/>
      <c r="RDY109" s="222"/>
      <c r="RDZ109" s="248"/>
      <c r="REA109" s="254"/>
      <c r="REB109" s="224"/>
      <c r="REC109" s="225"/>
      <c r="RED109" s="99"/>
      <c r="REE109" s="255"/>
      <c r="REF109" s="231"/>
      <c r="REG109" s="227"/>
      <c r="REH109" s="231"/>
      <c r="REI109" s="6"/>
      <c r="REJ109" s="6"/>
      <c r="REK109" s="6"/>
      <c r="REL109" s="246"/>
      <c r="REM109" s="252"/>
      <c r="REN109" s="259"/>
      <c r="REO109" s="231"/>
      <c r="REP109" s="231"/>
      <c r="REQ109" s="231"/>
      <c r="RER109" s="99"/>
      <c r="RES109" s="231"/>
      <c r="RET109" s="231"/>
      <c r="REU109" s="231"/>
      <c r="REV109" s="222"/>
      <c r="REW109" s="248"/>
      <c r="REX109" s="254"/>
      <c r="REY109" s="224"/>
      <c r="REZ109" s="225"/>
      <c r="RFA109" s="99"/>
      <c r="RFB109" s="255"/>
      <c r="RFC109" s="231"/>
      <c r="RFD109" s="227"/>
      <c r="RFE109" s="231"/>
      <c r="RFF109" s="6"/>
      <c r="RFG109" s="6"/>
      <c r="RFH109" s="6"/>
      <c r="RFI109" s="246"/>
      <c r="RFJ109" s="252"/>
      <c r="RFK109" s="259"/>
      <c r="RFL109" s="231"/>
      <c r="RFM109" s="231"/>
      <c r="RFN109" s="231"/>
      <c r="RFO109" s="99"/>
      <c r="RFP109" s="231"/>
      <c r="RFQ109" s="231"/>
      <c r="RFR109" s="231"/>
      <c r="RFS109" s="222"/>
      <c r="RFT109" s="248"/>
      <c r="RFU109" s="254"/>
      <c r="RFV109" s="224"/>
      <c r="RFW109" s="225"/>
      <c r="RFX109" s="99"/>
      <c r="RFY109" s="255"/>
      <c r="RFZ109" s="231"/>
      <c r="RGA109" s="227"/>
      <c r="RGB109" s="231"/>
      <c r="RGC109" s="6"/>
      <c r="RGD109" s="6"/>
      <c r="RGE109" s="6"/>
      <c r="RGF109" s="246"/>
      <c r="RGG109" s="252"/>
      <c r="RGH109" s="259"/>
      <c r="RGI109" s="231"/>
      <c r="RGJ109" s="231"/>
      <c r="RGK109" s="231"/>
      <c r="RGL109" s="99"/>
      <c r="RGM109" s="231"/>
      <c r="RGN109" s="231"/>
      <c r="RGO109" s="231"/>
      <c r="RGP109" s="222"/>
      <c r="RGQ109" s="248"/>
      <c r="RGR109" s="254"/>
      <c r="RGS109" s="224"/>
      <c r="RGT109" s="225"/>
      <c r="RGU109" s="99"/>
      <c r="RGV109" s="255"/>
      <c r="RGW109" s="231"/>
      <c r="RGX109" s="227"/>
      <c r="RGY109" s="231"/>
      <c r="RGZ109" s="6"/>
      <c r="RHA109" s="6"/>
      <c r="RHB109" s="6"/>
      <c r="RHC109" s="246"/>
      <c r="RHD109" s="252"/>
      <c r="RHE109" s="259"/>
      <c r="RHF109" s="231"/>
      <c r="RHG109" s="231"/>
      <c r="RHH109" s="231"/>
      <c r="RHI109" s="99"/>
      <c r="RHJ109" s="231"/>
      <c r="RHK109" s="231"/>
      <c r="RHL109" s="231"/>
      <c r="RHM109" s="222"/>
      <c r="RHN109" s="248"/>
      <c r="RHO109" s="254"/>
      <c r="RHP109" s="224"/>
      <c r="RHQ109" s="225"/>
      <c r="RHR109" s="99"/>
      <c r="RHS109" s="255"/>
      <c r="RHT109" s="231"/>
      <c r="RHU109" s="227"/>
      <c r="RHV109" s="231"/>
      <c r="RHW109" s="6"/>
      <c r="RHX109" s="6"/>
      <c r="RHY109" s="6"/>
      <c r="RHZ109" s="246"/>
      <c r="RIA109" s="252"/>
      <c r="RIB109" s="259"/>
      <c r="RIC109" s="231"/>
      <c r="RID109" s="231"/>
      <c r="RIE109" s="231"/>
      <c r="RIF109" s="99"/>
      <c r="RIG109" s="231"/>
      <c r="RIH109" s="231"/>
      <c r="RII109" s="231"/>
      <c r="RIJ109" s="222"/>
      <c r="RIK109" s="248"/>
      <c r="RIL109" s="254"/>
      <c r="RIM109" s="224"/>
      <c r="RIN109" s="225"/>
      <c r="RIO109" s="99"/>
      <c r="RIP109" s="255"/>
      <c r="RIQ109" s="231"/>
      <c r="RIR109" s="227"/>
      <c r="RIS109" s="231"/>
      <c r="RIT109" s="6"/>
      <c r="RIU109" s="6"/>
      <c r="RIV109" s="6"/>
      <c r="RIW109" s="246"/>
      <c r="RIX109" s="252"/>
      <c r="RIY109" s="259"/>
      <c r="RIZ109" s="231"/>
      <c r="RJA109" s="231"/>
      <c r="RJB109" s="231"/>
      <c r="RJC109" s="99"/>
      <c r="RJD109" s="231"/>
      <c r="RJE109" s="231"/>
      <c r="RJF109" s="231"/>
      <c r="RJG109" s="222"/>
      <c r="RJH109" s="248"/>
      <c r="RJI109" s="254"/>
      <c r="RJJ109" s="224"/>
      <c r="RJK109" s="225"/>
      <c r="RJL109" s="99"/>
      <c r="RJM109" s="255"/>
      <c r="RJN109" s="231"/>
      <c r="RJO109" s="227"/>
      <c r="RJP109" s="231"/>
      <c r="RJQ109" s="6"/>
      <c r="RJR109" s="6"/>
      <c r="RJS109" s="6"/>
      <c r="RJT109" s="246"/>
      <c r="RJU109" s="252"/>
      <c r="RJV109" s="259"/>
      <c r="RJW109" s="231"/>
      <c r="RJX109" s="231"/>
      <c r="RJY109" s="231"/>
      <c r="RJZ109" s="99"/>
      <c r="RKA109" s="231"/>
      <c r="RKB109" s="231"/>
      <c r="RKC109" s="231"/>
      <c r="RKD109" s="222"/>
      <c r="RKE109" s="248"/>
      <c r="RKF109" s="254"/>
      <c r="RKG109" s="224"/>
      <c r="RKH109" s="225"/>
      <c r="RKI109" s="99"/>
      <c r="RKJ109" s="255"/>
      <c r="RKK109" s="231"/>
      <c r="RKL109" s="227"/>
      <c r="RKM109" s="231"/>
      <c r="RKN109" s="6"/>
      <c r="RKO109" s="6"/>
      <c r="RKP109" s="6"/>
      <c r="RKQ109" s="246"/>
      <c r="RKR109" s="252"/>
      <c r="RKS109" s="259"/>
      <c r="RKT109" s="231"/>
      <c r="RKU109" s="231"/>
      <c r="RKV109" s="231"/>
      <c r="RKW109" s="99"/>
      <c r="RKX109" s="231"/>
      <c r="RKY109" s="231"/>
      <c r="RKZ109" s="231"/>
      <c r="RLA109" s="222"/>
      <c r="RLB109" s="248"/>
      <c r="RLC109" s="254"/>
      <c r="RLD109" s="224"/>
      <c r="RLE109" s="225"/>
      <c r="RLF109" s="99"/>
      <c r="RLG109" s="255"/>
      <c r="RLH109" s="231"/>
      <c r="RLI109" s="227"/>
      <c r="RLJ109" s="231"/>
      <c r="RLK109" s="6"/>
      <c r="RLL109" s="6"/>
      <c r="RLM109" s="6"/>
      <c r="RLN109" s="246"/>
      <c r="RLO109" s="252"/>
      <c r="RLP109" s="259"/>
      <c r="RLQ109" s="231"/>
      <c r="RLR109" s="231"/>
      <c r="RLS109" s="231"/>
      <c r="RLT109" s="99"/>
      <c r="RLU109" s="231"/>
      <c r="RLV109" s="231"/>
      <c r="RLW109" s="231"/>
      <c r="RLX109" s="222"/>
      <c r="RLY109" s="248"/>
      <c r="RLZ109" s="254"/>
      <c r="RMA109" s="224"/>
      <c r="RMB109" s="225"/>
      <c r="RMC109" s="99"/>
      <c r="RMD109" s="255"/>
      <c r="RME109" s="231"/>
      <c r="RMF109" s="227"/>
      <c r="RMG109" s="231"/>
      <c r="RMH109" s="6"/>
      <c r="RMI109" s="6"/>
      <c r="RMJ109" s="6"/>
      <c r="RMK109" s="246"/>
      <c r="RML109" s="252"/>
      <c r="RMM109" s="259"/>
      <c r="RMN109" s="231"/>
      <c r="RMO109" s="231"/>
      <c r="RMP109" s="231"/>
      <c r="RMQ109" s="99"/>
      <c r="RMR109" s="231"/>
      <c r="RMS109" s="231"/>
      <c r="RMT109" s="231"/>
      <c r="RMU109" s="222"/>
      <c r="RMV109" s="248"/>
      <c r="RMW109" s="254"/>
      <c r="RMX109" s="224"/>
      <c r="RMY109" s="225"/>
      <c r="RMZ109" s="99"/>
      <c r="RNA109" s="255"/>
      <c r="RNB109" s="231"/>
      <c r="RNC109" s="227"/>
      <c r="RND109" s="231"/>
      <c r="RNE109" s="6"/>
      <c r="RNF109" s="6"/>
      <c r="RNG109" s="6"/>
      <c r="RNH109" s="246"/>
      <c r="RNI109" s="252"/>
      <c r="RNJ109" s="259"/>
      <c r="RNK109" s="231"/>
      <c r="RNL109" s="231"/>
      <c r="RNM109" s="231"/>
      <c r="RNN109" s="99"/>
      <c r="RNO109" s="231"/>
      <c r="RNP109" s="231"/>
      <c r="RNQ109" s="231"/>
      <c r="RNR109" s="222"/>
      <c r="RNS109" s="248"/>
      <c r="RNT109" s="254"/>
      <c r="RNU109" s="224"/>
      <c r="RNV109" s="225"/>
      <c r="RNW109" s="99"/>
      <c r="RNX109" s="255"/>
      <c r="RNY109" s="231"/>
      <c r="RNZ109" s="227"/>
      <c r="ROA109" s="231"/>
      <c r="ROB109" s="6"/>
      <c r="ROC109" s="6"/>
      <c r="ROD109" s="6"/>
      <c r="ROE109" s="246"/>
      <c r="ROF109" s="252"/>
      <c r="ROG109" s="259"/>
      <c r="ROH109" s="231"/>
      <c r="ROI109" s="231"/>
      <c r="ROJ109" s="231"/>
      <c r="ROK109" s="99"/>
      <c r="ROL109" s="231"/>
      <c r="ROM109" s="231"/>
      <c r="RON109" s="231"/>
      <c r="ROO109" s="222"/>
      <c r="ROP109" s="248"/>
      <c r="ROQ109" s="254"/>
      <c r="ROR109" s="224"/>
      <c r="ROS109" s="225"/>
      <c r="ROT109" s="99"/>
      <c r="ROU109" s="255"/>
      <c r="ROV109" s="231"/>
      <c r="ROW109" s="227"/>
      <c r="ROX109" s="231"/>
      <c r="ROY109" s="6"/>
      <c r="ROZ109" s="6"/>
      <c r="RPA109" s="6"/>
      <c r="RPB109" s="246"/>
      <c r="RPC109" s="252"/>
      <c r="RPD109" s="259"/>
      <c r="RPE109" s="231"/>
      <c r="RPF109" s="231"/>
      <c r="RPG109" s="231"/>
      <c r="RPH109" s="99"/>
      <c r="RPI109" s="231"/>
      <c r="RPJ109" s="231"/>
      <c r="RPK109" s="231"/>
      <c r="RPL109" s="222"/>
      <c r="RPM109" s="248"/>
      <c r="RPN109" s="254"/>
      <c r="RPO109" s="224"/>
      <c r="RPP109" s="225"/>
      <c r="RPQ109" s="99"/>
      <c r="RPR109" s="255"/>
      <c r="RPS109" s="231"/>
      <c r="RPT109" s="227"/>
      <c r="RPU109" s="231"/>
      <c r="RPV109" s="6"/>
      <c r="RPW109" s="6"/>
      <c r="RPX109" s="6"/>
      <c r="RPY109" s="246"/>
      <c r="RPZ109" s="252"/>
      <c r="RQA109" s="259"/>
      <c r="RQB109" s="231"/>
      <c r="RQC109" s="231"/>
      <c r="RQD109" s="231"/>
      <c r="RQE109" s="99"/>
      <c r="RQF109" s="231"/>
      <c r="RQG109" s="231"/>
      <c r="RQH109" s="231"/>
      <c r="RQI109" s="222"/>
      <c r="RQJ109" s="248"/>
      <c r="RQK109" s="254"/>
      <c r="RQL109" s="224"/>
      <c r="RQM109" s="225"/>
      <c r="RQN109" s="99"/>
      <c r="RQO109" s="255"/>
      <c r="RQP109" s="231"/>
      <c r="RQQ109" s="227"/>
      <c r="RQR109" s="231"/>
      <c r="RQS109" s="6"/>
      <c r="RQT109" s="6"/>
      <c r="RQU109" s="6"/>
      <c r="RQV109" s="246"/>
      <c r="RQW109" s="252"/>
      <c r="RQX109" s="259"/>
      <c r="RQY109" s="231"/>
      <c r="RQZ109" s="231"/>
      <c r="RRA109" s="231"/>
      <c r="RRB109" s="99"/>
      <c r="RRC109" s="231"/>
      <c r="RRD109" s="231"/>
      <c r="RRE109" s="231"/>
      <c r="RRF109" s="222"/>
      <c r="RRG109" s="248"/>
      <c r="RRH109" s="254"/>
      <c r="RRI109" s="224"/>
      <c r="RRJ109" s="225"/>
      <c r="RRK109" s="99"/>
      <c r="RRL109" s="255"/>
      <c r="RRM109" s="231"/>
      <c r="RRN109" s="227"/>
      <c r="RRO109" s="231"/>
      <c r="RRP109" s="6"/>
      <c r="RRQ109" s="6"/>
      <c r="RRR109" s="6"/>
      <c r="RRS109" s="246"/>
      <c r="RRT109" s="252"/>
      <c r="RRU109" s="259"/>
      <c r="RRV109" s="231"/>
      <c r="RRW109" s="231"/>
      <c r="RRX109" s="231"/>
      <c r="RRY109" s="99"/>
      <c r="RRZ109" s="231"/>
      <c r="RSA109" s="231"/>
      <c r="RSB109" s="231"/>
      <c r="RSC109" s="222"/>
      <c r="RSD109" s="248"/>
      <c r="RSE109" s="254"/>
      <c r="RSF109" s="224"/>
      <c r="RSG109" s="225"/>
      <c r="RSH109" s="99"/>
      <c r="RSI109" s="255"/>
      <c r="RSJ109" s="231"/>
      <c r="RSK109" s="227"/>
      <c r="RSL109" s="231"/>
      <c r="RSM109" s="6"/>
      <c r="RSN109" s="6"/>
      <c r="RSO109" s="6"/>
      <c r="RSP109" s="246"/>
      <c r="RSQ109" s="252"/>
      <c r="RSR109" s="259"/>
      <c r="RSS109" s="231"/>
      <c r="RST109" s="231"/>
      <c r="RSU109" s="231"/>
      <c r="RSV109" s="99"/>
      <c r="RSW109" s="231"/>
      <c r="RSX109" s="231"/>
      <c r="RSY109" s="231"/>
      <c r="RSZ109" s="222"/>
      <c r="RTA109" s="248"/>
      <c r="RTB109" s="254"/>
      <c r="RTC109" s="224"/>
      <c r="RTD109" s="225"/>
      <c r="RTE109" s="99"/>
      <c r="RTF109" s="255"/>
      <c r="RTG109" s="231"/>
      <c r="RTH109" s="227"/>
      <c r="RTI109" s="231"/>
      <c r="RTJ109" s="6"/>
      <c r="RTK109" s="6"/>
      <c r="RTL109" s="6"/>
      <c r="RTM109" s="246"/>
      <c r="RTN109" s="252"/>
      <c r="RTO109" s="259"/>
      <c r="RTP109" s="231"/>
      <c r="RTQ109" s="231"/>
      <c r="RTR109" s="231"/>
      <c r="RTS109" s="99"/>
      <c r="RTT109" s="231"/>
      <c r="RTU109" s="231"/>
      <c r="RTV109" s="231"/>
      <c r="RTW109" s="222"/>
      <c r="RTX109" s="248"/>
      <c r="RTY109" s="254"/>
      <c r="RTZ109" s="224"/>
      <c r="RUA109" s="225"/>
      <c r="RUB109" s="99"/>
      <c r="RUC109" s="255"/>
      <c r="RUD109" s="231"/>
      <c r="RUE109" s="227"/>
      <c r="RUF109" s="231"/>
      <c r="RUG109" s="6"/>
      <c r="RUH109" s="6"/>
      <c r="RUI109" s="6"/>
      <c r="RUJ109" s="246"/>
      <c r="RUK109" s="252"/>
      <c r="RUL109" s="259"/>
      <c r="RUM109" s="231"/>
      <c r="RUN109" s="231"/>
      <c r="RUO109" s="231"/>
      <c r="RUP109" s="99"/>
      <c r="RUQ109" s="231"/>
      <c r="RUR109" s="231"/>
      <c r="RUS109" s="231"/>
      <c r="RUT109" s="222"/>
      <c r="RUU109" s="248"/>
      <c r="RUV109" s="254"/>
      <c r="RUW109" s="224"/>
      <c r="RUX109" s="225"/>
      <c r="RUY109" s="99"/>
      <c r="RUZ109" s="255"/>
      <c r="RVA109" s="231"/>
      <c r="RVB109" s="227"/>
      <c r="RVC109" s="231"/>
      <c r="RVD109" s="6"/>
      <c r="RVE109" s="6"/>
      <c r="RVF109" s="6"/>
      <c r="RVG109" s="246"/>
      <c r="RVH109" s="252"/>
      <c r="RVI109" s="259"/>
      <c r="RVJ109" s="231"/>
      <c r="RVK109" s="231"/>
      <c r="RVL109" s="231"/>
      <c r="RVM109" s="99"/>
      <c r="RVN109" s="231"/>
      <c r="RVO109" s="231"/>
      <c r="RVP109" s="231"/>
      <c r="RVQ109" s="222"/>
      <c r="RVR109" s="248"/>
      <c r="RVS109" s="254"/>
      <c r="RVT109" s="224"/>
      <c r="RVU109" s="225"/>
      <c r="RVV109" s="99"/>
      <c r="RVW109" s="255"/>
      <c r="RVX109" s="231"/>
      <c r="RVY109" s="227"/>
      <c r="RVZ109" s="231"/>
      <c r="RWA109" s="6"/>
      <c r="RWB109" s="6"/>
      <c r="RWC109" s="6"/>
      <c r="RWD109" s="246"/>
      <c r="RWE109" s="252"/>
      <c r="RWF109" s="259"/>
      <c r="RWG109" s="231"/>
      <c r="RWH109" s="231"/>
      <c r="RWI109" s="231"/>
      <c r="RWJ109" s="99"/>
      <c r="RWK109" s="231"/>
      <c r="RWL109" s="231"/>
      <c r="RWM109" s="231"/>
      <c r="RWN109" s="222"/>
      <c r="RWO109" s="248"/>
      <c r="RWP109" s="254"/>
      <c r="RWQ109" s="224"/>
      <c r="RWR109" s="225"/>
      <c r="RWS109" s="99"/>
      <c r="RWT109" s="255"/>
      <c r="RWU109" s="231"/>
      <c r="RWV109" s="227"/>
      <c r="RWW109" s="231"/>
      <c r="RWX109" s="6"/>
      <c r="RWY109" s="6"/>
      <c r="RWZ109" s="6"/>
      <c r="RXA109" s="246"/>
      <c r="RXB109" s="252"/>
      <c r="RXC109" s="259"/>
      <c r="RXD109" s="231"/>
      <c r="RXE109" s="231"/>
      <c r="RXF109" s="231"/>
      <c r="RXG109" s="99"/>
      <c r="RXH109" s="231"/>
      <c r="RXI109" s="231"/>
      <c r="RXJ109" s="231"/>
      <c r="RXK109" s="222"/>
      <c r="RXL109" s="248"/>
      <c r="RXM109" s="254"/>
      <c r="RXN109" s="224"/>
      <c r="RXO109" s="225"/>
      <c r="RXP109" s="99"/>
      <c r="RXQ109" s="255"/>
      <c r="RXR109" s="231"/>
      <c r="RXS109" s="227"/>
      <c r="RXT109" s="231"/>
      <c r="RXU109" s="6"/>
      <c r="RXV109" s="6"/>
      <c r="RXW109" s="6"/>
      <c r="RXX109" s="246"/>
      <c r="RXY109" s="252"/>
      <c r="RXZ109" s="259"/>
      <c r="RYA109" s="231"/>
      <c r="RYB109" s="231"/>
      <c r="RYC109" s="231"/>
      <c r="RYD109" s="99"/>
      <c r="RYE109" s="231"/>
      <c r="RYF109" s="231"/>
      <c r="RYG109" s="231"/>
      <c r="RYH109" s="222"/>
      <c r="RYI109" s="248"/>
      <c r="RYJ109" s="254"/>
      <c r="RYK109" s="224"/>
      <c r="RYL109" s="225"/>
      <c r="RYM109" s="99"/>
      <c r="RYN109" s="255"/>
      <c r="RYO109" s="231"/>
      <c r="RYP109" s="227"/>
      <c r="RYQ109" s="231"/>
      <c r="RYR109" s="6"/>
      <c r="RYS109" s="6"/>
      <c r="RYT109" s="6"/>
      <c r="RYU109" s="246"/>
      <c r="RYV109" s="252"/>
      <c r="RYW109" s="259"/>
      <c r="RYX109" s="231"/>
      <c r="RYY109" s="231"/>
      <c r="RYZ109" s="231"/>
      <c r="RZA109" s="99"/>
      <c r="RZB109" s="231"/>
      <c r="RZC109" s="231"/>
      <c r="RZD109" s="231"/>
      <c r="RZE109" s="222"/>
      <c r="RZF109" s="248"/>
      <c r="RZG109" s="254"/>
      <c r="RZH109" s="224"/>
      <c r="RZI109" s="225"/>
      <c r="RZJ109" s="99"/>
      <c r="RZK109" s="255"/>
      <c r="RZL109" s="231"/>
      <c r="RZM109" s="227"/>
      <c r="RZN109" s="231"/>
      <c r="RZO109" s="6"/>
      <c r="RZP109" s="6"/>
      <c r="RZQ109" s="6"/>
      <c r="RZR109" s="246"/>
      <c r="RZS109" s="252"/>
      <c r="RZT109" s="259"/>
      <c r="RZU109" s="231"/>
      <c r="RZV109" s="231"/>
      <c r="RZW109" s="231"/>
      <c r="RZX109" s="99"/>
      <c r="RZY109" s="231"/>
      <c r="RZZ109" s="231"/>
      <c r="SAA109" s="231"/>
      <c r="SAB109" s="222"/>
      <c r="SAC109" s="248"/>
      <c r="SAD109" s="254"/>
      <c r="SAE109" s="224"/>
      <c r="SAF109" s="225"/>
      <c r="SAG109" s="99"/>
      <c r="SAH109" s="255"/>
      <c r="SAI109" s="231"/>
      <c r="SAJ109" s="227"/>
      <c r="SAK109" s="231"/>
      <c r="SAL109" s="6"/>
      <c r="SAM109" s="6"/>
      <c r="SAN109" s="6"/>
      <c r="SAO109" s="246"/>
      <c r="SAP109" s="252"/>
      <c r="SAQ109" s="259"/>
      <c r="SAR109" s="231"/>
      <c r="SAS109" s="231"/>
      <c r="SAT109" s="231"/>
      <c r="SAU109" s="99"/>
      <c r="SAV109" s="231"/>
      <c r="SAW109" s="231"/>
      <c r="SAX109" s="231"/>
      <c r="SAY109" s="222"/>
      <c r="SAZ109" s="248"/>
      <c r="SBA109" s="254"/>
      <c r="SBB109" s="224"/>
      <c r="SBC109" s="225"/>
      <c r="SBD109" s="99"/>
      <c r="SBE109" s="255"/>
      <c r="SBF109" s="231"/>
      <c r="SBG109" s="227"/>
      <c r="SBH109" s="231"/>
      <c r="SBI109" s="6"/>
      <c r="SBJ109" s="6"/>
      <c r="SBK109" s="6"/>
      <c r="SBL109" s="246"/>
      <c r="SBM109" s="252"/>
      <c r="SBN109" s="259"/>
      <c r="SBO109" s="231"/>
      <c r="SBP109" s="231"/>
      <c r="SBQ109" s="231"/>
      <c r="SBR109" s="99"/>
      <c r="SBS109" s="231"/>
      <c r="SBT109" s="231"/>
      <c r="SBU109" s="231"/>
      <c r="SBV109" s="222"/>
      <c r="SBW109" s="248"/>
      <c r="SBX109" s="254"/>
      <c r="SBY109" s="224"/>
      <c r="SBZ109" s="225"/>
      <c r="SCA109" s="99"/>
      <c r="SCB109" s="255"/>
      <c r="SCC109" s="231"/>
      <c r="SCD109" s="227"/>
      <c r="SCE109" s="231"/>
      <c r="SCF109" s="6"/>
      <c r="SCG109" s="6"/>
      <c r="SCH109" s="6"/>
      <c r="SCI109" s="246"/>
      <c r="SCJ109" s="252"/>
      <c r="SCK109" s="259"/>
      <c r="SCL109" s="231"/>
      <c r="SCM109" s="231"/>
      <c r="SCN109" s="231"/>
      <c r="SCO109" s="99"/>
      <c r="SCP109" s="231"/>
      <c r="SCQ109" s="231"/>
      <c r="SCR109" s="231"/>
      <c r="SCS109" s="222"/>
      <c r="SCT109" s="248"/>
      <c r="SCU109" s="254"/>
      <c r="SCV109" s="224"/>
      <c r="SCW109" s="225"/>
      <c r="SCX109" s="99"/>
      <c r="SCY109" s="255"/>
      <c r="SCZ109" s="231"/>
      <c r="SDA109" s="227"/>
      <c r="SDB109" s="231"/>
      <c r="SDC109" s="6"/>
      <c r="SDD109" s="6"/>
      <c r="SDE109" s="6"/>
      <c r="SDF109" s="246"/>
      <c r="SDG109" s="252"/>
      <c r="SDH109" s="259"/>
      <c r="SDI109" s="231"/>
      <c r="SDJ109" s="231"/>
      <c r="SDK109" s="231"/>
      <c r="SDL109" s="99"/>
      <c r="SDM109" s="231"/>
      <c r="SDN109" s="231"/>
      <c r="SDO109" s="231"/>
      <c r="SDP109" s="222"/>
      <c r="SDQ109" s="248"/>
      <c r="SDR109" s="254"/>
      <c r="SDS109" s="224"/>
      <c r="SDT109" s="225"/>
      <c r="SDU109" s="99"/>
      <c r="SDV109" s="255"/>
      <c r="SDW109" s="231"/>
      <c r="SDX109" s="227"/>
      <c r="SDY109" s="231"/>
      <c r="SDZ109" s="6"/>
      <c r="SEA109" s="6"/>
      <c r="SEB109" s="6"/>
      <c r="SEC109" s="246"/>
      <c r="SED109" s="252"/>
      <c r="SEE109" s="259"/>
      <c r="SEF109" s="231"/>
      <c r="SEG109" s="231"/>
      <c r="SEH109" s="231"/>
      <c r="SEI109" s="99"/>
      <c r="SEJ109" s="231"/>
      <c r="SEK109" s="231"/>
      <c r="SEL109" s="231"/>
      <c r="SEM109" s="222"/>
      <c r="SEN109" s="248"/>
      <c r="SEO109" s="254"/>
      <c r="SEP109" s="224"/>
      <c r="SEQ109" s="225"/>
      <c r="SER109" s="99"/>
      <c r="SES109" s="255"/>
      <c r="SET109" s="231"/>
      <c r="SEU109" s="227"/>
      <c r="SEV109" s="231"/>
      <c r="SEW109" s="6"/>
      <c r="SEX109" s="6"/>
      <c r="SEY109" s="6"/>
      <c r="SEZ109" s="246"/>
      <c r="SFA109" s="252"/>
      <c r="SFB109" s="259"/>
      <c r="SFC109" s="231"/>
      <c r="SFD109" s="231"/>
      <c r="SFE109" s="231"/>
      <c r="SFF109" s="99"/>
      <c r="SFG109" s="231"/>
      <c r="SFH109" s="231"/>
      <c r="SFI109" s="231"/>
      <c r="SFJ109" s="222"/>
      <c r="SFK109" s="248"/>
      <c r="SFL109" s="254"/>
      <c r="SFM109" s="224"/>
      <c r="SFN109" s="225"/>
      <c r="SFO109" s="99"/>
      <c r="SFP109" s="255"/>
      <c r="SFQ109" s="231"/>
      <c r="SFR109" s="227"/>
      <c r="SFS109" s="231"/>
      <c r="SFT109" s="6"/>
      <c r="SFU109" s="6"/>
      <c r="SFV109" s="6"/>
      <c r="SFW109" s="246"/>
      <c r="SFX109" s="252"/>
      <c r="SFY109" s="259"/>
      <c r="SFZ109" s="231"/>
      <c r="SGA109" s="231"/>
      <c r="SGB109" s="231"/>
      <c r="SGC109" s="99"/>
      <c r="SGD109" s="231"/>
      <c r="SGE109" s="231"/>
      <c r="SGF109" s="231"/>
      <c r="SGG109" s="222"/>
      <c r="SGH109" s="248"/>
      <c r="SGI109" s="254"/>
      <c r="SGJ109" s="224"/>
      <c r="SGK109" s="225"/>
      <c r="SGL109" s="99"/>
      <c r="SGM109" s="255"/>
      <c r="SGN109" s="231"/>
      <c r="SGO109" s="227"/>
      <c r="SGP109" s="231"/>
      <c r="SGQ109" s="6"/>
      <c r="SGR109" s="6"/>
      <c r="SGS109" s="6"/>
      <c r="SGT109" s="246"/>
      <c r="SGU109" s="252"/>
      <c r="SGV109" s="259"/>
      <c r="SGW109" s="231"/>
      <c r="SGX109" s="231"/>
      <c r="SGY109" s="231"/>
      <c r="SGZ109" s="99"/>
      <c r="SHA109" s="231"/>
      <c r="SHB109" s="231"/>
      <c r="SHC109" s="231"/>
      <c r="SHD109" s="222"/>
      <c r="SHE109" s="248"/>
      <c r="SHF109" s="254"/>
      <c r="SHG109" s="224"/>
      <c r="SHH109" s="225"/>
      <c r="SHI109" s="99"/>
      <c r="SHJ109" s="255"/>
      <c r="SHK109" s="231"/>
      <c r="SHL109" s="227"/>
      <c r="SHM109" s="231"/>
      <c r="SHN109" s="6"/>
      <c r="SHO109" s="6"/>
      <c r="SHP109" s="6"/>
      <c r="SHQ109" s="246"/>
      <c r="SHR109" s="252"/>
      <c r="SHS109" s="259"/>
      <c r="SHT109" s="231"/>
      <c r="SHU109" s="231"/>
      <c r="SHV109" s="231"/>
      <c r="SHW109" s="99"/>
      <c r="SHX109" s="231"/>
      <c r="SHY109" s="231"/>
      <c r="SHZ109" s="231"/>
      <c r="SIA109" s="222"/>
      <c r="SIB109" s="248"/>
      <c r="SIC109" s="254"/>
      <c r="SID109" s="224"/>
      <c r="SIE109" s="225"/>
      <c r="SIF109" s="99"/>
      <c r="SIG109" s="255"/>
      <c r="SIH109" s="231"/>
      <c r="SII109" s="227"/>
      <c r="SIJ109" s="231"/>
      <c r="SIK109" s="6"/>
      <c r="SIL109" s="6"/>
      <c r="SIM109" s="6"/>
      <c r="SIN109" s="246"/>
      <c r="SIO109" s="252"/>
      <c r="SIP109" s="259"/>
      <c r="SIQ109" s="231"/>
      <c r="SIR109" s="231"/>
      <c r="SIS109" s="231"/>
      <c r="SIT109" s="99"/>
      <c r="SIU109" s="231"/>
      <c r="SIV109" s="231"/>
      <c r="SIW109" s="231"/>
      <c r="SIX109" s="222"/>
      <c r="SIY109" s="248"/>
      <c r="SIZ109" s="254"/>
      <c r="SJA109" s="224"/>
      <c r="SJB109" s="225"/>
      <c r="SJC109" s="99"/>
      <c r="SJD109" s="255"/>
      <c r="SJE109" s="231"/>
      <c r="SJF109" s="227"/>
      <c r="SJG109" s="231"/>
      <c r="SJH109" s="6"/>
      <c r="SJI109" s="6"/>
      <c r="SJJ109" s="6"/>
      <c r="SJK109" s="246"/>
      <c r="SJL109" s="252"/>
      <c r="SJM109" s="259"/>
      <c r="SJN109" s="231"/>
      <c r="SJO109" s="231"/>
      <c r="SJP109" s="231"/>
      <c r="SJQ109" s="99"/>
      <c r="SJR109" s="231"/>
      <c r="SJS109" s="231"/>
      <c r="SJT109" s="231"/>
      <c r="SJU109" s="222"/>
      <c r="SJV109" s="248"/>
      <c r="SJW109" s="254"/>
      <c r="SJX109" s="224"/>
      <c r="SJY109" s="225"/>
      <c r="SJZ109" s="99"/>
      <c r="SKA109" s="255"/>
      <c r="SKB109" s="231"/>
      <c r="SKC109" s="227"/>
      <c r="SKD109" s="231"/>
      <c r="SKE109" s="6"/>
      <c r="SKF109" s="6"/>
      <c r="SKG109" s="6"/>
      <c r="SKH109" s="246"/>
      <c r="SKI109" s="252"/>
      <c r="SKJ109" s="259"/>
      <c r="SKK109" s="231"/>
      <c r="SKL109" s="231"/>
      <c r="SKM109" s="231"/>
      <c r="SKN109" s="99"/>
      <c r="SKO109" s="231"/>
      <c r="SKP109" s="231"/>
      <c r="SKQ109" s="231"/>
      <c r="SKR109" s="222"/>
      <c r="SKS109" s="248"/>
      <c r="SKT109" s="254"/>
      <c r="SKU109" s="224"/>
      <c r="SKV109" s="225"/>
      <c r="SKW109" s="99"/>
      <c r="SKX109" s="255"/>
      <c r="SKY109" s="231"/>
      <c r="SKZ109" s="227"/>
      <c r="SLA109" s="231"/>
      <c r="SLB109" s="6"/>
      <c r="SLC109" s="6"/>
      <c r="SLD109" s="6"/>
      <c r="SLE109" s="246"/>
      <c r="SLF109" s="252"/>
      <c r="SLG109" s="259"/>
      <c r="SLH109" s="231"/>
      <c r="SLI109" s="231"/>
      <c r="SLJ109" s="231"/>
      <c r="SLK109" s="99"/>
      <c r="SLL109" s="231"/>
      <c r="SLM109" s="231"/>
      <c r="SLN109" s="231"/>
      <c r="SLO109" s="222"/>
      <c r="SLP109" s="248"/>
      <c r="SLQ109" s="254"/>
      <c r="SLR109" s="224"/>
      <c r="SLS109" s="225"/>
      <c r="SLT109" s="99"/>
      <c r="SLU109" s="255"/>
      <c r="SLV109" s="231"/>
      <c r="SLW109" s="227"/>
      <c r="SLX109" s="231"/>
      <c r="SLY109" s="6"/>
      <c r="SLZ109" s="6"/>
      <c r="SMA109" s="6"/>
      <c r="SMB109" s="246"/>
      <c r="SMC109" s="252"/>
      <c r="SMD109" s="259"/>
      <c r="SME109" s="231"/>
      <c r="SMF109" s="231"/>
      <c r="SMG109" s="231"/>
      <c r="SMH109" s="99"/>
      <c r="SMI109" s="231"/>
      <c r="SMJ109" s="231"/>
      <c r="SMK109" s="231"/>
      <c r="SML109" s="222"/>
      <c r="SMM109" s="248"/>
      <c r="SMN109" s="254"/>
      <c r="SMO109" s="224"/>
      <c r="SMP109" s="225"/>
      <c r="SMQ109" s="99"/>
      <c r="SMR109" s="255"/>
      <c r="SMS109" s="231"/>
      <c r="SMT109" s="227"/>
      <c r="SMU109" s="231"/>
      <c r="SMV109" s="6"/>
      <c r="SMW109" s="6"/>
      <c r="SMX109" s="6"/>
      <c r="SMY109" s="246"/>
      <c r="SMZ109" s="252"/>
      <c r="SNA109" s="259"/>
      <c r="SNB109" s="231"/>
      <c r="SNC109" s="231"/>
      <c r="SND109" s="231"/>
      <c r="SNE109" s="99"/>
      <c r="SNF109" s="231"/>
      <c r="SNG109" s="231"/>
      <c r="SNH109" s="231"/>
      <c r="SNI109" s="222"/>
      <c r="SNJ109" s="248"/>
      <c r="SNK109" s="254"/>
      <c r="SNL109" s="224"/>
      <c r="SNM109" s="225"/>
      <c r="SNN109" s="99"/>
      <c r="SNO109" s="255"/>
      <c r="SNP109" s="231"/>
      <c r="SNQ109" s="227"/>
      <c r="SNR109" s="231"/>
      <c r="SNS109" s="6"/>
      <c r="SNT109" s="6"/>
      <c r="SNU109" s="6"/>
      <c r="SNV109" s="246"/>
      <c r="SNW109" s="252"/>
      <c r="SNX109" s="259"/>
      <c r="SNY109" s="231"/>
      <c r="SNZ109" s="231"/>
      <c r="SOA109" s="231"/>
      <c r="SOB109" s="99"/>
      <c r="SOC109" s="231"/>
      <c r="SOD109" s="231"/>
      <c r="SOE109" s="231"/>
      <c r="SOF109" s="222"/>
      <c r="SOG109" s="248"/>
      <c r="SOH109" s="254"/>
      <c r="SOI109" s="224"/>
      <c r="SOJ109" s="225"/>
      <c r="SOK109" s="99"/>
      <c r="SOL109" s="255"/>
      <c r="SOM109" s="231"/>
      <c r="SON109" s="227"/>
      <c r="SOO109" s="231"/>
      <c r="SOP109" s="6"/>
      <c r="SOQ109" s="6"/>
      <c r="SOR109" s="6"/>
      <c r="SOS109" s="246"/>
      <c r="SOT109" s="252"/>
      <c r="SOU109" s="259"/>
      <c r="SOV109" s="231"/>
      <c r="SOW109" s="231"/>
      <c r="SOX109" s="231"/>
      <c r="SOY109" s="99"/>
      <c r="SOZ109" s="231"/>
      <c r="SPA109" s="231"/>
      <c r="SPB109" s="231"/>
      <c r="SPC109" s="222"/>
      <c r="SPD109" s="248"/>
      <c r="SPE109" s="254"/>
      <c r="SPF109" s="224"/>
      <c r="SPG109" s="225"/>
      <c r="SPH109" s="99"/>
      <c r="SPI109" s="255"/>
      <c r="SPJ109" s="231"/>
      <c r="SPK109" s="227"/>
      <c r="SPL109" s="231"/>
      <c r="SPM109" s="6"/>
      <c r="SPN109" s="6"/>
      <c r="SPO109" s="6"/>
      <c r="SPP109" s="246"/>
      <c r="SPQ109" s="252"/>
      <c r="SPR109" s="259"/>
      <c r="SPS109" s="231"/>
      <c r="SPT109" s="231"/>
      <c r="SPU109" s="231"/>
      <c r="SPV109" s="99"/>
      <c r="SPW109" s="231"/>
      <c r="SPX109" s="231"/>
      <c r="SPY109" s="231"/>
      <c r="SPZ109" s="222"/>
      <c r="SQA109" s="248"/>
      <c r="SQB109" s="254"/>
      <c r="SQC109" s="224"/>
      <c r="SQD109" s="225"/>
      <c r="SQE109" s="99"/>
      <c r="SQF109" s="255"/>
      <c r="SQG109" s="231"/>
      <c r="SQH109" s="227"/>
      <c r="SQI109" s="231"/>
      <c r="SQJ109" s="6"/>
      <c r="SQK109" s="6"/>
      <c r="SQL109" s="6"/>
      <c r="SQM109" s="246"/>
      <c r="SQN109" s="252"/>
      <c r="SQO109" s="259"/>
      <c r="SQP109" s="231"/>
      <c r="SQQ109" s="231"/>
      <c r="SQR109" s="231"/>
      <c r="SQS109" s="99"/>
      <c r="SQT109" s="231"/>
      <c r="SQU109" s="231"/>
      <c r="SQV109" s="231"/>
      <c r="SQW109" s="222"/>
      <c r="SQX109" s="248"/>
      <c r="SQY109" s="254"/>
      <c r="SQZ109" s="224"/>
      <c r="SRA109" s="225"/>
      <c r="SRB109" s="99"/>
      <c r="SRC109" s="255"/>
      <c r="SRD109" s="231"/>
      <c r="SRE109" s="227"/>
      <c r="SRF109" s="231"/>
      <c r="SRG109" s="6"/>
      <c r="SRH109" s="6"/>
      <c r="SRI109" s="6"/>
      <c r="SRJ109" s="246"/>
      <c r="SRK109" s="252"/>
      <c r="SRL109" s="259"/>
      <c r="SRM109" s="231"/>
      <c r="SRN109" s="231"/>
      <c r="SRO109" s="231"/>
      <c r="SRP109" s="99"/>
      <c r="SRQ109" s="231"/>
      <c r="SRR109" s="231"/>
      <c r="SRS109" s="231"/>
      <c r="SRT109" s="222"/>
      <c r="SRU109" s="248"/>
      <c r="SRV109" s="254"/>
      <c r="SRW109" s="224"/>
      <c r="SRX109" s="225"/>
      <c r="SRY109" s="99"/>
      <c r="SRZ109" s="255"/>
      <c r="SSA109" s="231"/>
      <c r="SSB109" s="227"/>
      <c r="SSC109" s="231"/>
      <c r="SSD109" s="6"/>
      <c r="SSE109" s="6"/>
      <c r="SSF109" s="6"/>
      <c r="SSG109" s="246"/>
      <c r="SSH109" s="252"/>
      <c r="SSI109" s="259"/>
      <c r="SSJ109" s="231"/>
      <c r="SSK109" s="231"/>
      <c r="SSL109" s="231"/>
      <c r="SSM109" s="99"/>
      <c r="SSN109" s="231"/>
      <c r="SSO109" s="231"/>
      <c r="SSP109" s="231"/>
      <c r="SSQ109" s="222"/>
      <c r="SSR109" s="248"/>
      <c r="SSS109" s="254"/>
      <c r="SST109" s="224"/>
      <c r="SSU109" s="225"/>
      <c r="SSV109" s="99"/>
      <c r="SSW109" s="255"/>
      <c r="SSX109" s="231"/>
      <c r="SSY109" s="227"/>
      <c r="SSZ109" s="231"/>
      <c r="STA109" s="6"/>
      <c r="STB109" s="6"/>
      <c r="STC109" s="6"/>
      <c r="STD109" s="246"/>
      <c r="STE109" s="252"/>
      <c r="STF109" s="259"/>
      <c r="STG109" s="231"/>
      <c r="STH109" s="231"/>
      <c r="STI109" s="231"/>
      <c r="STJ109" s="99"/>
      <c r="STK109" s="231"/>
      <c r="STL109" s="231"/>
      <c r="STM109" s="231"/>
      <c r="STN109" s="222"/>
      <c r="STO109" s="248"/>
      <c r="STP109" s="254"/>
      <c r="STQ109" s="224"/>
      <c r="STR109" s="225"/>
      <c r="STS109" s="99"/>
      <c r="STT109" s="255"/>
      <c r="STU109" s="231"/>
      <c r="STV109" s="227"/>
      <c r="STW109" s="231"/>
      <c r="STX109" s="6"/>
      <c r="STY109" s="6"/>
      <c r="STZ109" s="6"/>
      <c r="SUA109" s="246"/>
      <c r="SUB109" s="252"/>
      <c r="SUC109" s="259"/>
      <c r="SUD109" s="231"/>
      <c r="SUE109" s="231"/>
      <c r="SUF109" s="231"/>
      <c r="SUG109" s="99"/>
      <c r="SUH109" s="231"/>
      <c r="SUI109" s="231"/>
      <c r="SUJ109" s="231"/>
      <c r="SUK109" s="222"/>
      <c r="SUL109" s="248"/>
      <c r="SUM109" s="254"/>
      <c r="SUN109" s="224"/>
      <c r="SUO109" s="225"/>
      <c r="SUP109" s="99"/>
      <c r="SUQ109" s="255"/>
      <c r="SUR109" s="231"/>
      <c r="SUS109" s="227"/>
      <c r="SUT109" s="231"/>
      <c r="SUU109" s="6"/>
      <c r="SUV109" s="6"/>
      <c r="SUW109" s="6"/>
      <c r="SUX109" s="246"/>
      <c r="SUY109" s="252"/>
      <c r="SUZ109" s="259"/>
      <c r="SVA109" s="231"/>
      <c r="SVB109" s="231"/>
      <c r="SVC109" s="231"/>
      <c r="SVD109" s="99"/>
      <c r="SVE109" s="231"/>
      <c r="SVF109" s="231"/>
      <c r="SVG109" s="231"/>
      <c r="SVH109" s="222"/>
      <c r="SVI109" s="248"/>
      <c r="SVJ109" s="254"/>
      <c r="SVK109" s="224"/>
      <c r="SVL109" s="225"/>
      <c r="SVM109" s="99"/>
      <c r="SVN109" s="255"/>
      <c r="SVO109" s="231"/>
      <c r="SVP109" s="227"/>
      <c r="SVQ109" s="231"/>
      <c r="SVR109" s="6"/>
      <c r="SVS109" s="6"/>
      <c r="SVT109" s="6"/>
      <c r="SVU109" s="246"/>
      <c r="SVV109" s="252"/>
      <c r="SVW109" s="259"/>
      <c r="SVX109" s="231"/>
      <c r="SVY109" s="231"/>
      <c r="SVZ109" s="231"/>
      <c r="SWA109" s="99"/>
      <c r="SWB109" s="231"/>
      <c r="SWC109" s="231"/>
      <c r="SWD109" s="231"/>
      <c r="SWE109" s="222"/>
      <c r="SWF109" s="248"/>
      <c r="SWG109" s="254"/>
      <c r="SWH109" s="224"/>
      <c r="SWI109" s="225"/>
      <c r="SWJ109" s="99"/>
      <c r="SWK109" s="255"/>
      <c r="SWL109" s="231"/>
      <c r="SWM109" s="227"/>
      <c r="SWN109" s="231"/>
      <c r="SWO109" s="6"/>
      <c r="SWP109" s="6"/>
      <c r="SWQ109" s="6"/>
      <c r="SWR109" s="246"/>
      <c r="SWS109" s="252"/>
      <c r="SWT109" s="259"/>
      <c r="SWU109" s="231"/>
      <c r="SWV109" s="231"/>
      <c r="SWW109" s="231"/>
      <c r="SWX109" s="99"/>
      <c r="SWY109" s="231"/>
      <c r="SWZ109" s="231"/>
      <c r="SXA109" s="231"/>
      <c r="SXB109" s="222"/>
      <c r="SXC109" s="248"/>
      <c r="SXD109" s="254"/>
      <c r="SXE109" s="224"/>
      <c r="SXF109" s="225"/>
      <c r="SXG109" s="99"/>
      <c r="SXH109" s="255"/>
      <c r="SXI109" s="231"/>
      <c r="SXJ109" s="227"/>
      <c r="SXK109" s="231"/>
      <c r="SXL109" s="6"/>
      <c r="SXM109" s="6"/>
      <c r="SXN109" s="6"/>
      <c r="SXO109" s="246"/>
      <c r="SXP109" s="252"/>
      <c r="SXQ109" s="259"/>
      <c r="SXR109" s="231"/>
      <c r="SXS109" s="231"/>
      <c r="SXT109" s="231"/>
      <c r="SXU109" s="99"/>
      <c r="SXV109" s="231"/>
      <c r="SXW109" s="231"/>
      <c r="SXX109" s="231"/>
      <c r="SXY109" s="222"/>
      <c r="SXZ109" s="248"/>
      <c r="SYA109" s="254"/>
      <c r="SYB109" s="224"/>
      <c r="SYC109" s="225"/>
      <c r="SYD109" s="99"/>
      <c r="SYE109" s="255"/>
      <c r="SYF109" s="231"/>
      <c r="SYG109" s="227"/>
      <c r="SYH109" s="231"/>
      <c r="SYI109" s="6"/>
      <c r="SYJ109" s="6"/>
      <c r="SYK109" s="6"/>
      <c r="SYL109" s="246"/>
      <c r="SYM109" s="252"/>
      <c r="SYN109" s="259"/>
      <c r="SYO109" s="231"/>
      <c r="SYP109" s="231"/>
      <c r="SYQ109" s="231"/>
      <c r="SYR109" s="99"/>
      <c r="SYS109" s="231"/>
      <c r="SYT109" s="231"/>
      <c r="SYU109" s="231"/>
      <c r="SYV109" s="222"/>
      <c r="SYW109" s="248"/>
      <c r="SYX109" s="254"/>
      <c r="SYY109" s="224"/>
      <c r="SYZ109" s="225"/>
      <c r="SZA109" s="99"/>
      <c r="SZB109" s="255"/>
      <c r="SZC109" s="231"/>
      <c r="SZD109" s="227"/>
      <c r="SZE109" s="231"/>
      <c r="SZF109" s="6"/>
      <c r="SZG109" s="6"/>
      <c r="SZH109" s="6"/>
      <c r="SZI109" s="246"/>
      <c r="SZJ109" s="252"/>
      <c r="SZK109" s="259"/>
      <c r="SZL109" s="231"/>
      <c r="SZM109" s="231"/>
      <c r="SZN109" s="231"/>
      <c r="SZO109" s="99"/>
      <c r="SZP109" s="231"/>
      <c r="SZQ109" s="231"/>
      <c r="SZR109" s="231"/>
      <c r="SZS109" s="222"/>
      <c r="SZT109" s="248"/>
      <c r="SZU109" s="254"/>
      <c r="SZV109" s="224"/>
      <c r="SZW109" s="225"/>
      <c r="SZX109" s="99"/>
      <c r="SZY109" s="255"/>
      <c r="SZZ109" s="231"/>
      <c r="TAA109" s="227"/>
      <c r="TAB109" s="231"/>
      <c r="TAC109" s="6"/>
      <c r="TAD109" s="6"/>
      <c r="TAE109" s="6"/>
      <c r="TAF109" s="246"/>
      <c r="TAG109" s="252"/>
      <c r="TAH109" s="259"/>
      <c r="TAI109" s="231"/>
      <c r="TAJ109" s="231"/>
      <c r="TAK109" s="231"/>
      <c r="TAL109" s="99"/>
      <c r="TAM109" s="231"/>
      <c r="TAN109" s="231"/>
      <c r="TAO109" s="231"/>
      <c r="TAP109" s="222"/>
      <c r="TAQ109" s="248"/>
      <c r="TAR109" s="254"/>
      <c r="TAS109" s="224"/>
      <c r="TAT109" s="225"/>
      <c r="TAU109" s="99"/>
      <c r="TAV109" s="255"/>
      <c r="TAW109" s="231"/>
      <c r="TAX109" s="227"/>
      <c r="TAY109" s="231"/>
      <c r="TAZ109" s="6"/>
      <c r="TBA109" s="6"/>
      <c r="TBB109" s="6"/>
      <c r="TBC109" s="246"/>
      <c r="TBD109" s="252"/>
      <c r="TBE109" s="259"/>
      <c r="TBF109" s="231"/>
      <c r="TBG109" s="231"/>
      <c r="TBH109" s="231"/>
      <c r="TBI109" s="99"/>
      <c r="TBJ109" s="231"/>
      <c r="TBK109" s="231"/>
      <c r="TBL109" s="231"/>
      <c r="TBM109" s="222"/>
      <c r="TBN109" s="248"/>
      <c r="TBO109" s="254"/>
      <c r="TBP109" s="224"/>
      <c r="TBQ109" s="225"/>
      <c r="TBR109" s="99"/>
      <c r="TBS109" s="255"/>
      <c r="TBT109" s="231"/>
      <c r="TBU109" s="227"/>
      <c r="TBV109" s="231"/>
      <c r="TBW109" s="6"/>
      <c r="TBX109" s="6"/>
      <c r="TBY109" s="6"/>
      <c r="TBZ109" s="246"/>
      <c r="TCA109" s="252"/>
      <c r="TCB109" s="259"/>
      <c r="TCC109" s="231"/>
      <c r="TCD109" s="231"/>
      <c r="TCE109" s="231"/>
      <c r="TCF109" s="99"/>
      <c r="TCG109" s="231"/>
      <c r="TCH109" s="231"/>
      <c r="TCI109" s="231"/>
      <c r="TCJ109" s="222"/>
      <c r="TCK109" s="248"/>
      <c r="TCL109" s="254"/>
      <c r="TCM109" s="224"/>
      <c r="TCN109" s="225"/>
      <c r="TCO109" s="99"/>
      <c r="TCP109" s="255"/>
      <c r="TCQ109" s="231"/>
      <c r="TCR109" s="227"/>
      <c r="TCS109" s="231"/>
      <c r="TCT109" s="6"/>
      <c r="TCU109" s="6"/>
      <c r="TCV109" s="6"/>
      <c r="TCW109" s="246"/>
      <c r="TCX109" s="252"/>
      <c r="TCY109" s="259"/>
      <c r="TCZ109" s="231"/>
      <c r="TDA109" s="231"/>
      <c r="TDB109" s="231"/>
      <c r="TDC109" s="99"/>
      <c r="TDD109" s="231"/>
      <c r="TDE109" s="231"/>
      <c r="TDF109" s="231"/>
      <c r="TDG109" s="222"/>
      <c r="TDH109" s="248"/>
      <c r="TDI109" s="254"/>
      <c r="TDJ109" s="224"/>
      <c r="TDK109" s="225"/>
      <c r="TDL109" s="99"/>
      <c r="TDM109" s="255"/>
      <c r="TDN109" s="231"/>
      <c r="TDO109" s="227"/>
      <c r="TDP109" s="231"/>
      <c r="TDQ109" s="6"/>
      <c r="TDR109" s="6"/>
      <c r="TDS109" s="6"/>
      <c r="TDT109" s="246"/>
      <c r="TDU109" s="252"/>
      <c r="TDV109" s="259"/>
      <c r="TDW109" s="231"/>
      <c r="TDX109" s="231"/>
      <c r="TDY109" s="231"/>
      <c r="TDZ109" s="99"/>
      <c r="TEA109" s="231"/>
      <c r="TEB109" s="231"/>
      <c r="TEC109" s="231"/>
      <c r="TED109" s="222"/>
      <c r="TEE109" s="248"/>
      <c r="TEF109" s="254"/>
      <c r="TEG109" s="224"/>
      <c r="TEH109" s="225"/>
      <c r="TEI109" s="99"/>
      <c r="TEJ109" s="255"/>
      <c r="TEK109" s="231"/>
      <c r="TEL109" s="227"/>
      <c r="TEM109" s="231"/>
      <c r="TEN109" s="6"/>
      <c r="TEO109" s="6"/>
      <c r="TEP109" s="6"/>
      <c r="TEQ109" s="246"/>
      <c r="TER109" s="252"/>
      <c r="TES109" s="259"/>
      <c r="TET109" s="231"/>
      <c r="TEU109" s="231"/>
      <c r="TEV109" s="231"/>
      <c r="TEW109" s="99"/>
      <c r="TEX109" s="231"/>
      <c r="TEY109" s="231"/>
      <c r="TEZ109" s="231"/>
      <c r="TFA109" s="222"/>
      <c r="TFB109" s="248"/>
      <c r="TFC109" s="254"/>
      <c r="TFD109" s="224"/>
      <c r="TFE109" s="225"/>
      <c r="TFF109" s="99"/>
      <c r="TFG109" s="255"/>
      <c r="TFH109" s="231"/>
      <c r="TFI109" s="227"/>
      <c r="TFJ109" s="231"/>
      <c r="TFK109" s="6"/>
      <c r="TFL109" s="6"/>
      <c r="TFM109" s="6"/>
      <c r="TFN109" s="246"/>
      <c r="TFO109" s="252"/>
      <c r="TFP109" s="259"/>
      <c r="TFQ109" s="231"/>
      <c r="TFR109" s="231"/>
      <c r="TFS109" s="231"/>
      <c r="TFT109" s="99"/>
      <c r="TFU109" s="231"/>
      <c r="TFV109" s="231"/>
      <c r="TFW109" s="231"/>
      <c r="TFX109" s="222"/>
      <c r="TFY109" s="248"/>
      <c r="TFZ109" s="254"/>
      <c r="TGA109" s="224"/>
      <c r="TGB109" s="225"/>
      <c r="TGC109" s="99"/>
      <c r="TGD109" s="255"/>
      <c r="TGE109" s="231"/>
      <c r="TGF109" s="227"/>
      <c r="TGG109" s="231"/>
      <c r="TGH109" s="6"/>
      <c r="TGI109" s="6"/>
      <c r="TGJ109" s="6"/>
      <c r="TGK109" s="246"/>
      <c r="TGL109" s="252"/>
      <c r="TGM109" s="259"/>
      <c r="TGN109" s="231"/>
      <c r="TGO109" s="231"/>
      <c r="TGP109" s="231"/>
      <c r="TGQ109" s="99"/>
      <c r="TGR109" s="231"/>
      <c r="TGS109" s="231"/>
      <c r="TGT109" s="231"/>
      <c r="TGU109" s="222"/>
      <c r="TGV109" s="248"/>
      <c r="TGW109" s="254"/>
      <c r="TGX109" s="224"/>
      <c r="TGY109" s="225"/>
      <c r="TGZ109" s="99"/>
      <c r="THA109" s="255"/>
      <c r="THB109" s="231"/>
      <c r="THC109" s="227"/>
      <c r="THD109" s="231"/>
      <c r="THE109" s="6"/>
      <c r="THF109" s="6"/>
      <c r="THG109" s="6"/>
      <c r="THH109" s="246"/>
      <c r="THI109" s="252"/>
      <c r="THJ109" s="259"/>
      <c r="THK109" s="231"/>
      <c r="THL109" s="231"/>
      <c r="THM109" s="231"/>
      <c r="THN109" s="99"/>
      <c r="THO109" s="231"/>
      <c r="THP109" s="231"/>
      <c r="THQ109" s="231"/>
      <c r="THR109" s="222"/>
      <c r="THS109" s="248"/>
      <c r="THT109" s="254"/>
      <c r="THU109" s="224"/>
      <c r="THV109" s="225"/>
      <c r="THW109" s="99"/>
      <c r="THX109" s="255"/>
      <c r="THY109" s="231"/>
      <c r="THZ109" s="227"/>
      <c r="TIA109" s="231"/>
      <c r="TIB109" s="6"/>
      <c r="TIC109" s="6"/>
      <c r="TID109" s="6"/>
      <c r="TIE109" s="246"/>
      <c r="TIF109" s="252"/>
      <c r="TIG109" s="259"/>
      <c r="TIH109" s="231"/>
      <c r="TII109" s="231"/>
      <c r="TIJ109" s="231"/>
      <c r="TIK109" s="99"/>
      <c r="TIL109" s="231"/>
      <c r="TIM109" s="231"/>
      <c r="TIN109" s="231"/>
      <c r="TIO109" s="222"/>
      <c r="TIP109" s="248"/>
      <c r="TIQ109" s="254"/>
      <c r="TIR109" s="224"/>
      <c r="TIS109" s="225"/>
      <c r="TIT109" s="99"/>
      <c r="TIU109" s="255"/>
      <c r="TIV109" s="231"/>
      <c r="TIW109" s="227"/>
      <c r="TIX109" s="231"/>
      <c r="TIY109" s="6"/>
      <c r="TIZ109" s="6"/>
      <c r="TJA109" s="6"/>
      <c r="TJB109" s="246"/>
      <c r="TJC109" s="252"/>
      <c r="TJD109" s="259"/>
      <c r="TJE109" s="231"/>
      <c r="TJF109" s="231"/>
      <c r="TJG109" s="231"/>
      <c r="TJH109" s="99"/>
      <c r="TJI109" s="231"/>
      <c r="TJJ109" s="231"/>
      <c r="TJK109" s="231"/>
      <c r="TJL109" s="222"/>
      <c r="TJM109" s="248"/>
      <c r="TJN109" s="254"/>
      <c r="TJO109" s="224"/>
      <c r="TJP109" s="225"/>
      <c r="TJQ109" s="99"/>
      <c r="TJR109" s="255"/>
      <c r="TJS109" s="231"/>
      <c r="TJT109" s="227"/>
      <c r="TJU109" s="231"/>
      <c r="TJV109" s="6"/>
      <c r="TJW109" s="6"/>
      <c r="TJX109" s="6"/>
      <c r="TJY109" s="246"/>
      <c r="TJZ109" s="252"/>
      <c r="TKA109" s="259"/>
      <c r="TKB109" s="231"/>
      <c r="TKC109" s="231"/>
      <c r="TKD109" s="231"/>
      <c r="TKE109" s="99"/>
      <c r="TKF109" s="231"/>
      <c r="TKG109" s="231"/>
      <c r="TKH109" s="231"/>
      <c r="TKI109" s="222"/>
      <c r="TKJ109" s="248"/>
      <c r="TKK109" s="254"/>
      <c r="TKL109" s="224"/>
      <c r="TKM109" s="225"/>
      <c r="TKN109" s="99"/>
      <c r="TKO109" s="255"/>
      <c r="TKP109" s="231"/>
      <c r="TKQ109" s="227"/>
      <c r="TKR109" s="231"/>
      <c r="TKS109" s="6"/>
      <c r="TKT109" s="6"/>
      <c r="TKU109" s="6"/>
      <c r="TKV109" s="246"/>
      <c r="TKW109" s="252"/>
      <c r="TKX109" s="259"/>
      <c r="TKY109" s="231"/>
      <c r="TKZ109" s="231"/>
      <c r="TLA109" s="231"/>
      <c r="TLB109" s="99"/>
      <c r="TLC109" s="231"/>
      <c r="TLD109" s="231"/>
      <c r="TLE109" s="231"/>
      <c r="TLF109" s="222"/>
      <c r="TLG109" s="248"/>
      <c r="TLH109" s="254"/>
      <c r="TLI109" s="224"/>
      <c r="TLJ109" s="225"/>
      <c r="TLK109" s="99"/>
      <c r="TLL109" s="255"/>
      <c r="TLM109" s="231"/>
      <c r="TLN109" s="227"/>
      <c r="TLO109" s="231"/>
      <c r="TLP109" s="6"/>
      <c r="TLQ109" s="6"/>
      <c r="TLR109" s="6"/>
      <c r="TLS109" s="246"/>
      <c r="TLT109" s="252"/>
      <c r="TLU109" s="259"/>
      <c r="TLV109" s="231"/>
      <c r="TLW109" s="231"/>
      <c r="TLX109" s="231"/>
      <c r="TLY109" s="99"/>
      <c r="TLZ109" s="231"/>
      <c r="TMA109" s="231"/>
      <c r="TMB109" s="231"/>
      <c r="TMC109" s="222"/>
      <c r="TMD109" s="248"/>
      <c r="TME109" s="254"/>
      <c r="TMF109" s="224"/>
      <c r="TMG109" s="225"/>
      <c r="TMH109" s="99"/>
      <c r="TMI109" s="255"/>
      <c r="TMJ109" s="231"/>
      <c r="TMK109" s="227"/>
      <c r="TML109" s="231"/>
      <c r="TMM109" s="6"/>
      <c r="TMN109" s="6"/>
      <c r="TMO109" s="6"/>
      <c r="TMP109" s="246"/>
      <c r="TMQ109" s="252"/>
      <c r="TMR109" s="259"/>
      <c r="TMS109" s="231"/>
      <c r="TMT109" s="231"/>
      <c r="TMU109" s="231"/>
      <c r="TMV109" s="99"/>
      <c r="TMW109" s="231"/>
      <c r="TMX109" s="231"/>
      <c r="TMY109" s="231"/>
      <c r="TMZ109" s="222"/>
      <c r="TNA109" s="248"/>
      <c r="TNB109" s="254"/>
      <c r="TNC109" s="224"/>
      <c r="TND109" s="225"/>
      <c r="TNE109" s="99"/>
      <c r="TNF109" s="255"/>
      <c r="TNG109" s="231"/>
      <c r="TNH109" s="227"/>
      <c r="TNI109" s="231"/>
      <c r="TNJ109" s="6"/>
      <c r="TNK109" s="6"/>
      <c r="TNL109" s="6"/>
      <c r="TNM109" s="246"/>
      <c r="TNN109" s="252"/>
      <c r="TNO109" s="259"/>
      <c r="TNP109" s="231"/>
      <c r="TNQ109" s="231"/>
      <c r="TNR109" s="231"/>
      <c r="TNS109" s="99"/>
      <c r="TNT109" s="231"/>
      <c r="TNU109" s="231"/>
      <c r="TNV109" s="231"/>
      <c r="TNW109" s="222"/>
      <c r="TNX109" s="248"/>
      <c r="TNY109" s="254"/>
      <c r="TNZ109" s="224"/>
      <c r="TOA109" s="225"/>
      <c r="TOB109" s="99"/>
      <c r="TOC109" s="255"/>
      <c r="TOD109" s="231"/>
      <c r="TOE109" s="227"/>
      <c r="TOF109" s="231"/>
      <c r="TOG109" s="6"/>
      <c r="TOH109" s="6"/>
      <c r="TOI109" s="6"/>
      <c r="TOJ109" s="246"/>
      <c r="TOK109" s="252"/>
      <c r="TOL109" s="259"/>
      <c r="TOM109" s="231"/>
      <c r="TON109" s="231"/>
      <c r="TOO109" s="231"/>
      <c r="TOP109" s="99"/>
      <c r="TOQ109" s="231"/>
      <c r="TOR109" s="231"/>
      <c r="TOS109" s="231"/>
      <c r="TOT109" s="222"/>
      <c r="TOU109" s="248"/>
      <c r="TOV109" s="254"/>
      <c r="TOW109" s="224"/>
      <c r="TOX109" s="225"/>
      <c r="TOY109" s="99"/>
      <c r="TOZ109" s="255"/>
      <c r="TPA109" s="231"/>
      <c r="TPB109" s="227"/>
      <c r="TPC109" s="231"/>
      <c r="TPD109" s="6"/>
      <c r="TPE109" s="6"/>
      <c r="TPF109" s="6"/>
      <c r="TPG109" s="246"/>
      <c r="TPH109" s="252"/>
      <c r="TPI109" s="259"/>
      <c r="TPJ109" s="231"/>
      <c r="TPK109" s="231"/>
      <c r="TPL109" s="231"/>
      <c r="TPM109" s="99"/>
      <c r="TPN109" s="231"/>
      <c r="TPO109" s="231"/>
      <c r="TPP109" s="231"/>
      <c r="TPQ109" s="222"/>
      <c r="TPR109" s="248"/>
      <c r="TPS109" s="254"/>
      <c r="TPT109" s="224"/>
      <c r="TPU109" s="225"/>
      <c r="TPV109" s="99"/>
      <c r="TPW109" s="255"/>
      <c r="TPX109" s="231"/>
      <c r="TPY109" s="227"/>
      <c r="TPZ109" s="231"/>
      <c r="TQA109" s="6"/>
      <c r="TQB109" s="6"/>
      <c r="TQC109" s="6"/>
      <c r="TQD109" s="246"/>
      <c r="TQE109" s="252"/>
      <c r="TQF109" s="259"/>
      <c r="TQG109" s="231"/>
      <c r="TQH109" s="231"/>
      <c r="TQI109" s="231"/>
      <c r="TQJ109" s="99"/>
      <c r="TQK109" s="231"/>
      <c r="TQL109" s="231"/>
      <c r="TQM109" s="231"/>
      <c r="TQN109" s="222"/>
      <c r="TQO109" s="248"/>
      <c r="TQP109" s="254"/>
      <c r="TQQ109" s="224"/>
      <c r="TQR109" s="225"/>
      <c r="TQS109" s="99"/>
      <c r="TQT109" s="255"/>
      <c r="TQU109" s="231"/>
      <c r="TQV109" s="227"/>
      <c r="TQW109" s="231"/>
      <c r="TQX109" s="6"/>
      <c r="TQY109" s="6"/>
      <c r="TQZ109" s="6"/>
      <c r="TRA109" s="246"/>
      <c r="TRB109" s="252"/>
      <c r="TRC109" s="259"/>
      <c r="TRD109" s="231"/>
      <c r="TRE109" s="231"/>
      <c r="TRF109" s="231"/>
      <c r="TRG109" s="99"/>
      <c r="TRH109" s="231"/>
      <c r="TRI109" s="231"/>
      <c r="TRJ109" s="231"/>
      <c r="TRK109" s="222"/>
      <c r="TRL109" s="248"/>
      <c r="TRM109" s="254"/>
      <c r="TRN109" s="224"/>
      <c r="TRO109" s="225"/>
      <c r="TRP109" s="99"/>
      <c r="TRQ109" s="255"/>
      <c r="TRR109" s="231"/>
      <c r="TRS109" s="227"/>
      <c r="TRT109" s="231"/>
      <c r="TRU109" s="6"/>
      <c r="TRV109" s="6"/>
      <c r="TRW109" s="6"/>
      <c r="TRX109" s="246"/>
      <c r="TRY109" s="252"/>
      <c r="TRZ109" s="259"/>
      <c r="TSA109" s="231"/>
      <c r="TSB109" s="231"/>
      <c r="TSC109" s="231"/>
      <c r="TSD109" s="99"/>
      <c r="TSE109" s="231"/>
      <c r="TSF109" s="231"/>
      <c r="TSG109" s="231"/>
      <c r="TSH109" s="222"/>
      <c r="TSI109" s="248"/>
      <c r="TSJ109" s="254"/>
      <c r="TSK109" s="224"/>
      <c r="TSL109" s="225"/>
      <c r="TSM109" s="99"/>
      <c r="TSN109" s="255"/>
      <c r="TSO109" s="231"/>
      <c r="TSP109" s="227"/>
      <c r="TSQ109" s="231"/>
      <c r="TSR109" s="6"/>
      <c r="TSS109" s="6"/>
      <c r="TST109" s="6"/>
      <c r="TSU109" s="246"/>
      <c r="TSV109" s="252"/>
      <c r="TSW109" s="259"/>
      <c r="TSX109" s="231"/>
      <c r="TSY109" s="231"/>
      <c r="TSZ109" s="231"/>
      <c r="TTA109" s="99"/>
      <c r="TTB109" s="231"/>
      <c r="TTC109" s="231"/>
      <c r="TTD109" s="231"/>
      <c r="TTE109" s="222"/>
      <c r="TTF109" s="248"/>
      <c r="TTG109" s="254"/>
      <c r="TTH109" s="224"/>
      <c r="TTI109" s="225"/>
      <c r="TTJ109" s="99"/>
      <c r="TTK109" s="255"/>
      <c r="TTL109" s="231"/>
      <c r="TTM109" s="227"/>
      <c r="TTN109" s="231"/>
      <c r="TTO109" s="6"/>
      <c r="TTP109" s="6"/>
      <c r="TTQ109" s="6"/>
      <c r="TTR109" s="246"/>
      <c r="TTS109" s="252"/>
      <c r="TTT109" s="259"/>
      <c r="TTU109" s="231"/>
      <c r="TTV109" s="231"/>
      <c r="TTW109" s="231"/>
      <c r="TTX109" s="99"/>
      <c r="TTY109" s="231"/>
      <c r="TTZ109" s="231"/>
      <c r="TUA109" s="231"/>
      <c r="TUB109" s="222"/>
      <c r="TUC109" s="248"/>
      <c r="TUD109" s="254"/>
      <c r="TUE109" s="224"/>
      <c r="TUF109" s="225"/>
      <c r="TUG109" s="99"/>
      <c r="TUH109" s="255"/>
      <c r="TUI109" s="231"/>
      <c r="TUJ109" s="227"/>
      <c r="TUK109" s="231"/>
      <c r="TUL109" s="6"/>
      <c r="TUM109" s="6"/>
      <c r="TUN109" s="6"/>
      <c r="TUO109" s="246"/>
      <c r="TUP109" s="252"/>
      <c r="TUQ109" s="259"/>
      <c r="TUR109" s="231"/>
      <c r="TUS109" s="231"/>
      <c r="TUT109" s="231"/>
      <c r="TUU109" s="99"/>
      <c r="TUV109" s="231"/>
      <c r="TUW109" s="231"/>
      <c r="TUX109" s="231"/>
      <c r="TUY109" s="222"/>
      <c r="TUZ109" s="248"/>
      <c r="TVA109" s="254"/>
      <c r="TVB109" s="224"/>
      <c r="TVC109" s="225"/>
      <c r="TVD109" s="99"/>
      <c r="TVE109" s="255"/>
      <c r="TVF109" s="231"/>
      <c r="TVG109" s="227"/>
      <c r="TVH109" s="231"/>
      <c r="TVI109" s="6"/>
      <c r="TVJ109" s="6"/>
      <c r="TVK109" s="6"/>
      <c r="TVL109" s="246"/>
      <c r="TVM109" s="252"/>
      <c r="TVN109" s="259"/>
      <c r="TVO109" s="231"/>
      <c r="TVP109" s="231"/>
      <c r="TVQ109" s="231"/>
      <c r="TVR109" s="99"/>
      <c r="TVS109" s="231"/>
      <c r="TVT109" s="231"/>
      <c r="TVU109" s="231"/>
      <c r="TVV109" s="222"/>
      <c r="TVW109" s="248"/>
      <c r="TVX109" s="254"/>
      <c r="TVY109" s="224"/>
      <c r="TVZ109" s="225"/>
      <c r="TWA109" s="99"/>
      <c r="TWB109" s="255"/>
      <c r="TWC109" s="231"/>
      <c r="TWD109" s="227"/>
      <c r="TWE109" s="231"/>
      <c r="TWF109" s="6"/>
      <c r="TWG109" s="6"/>
      <c r="TWH109" s="6"/>
      <c r="TWI109" s="246"/>
      <c r="TWJ109" s="252"/>
      <c r="TWK109" s="259"/>
      <c r="TWL109" s="231"/>
      <c r="TWM109" s="231"/>
      <c r="TWN109" s="231"/>
      <c r="TWO109" s="99"/>
      <c r="TWP109" s="231"/>
      <c r="TWQ109" s="231"/>
      <c r="TWR109" s="231"/>
      <c r="TWS109" s="222"/>
      <c r="TWT109" s="248"/>
      <c r="TWU109" s="254"/>
      <c r="TWV109" s="224"/>
      <c r="TWW109" s="225"/>
      <c r="TWX109" s="99"/>
      <c r="TWY109" s="255"/>
      <c r="TWZ109" s="231"/>
      <c r="TXA109" s="227"/>
      <c r="TXB109" s="231"/>
      <c r="TXC109" s="6"/>
      <c r="TXD109" s="6"/>
      <c r="TXE109" s="6"/>
      <c r="TXF109" s="246"/>
      <c r="TXG109" s="252"/>
      <c r="TXH109" s="259"/>
      <c r="TXI109" s="231"/>
      <c r="TXJ109" s="231"/>
      <c r="TXK109" s="231"/>
      <c r="TXL109" s="99"/>
      <c r="TXM109" s="231"/>
      <c r="TXN109" s="231"/>
      <c r="TXO109" s="231"/>
      <c r="TXP109" s="222"/>
      <c r="TXQ109" s="248"/>
      <c r="TXR109" s="254"/>
      <c r="TXS109" s="224"/>
      <c r="TXT109" s="225"/>
      <c r="TXU109" s="99"/>
      <c r="TXV109" s="255"/>
      <c r="TXW109" s="231"/>
      <c r="TXX109" s="227"/>
      <c r="TXY109" s="231"/>
      <c r="TXZ109" s="6"/>
      <c r="TYA109" s="6"/>
      <c r="TYB109" s="6"/>
      <c r="TYC109" s="246"/>
      <c r="TYD109" s="252"/>
      <c r="TYE109" s="259"/>
      <c r="TYF109" s="231"/>
      <c r="TYG109" s="231"/>
      <c r="TYH109" s="231"/>
      <c r="TYI109" s="99"/>
      <c r="TYJ109" s="231"/>
      <c r="TYK109" s="231"/>
      <c r="TYL109" s="231"/>
      <c r="TYM109" s="222"/>
      <c r="TYN109" s="248"/>
      <c r="TYO109" s="254"/>
      <c r="TYP109" s="224"/>
      <c r="TYQ109" s="225"/>
      <c r="TYR109" s="99"/>
      <c r="TYS109" s="255"/>
      <c r="TYT109" s="231"/>
      <c r="TYU109" s="227"/>
      <c r="TYV109" s="231"/>
      <c r="TYW109" s="6"/>
      <c r="TYX109" s="6"/>
      <c r="TYY109" s="6"/>
      <c r="TYZ109" s="246"/>
      <c r="TZA109" s="252"/>
      <c r="TZB109" s="259"/>
      <c r="TZC109" s="231"/>
      <c r="TZD109" s="231"/>
      <c r="TZE109" s="231"/>
      <c r="TZF109" s="99"/>
      <c r="TZG109" s="231"/>
      <c r="TZH109" s="231"/>
      <c r="TZI109" s="231"/>
      <c r="TZJ109" s="222"/>
      <c r="TZK109" s="248"/>
      <c r="TZL109" s="254"/>
      <c r="TZM109" s="224"/>
      <c r="TZN109" s="225"/>
      <c r="TZO109" s="99"/>
      <c r="TZP109" s="255"/>
      <c r="TZQ109" s="231"/>
      <c r="TZR109" s="227"/>
      <c r="TZS109" s="231"/>
      <c r="TZT109" s="6"/>
      <c r="TZU109" s="6"/>
      <c r="TZV109" s="6"/>
      <c r="TZW109" s="246"/>
      <c r="TZX109" s="252"/>
      <c r="TZY109" s="259"/>
      <c r="TZZ109" s="231"/>
      <c r="UAA109" s="231"/>
      <c r="UAB109" s="231"/>
      <c r="UAC109" s="99"/>
      <c r="UAD109" s="231"/>
      <c r="UAE109" s="231"/>
      <c r="UAF109" s="231"/>
      <c r="UAG109" s="222"/>
      <c r="UAH109" s="248"/>
      <c r="UAI109" s="254"/>
      <c r="UAJ109" s="224"/>
      <c r="UAK109" s="225"/>
      <c r="UAL109" s="99"/>
      <c r="UAM109" s="255"/>
      <c r="UAN109" s="231"/>
      <c r="UAO109" s="227"/>
      <c r="UAP109" s="231"/>
      <c r="UAQ109" s="6"/>
      <c r="UAR109" s="6"/>
      <c r="UAS109" s="6"/>
      <c r="UAT109" s="246"/>
      <c r="UAU109" s="252"/>
      <c r="UAV109" s="259"/>
      <c r="UAW109" s="231"/>
      <c r="UAX109" s="231"/>
      <c r="UAY109" s="231"/>
      <c r="UAZ109" s="99"/>
      <c r="UBA109" s="231"/>
      <c r="UBB109" s="231"/>
      <c r="UBC109" s="231"/>
      <c r="UBD109" s="222"/>
      <c r="UBE109" s="248"/>
      <c r="UBF109" s="254"/>
      <c r="UBG109" s="224"/>
      <c r="UBH109" s="225"/>
      <c r="UBI109" s="99"/>
      <c r="UBJ109" s="255"/>
      <c r="UBK109" s="231"/>
      <c r="UBL109" s="227"/>
      <c r="UBM109" s="231"/>
      <c r="UBN109" s="6"/>
      <c r="UBO109" s="6"/>
      <c r="UBP109" s="6"/>
      <c r="UBQ109" s="246"/>
      <c r="UBR109" s="252"/>
      <c r="UBS109" s="259"/>
      <c r="UBT109" s="231"/>
      <c r="UBU109" s="231"/>
      <c r="UBV109" s="231"/>
      <c r="UBW109" s="99"/>
      <c r="UBX109" s="231"/>
      <c r="UBY109" s="231"/>
      <c r="UBZ109" s="231"/>
      <c r="UCA109" s="222"/>
      <c r="UCB109" s="248"/>
      <c r="UCC109" s="254"/>
      <c r="UCD109" s="224"/>
      <c r="UCE109" s="225"/>
      <c r="UCF109" s="99"/>
      <c r="UCG109" s="255"/>
      <c r="UCH109" s="231"/>
      <c r="UCI109" s="227"/>
      <c r="UCJ109" s="231"/>
      <c r="UCK109" s="6"/>
      <c r="UCL109" s="6"/>
      <c r="UCM109" s="6"/>
      <c r="UCN109" s="246"/>
      <c r="UCO109" s="252"/>
      <c r="UCP109" s="259"/>
      <c r="UCQ109" s="231"/>
      <c r="UCR109" s="231"/>
      <c r="UCS109" s="231"/>
      <c r="UCT109" s="99"/>
      <c r="UCU109" s="231"/>
      <c r="UCV109" s="231"/>
      <c r="UCW109" s="231"/>
      <c r="UCX109" s="222"/>
      <c r="UCY109" s="248"/>
      <c r="UCZ109" s="254"/>
      <c r="UDA109" s="224"/>
      <c r="UDB109" s="225"/>
      <c r="UDC109" s="99"/>
      <c r="UDD109" s="255"/>
      <c r="UDE109" s="231"/>
      <c r="UDF109" s="227"/>
      <c r="UDG109" s="231"/>
      <c r="UDH109" s="6"/>
      <c r="UDI109" s="6"/>
      <c r="UDJ109" s="6"/>
      <c r="UDK109" s="246"/>
      <c r="UDL109" s="252"/>
      <c r="UDM109" s="259"/>
      <c r="UDN109" s="231"/>
      <c r="UDO109" s="231"/>
      <c r="UDP109" s="231"/>
      <c r="UDQ109" s="99"/>
      <c r="UDR109" s="231"/>
      <c r="UDS109" s="231"/>
      <c r="UDT109" s="231"/>
      <c r="UDU109" s="222"/>
      <c r="UDV109" s="248"/>
      <c r="UDW109" s="254"/>
      <c r="UDX109" s="224"/>
      <c r="UDY109" s="225"/>
      <c r="UDZ109" s="99"/>
      <c r="UEA109" s="255"/>
      <c r="UEB109" s="231"/>
      <c r="UEC109" s="227"/>
      <c r="UED109" s="231"/>
      <c r="UEE109" s="6"/>
      <c r="UEF109" s="6"/>
      <c r="UEG109" s="6"/>
      <c r="UEH109" s="246"/>
      <c r="UEI109" s="252"/>
      <c r="UEJ109" s="259"/>
      <c r="UEK109" s="231"/>
      <c r="UEL109" s="231"/>
      <c r="UEM109" s="231"/>
      <c r="UEN109" s="99"/>
      <c r="UEO109" s="231"/>
      <c r="UEP109" s="231"/>
      <c r="UEQ109" s="231"/>
      <c r="UER109" s="222"/>
      <c r="UES109" s="248"/>
      <c r="UET109" s="254"/>
      <c r="UEU109" s="224"/>
      <c r="UEV109" s="225"/>
      <c r="UEW109" s="99"/>
      <c r="UEX109" s="255"/>
      <c r="UEY109" s="231"/>
      <c r="UEZ109" s="227"/>
      <c r="UFA109" s="231"/>
      <c r="UFB109" s="6"/>
      <c r="UFC109" s="6"/>
      <c r="UFD109" s="6"/>
      <c r="UFE109" s="246"/>
      <c r="UFF109" s="252"/>
      <c r="UFG109" s="259"/>
      <c r="UFH109" s="231"/>
      <c r="UFI109" s="231"/>
      <c r="UFJ109" s="231"/>
      <c r="UFK109" s="99"/>
      <c r="UFL109" s="231"/>
      <c r="UFM109" s="231"/>
      <c r="UFN109" s="231"/>
      <c r="UFO109" s="222"/>
      <c r="UFP109" s="248"/>
      <c r="UFQ109" s="254"/>
      <c r="UFR109" s="224"/>
      <c r="UFS109" s="225"/>
      <c r="UFT109" s="99"/>
      <c r="UFU109" s="255"/>
      <c r="UFV109" s="231"/>
      <c r="UFW109" s="227"/>
      <c r="UFX109" s="231"/>
      <c r="UFY109" s="6"/>
      <c r="UFZ109" s="6"/>
      <c r="UGA109" s="6"/>
      <c r="UGB109" s="246"/>
      <c r="UGC109" s="252"/>
      <c r="UGD109" s="259"/>
      <c r="UGE109" s="231"/>
      <c r="UGF109" s="231"/>
      <c r="UGG109" s="231"/>
      <c r="UGH109" s="99"/>
      <c r="UGI109" s="231"/>
      <c r="UGJ109" s="231"/>
      <c r="UGK109" s="231"/>
      <c r="UGL109" s="222"/>
      <c r="UGM109" s="248"/>
      <c r="UGN109" s="254"/>
      <c r="UGO109" s="224"/>
      <c r="UGP109" s="225"/>
      <c r="UGQ109" s="99"/>
      <c r="UGR109" s="255"/>
      <c r="UGS109" s="231"/>
      <c r="UGT109" s="227"/>
      <c r="UGU109" s="231"/>
      <c r="UGV109" s="6"/>
      <c r="UGW109" s="6"/>
      <c r="UGX109" s="6"/>
      <c r="UGY109" s="246"/>
      <c r="UGZ109" s="252"/>
      <c r="UHA109" s="259"/>
      <c r="UHB109" s="231"/>
      <c r="UHC109" s="231"/>
      <c r="UHD109" s="231"/>
      <c r="UHE109" s="99"/>
      <c r="UHF109" s="231"/>
      <c r="UHG109" s="231"/>
      <c r="UHH109" s="231"/>
      <c r="UHI109" s="222"/>
      <c r="UHJ109" s="248"/>
      <c r="UHK109" s="254"/>
      <c r="UHL109" s="224"/>
      <c r="UHM109" s="225"/>
      <c r="UHN109" s="99"/>
      <c r="UHO109" s="255"/>
      <c r="UHP109" s="231"/>
      <c r="UHQ109" s="227"/>
      <c r="UHR109" s="231"/>
      <c r="UHS109" s="6"/>
      <c r="UHT109" s="6"/>
      <c r="UHU109" s="6"/>
      <c r="UHV109" s="246"/>
      <c r="UHW109" s="252"/>
      <c r="UHX109" s="259"/>
      <c r="UHY109" s="231"/>
      <c r="UHZ109" s="231"/>
      <c r="UIA109" s="231"/>
      <c r="UIB109" s="99"/>
      <c r="UIC109" s="231"/>
      <c r="UID109" s="231"/>
      <c r="UIE109" s="231"/>
      <c r="UIF109" s="222"/>
      <c r="UIG109" s="248"/>
      <c r="UIH109" s="254"/>
      <c r="UII109" s="224"/>
      <c r="UIJ109" s="225"/>
      <c r="UIK109" s="99"/>
      <c r="UIL109" s="255"/>
      <c r="UIM109" s="231"/>
      <c r="UIN109" s="227"/>
      <c r="UIO109" s="231"/>
      <c r="UIP109" s="6"/>
      <c r="UIQ109" s="6"/>
      <c r="UIR109" s="6"/>
      <c r="UIS109" s="246"/>
      <c r="UIT109" s="252"/>
      <c r="UIU109" s="259"/>
      <c r="UIV109" s="231"/>
      <c r="UIW109" s="231"/>
      <c r="UIX109" s="231"/>
      <c r="UIY109" s="99"/>
      <c r="UIZ109" s="231"/>
      <c r="UJA109" s="231"/>
      <c r="UJB109" s="231"/>
      <c r="UJC109" s="222"/>
      <c r="UJD109" s="248"/>
      <c r="UJE109" s="254"/>
      <c r="UJF109" s="224"/>
      <c r="UJG109" s="225"/>
      <c r="UJH109" s="99"/>
      <c r="UJI109" s="255"/>
      <c r="UJJ109" s="231"/>
      <c r="UJK109" s="227"/>
      <c r="UJL109" s="231"/>
      <c r="UJM109" s="6"/>
      <c r="UJN109" s="6"/>
      <c r="UJO109" s="6"/>
      <c r="UJP109" s="246"/>
      <c r="UJQ109" s="252"/>
      <c r="UJR109" s="259"/>
      <c r="UJS109" s="231"/>
      <c r="UJT109" s="231"/>
      <c r="UJU109" s="231"/>
      <c r="UJV109" s="99"/>
      <c r="UJW109" s="231"/>
      <c r="UJX109" s="231"/>
      <c r="UJY109" s="231"/>
      <c r="UJZ109" s="222"/>
      <c r="UKA109" s="248"/>
      <c r="UKB109" s="254"/>
      <c r="UKC109" s="224"/>
      <c r="UKD109" s="225"/>
      <c r="UKE109" s="99"/>
      <c r="UKF109" s="255"/>
      <c r="UKG109" s="231"/>
      <c r="UKH109" s="227"/>
      <c r="UKI109" s="231"/>
      <c r="UKJ109" s="6"/>
      <c r="UKK109" s="6"/>
      <c r="UKL109" s="6"/>
      <c r="UKM109" s="246"/>
      <c r="UKN109" s="252"/>
      <c r="UKO109" s="259"/>
      <c r="UKP109" s="231"/>
      <c r="UKQ109" s="231"/>
      <c r="UKR109" s="231"/>
      <c r="UKS109" s="99"/>
      <c r="UKT109" s="231"/>
      <c r="UKU109" s="231"/>
      <c r="UKV109" s="231"/>
      <c r="UKW109" s="222"/>
      <c r="UKX109" s="248"/>
      <c r="UKY109" s="254"/>
      <c r="UKZ109" s="224"/>
      <c r="ULA109" s="225"/>
      <c r="ULB109" s="99"/>
      <c r="ULC109" s="255"/>
      <c r="ULD109" s="231"/>
      <c r="ULE109" s="227"/>
      <c r="ULF109" s="231"/>
      <c r="ULG109" s="6"/>
      <c r="ULH109" s="6"/>
      <c r="ULI109" s="6"/>
      <c r="ULJ109" s="246"/>
      <c r="ULK109" s="252"/>
      <c r="ULL109" s="259"/>
      <c r="ULM109" s="231"/>
      <c r="ULN109" s="231"/>
      <c r="ULO109" s="231"/>
      <c r="ULP109" s="99"/>
      <c r="ULQ109" s="231"/>
      <c r="ULR109" s="231"/>
      <c r="ULS109" s="231"/>
      <c r="ULT109" s="222"/>
      <c r="ULU109" s="248"/>
      <c r="ULV109" s="254"/>
      <c r="ULW109" s="224"/>
      <c r="ULX109" s="225"/>
      <c r="ULY109" s="99"/>
      <c r="ULZ109" s="255"/>
      <c r="UMA109" s="231"/>
      <c r="UMB109" s="227"/>
      <c r="UMC109" s="231"/>
      <c r="UMD109" s="6"/>
      <c r="UME109" s="6"/>
      <c r="UMF109" s="6"/>
      <c r="UMG109" s="246"/>
      <c r="UMH109" s="252"/>
      <c r="UMI109" s="259"/>
      <c r="UMJ109" s="231"/>
      <c r="UMK109" s="231"/>
      <c r="UML109" s="231"/>
      <c r="UMM109" s="99"/>
      <c r="UMN109" s="231"/>
      <c r="UMO109" s="231"/>
      <c r="UMP109" s="231"/>
      <c r="UMQ109" s="222"/>
      <c r="UMR109" s="248"/>
      <c r="UMS109" s="254"/>
      <c r="UMT109" s="224"/>
      <c r="UMU109" s="225"/>
      <c r="UMV109" s="99"/>
      <c r="UMW109" s="255"/>
      <c r="UMX109" s="231"/>
      <c r="UMY109" s="227"/>
      <c r="UMZ109" s="231"/>
      <c r="UNA109" s="6"/>
      <c r="UNB109" s="6"/>
      <c r="UNC109" s="6"/>
      <c r="UND109" s="246"/>
      <c r="UNE109" s="252"/>
      <c r="UNF109" s="259"/>
      <c r="UNG109" s="231"/>
      <c r="UNH109" s="231"/>
      <c r="UNI109" s="231"/>
      <c r="UNJ109" s="99"/>
      <c r="UNK109" s="231"/>
      <c r="UNL109" s="231"/>
      <c r="UNM109" s="231"/>
      <c r="UNN109" s="222"/>
      <c r="UNO109" s="248"/>
      <c r="UNP109" s="254"/>
      <c r="UNQ109" s="224"/>
      <c r="UNR109" s="225"/>
      <c r="UNS109" s="99"/>
      <c r="UNT109" s="255"/>
      <c r="UNU109" s="231"/>
      <c r="UNV109" s="227"/>
      <c r="UNW109" s="231"/>
      <c r="UNX109" s="6"/>
      <c r="UNY109" s="6"/>
      <c r="UNZ109" s="6"/>
      <c r="UOA109" s="246"/>
      <c r="UOB109" s="252"/>
      <c r="UOC109" s="259"/>
      <c r="UOD109" s="231"/>
      <c r="UOE109" s="231"/>
      <c r="UOF109" s="231"/>
      <c r="UOG109" s="99"/>
      <c r="UOH109" s="231"/>
      <c r="UOI109" s="231"/>
      <c r="UOJ109" s="231"/>
      <c r="UOK109" s="222"/>
      <c r="UOL109" s="248"/>
      <c r="UOM109" s="254"/>
      <c r="UON109" s="224"/>
      <c r="UOO109" s="225"/>
      <c r="UOP109" s="99"/>
      <c r="UOQ109" s="255"/>
      <c r="UOR109" s="231"/>
      <c r="UOS109" s="227"/>
      <c r="UOT109" s="231"/>
      <c r="UOU109" s="6"/>
      <c r="UOV109" s="6"/>
      <c r="UOW109" s="6"/>
      <c r="UOX109" s="246"/>
      <c r="UOY109" s="252"/>
      <c r="UOZ109" s="259"/>
      <c r="UPA109" s="231"/>
      <c r="UPB109" s="231"/>
      <c r="UPC109" s="231"/>
      <c r="UPD109" s="99"/>
      <c r="UPE109" s="231"/>
      <c r="UPF109" s="231"/>
      <c r="UPG109" s="231"/>
      <c r="UPH109" s="222"/>
      <c r="UPI109" s="248"/>
      <c r="UPJ109" s="254"/>
      <c r="UPK109" s="224"/>
      <c r="UPL109" s="225"/>
      <c r="UPM109" s="99"/>
      <c r="UPN109" s="255"/>
      <c r="UPO109" s="231"/>
      <c r="UPP109" s="227"/>
      <c r="UPQ109" s="231"/>
      <c r="UPR109" s="6"/>
      <c r="UPS109" s="6"/>
      <c r="UPT109" s="6"/>
      <c r="UPU109" s="246"/>
      <c r="UPV109" s="252"/>
      <c r="UPW109" s="259"/>
      <c r="UPX109" s="231"/>
      <c r="UPY109" s="231"/>
      <c r="UPZ109" s="231"/>
      <c r="UQA109" s="99"/>
      <c r="UQB109" s="231"/>
      <c r="UQC109" s="231"/>
      <c r="UQD109" s="231"/>
      <c r="UQE109" s="222"/>
      <c r="UQF109" s="248"/>
      <c r="UQG109" s="254"/>
      <c r="UQH109" s="224"/>
      <c r="UQI109" s="225"/>
      <c r="UQJ109" s="99"/>
      <c r="UQK109" s="255"/>
      <c r="UQL109" s="231"/>
      <c r="UQM109" s="227"/>
      <c r="UQN109" s="231"/>
      <c r="UQO109" s="6"/>
      <c r="UQP109" s="6"/>
      <c r="UQQ109" s="6"/>
      <c r="UQR109" s="246"/>
      <c r="UQS109" s="252"/>
      <c r="UQT109" s="259"/>
      <c r="UQU109" s="231"/>
      <c r="UQV109" s="231"/>
      <c r="UQW109" s="231"/>
      <c r="UQX109" s="99"/>
      <c r="UQY109" s="231"/>
      <c r="UQZ109" s="231"/>
      <c r="URA109" s="231"/>
      <c r="URB109" s="222"/>
      <c r="URC109" s="248"/>
      <c r="URD109" s="254"/>
      <c r="URE109" s="224"/>
      <c r="URF109" s="225"/>
      <c r="URG109" s="99"/>
      <c r="URH109" s="255"/>
      <c r="URI109" s="231"/>
      <c r="URJ109" s="227"/>
      <c r="URK109" s="231"/>
      <c r="URL109" s="6"/>
      <c r="URM109" s="6"/>
      <c r="URN109" s="6"/>
      <c r="URO109" s="246"/>
      <c r="URP109" s="252"/>
      <c r="URQ109" s="259"/>
      <c r="URR109" s="231"/>
      <c r="URS109" s="231"/>
      <c r="URT109" s="231"/>
      <c r="URU109" s="99"/>
      <c r="URV109" s="231"/>
      <c r="URW109" s="231"/>
      <c r="URX109" s="231"/>
      <c r="URY109" s="222"/>
      <c r="URZ109" s="248"/>
      <c r="USA109" s="254"/>
      <c r="USB109" s="224"/>
      <c r="USC109" s="225"/>
      <c r="USD109" s="99"/>
      <c r="USE109" s="255"/>
      <c r="USF109" s="231"/>
      <c r="USG109" s="227"/>
      <c r="USH109" s="231"/>
      <c r="USI109" s="6"/>
      <c r="USJ109" s="6"/>
      <c r="USK109" s="6"/>
      <c r="USL109" s="246"/>
      <c r="USM109" s="252"/>
      <c r="USN109" s="259"/>
      <c r="USO109" s="231"/>
      <c r="USP109" s="231"/>
      <c r="USQ109" s="231"/>
      <c r="USR109" s="99"/>
      <c r="USS109" s="231"/>
      <c r="UST109" s="231"/>
      <c r="USU109" s="231"/>
      <c r="USV109" s="222"/>
      <c r="USW109" s="248"/>
      <c r="USX109" s="254"/>
      <c r="USY109" s="224"/>
      <c r="USZ109" s="225"/>
      <c r="UTA109" s="99"/>
      <c r="UTB109" s="255"/>
      <c r="UTC109" s="231"/>
      <c r="UTD109" s="227"/>
      <c r="UTE109" s="231"/>
      <c r="UTF109" s="6"/>
      <c r="UTG109" s="6"/>
      <c r="UTH109" s="6"/>
      <c r="UTI109" s="246"/>
      <c r="UTJ109" s="252"/>
      <c r="UTK109" s="259"/>
      <c r="UTL109" s="231"/>
      <c r="UTM109" s="231"/>
      <c r="UTN109" s="231"/>
      <c r="UTO109" s="99"/>
      <c r="UTP109" s="231"/>
      <c r="UTQ109" s="231"/>
      <c r="UTR109" s="231"/>
      <c r="UTS109" s="222"/>
      <c r="UTT109" s="248"/>
      <c r="UTU109" s="254"/>
      <c r="UTV109" s="224"/>
      <c r="UTW109" s="225"/>
      <c r="UTX109" s="99"/>
      <c r="UTY109" s="255"/>
      <c r="UTZ109" s="231"/>
      <c r="UUA109" s="227"/>
      <c r="UUB109" s="231"/>
      <c r="UUC109" s="6"/>
      <c r="UUD109" s="6"/>
      <c r="UUE109" s="6"/>
      <c r="UUF109" s="246"/>
      <c r="UUG109" s="252"/>
      <c r="UUH109" s="259"/>
      <c r="UUI109" s="231"/>
      <c r="UUJ109" s="231"/>
      <c r="UUK109" s="231"/>
      <c r="UUL109" s="99"/>
      <c r="UUM109" s="231"/>
      <c r="UUN109" s="231"/>
      <c r="UUO109" s="231"/>
      <c r="UUP109" s="222"/>
      <c r="UUQ109" s="248"/>
      <c r="UUR109" s="254"/>
      <c r="UUS109" s="224"/>
      <c r="UUT109" s="225"/>
      <c r="UUU109" s="99"/>
      <c r="UUV109" s="255"/>
      <c r="UUW109" s="231"/>
      <c r="UUX109" s="227"/>
      <c r="UUY109" s="231"/>
      <c r="UUZ109" s="6"/>
      <c r="UVA109" s="6"/>
      <c r="UVB109" s="6"/>
      <c r="UVC109" s="246"/>
      <c r="UVD109" s="252"/>
      <c r="UVE109" s="259"/>
      <c r="UVF109" s="231"/>
      <c r="UVG109" s="231"/>
      <c r="UVH109" s="231"/>
      <c r="UVI109" s="99"/>
      <c r="UVJ109" s="231"/>
      <c r="UVK109" s="231"/>
      <c r="UVL109" s="231"/>
      <c r="UVM109" s="222"/>
      <c r="UVN109" s="248"/>
      <c r="UVO109" s="254"/>
      <c r="UVP109" s="224"/>
      <c r="UVQ109" s="225"/>
      <c r="UVR109" s="99"/>
      <c r="UVS109" s="255"/>
      <c r="UVT109" s="231"/>
      <c r="UVU109" s="227"/>
      <c r="UVV109" s="231"/>
      <c r="UVW109" s="6"/>
      <c r="UVX109" s="6"/>
      <c r="UVY109" s="6"/>
      <c r="UVZ109" s="246"/>
      <c r="UWA109" s="252"/>
      <c r="UWB109" s="259"/>
      <c r="UWC109" s="231"/>
      <c r="UWD109" s="231"/>
      <c r="UWE109" s="231"/>
      <c r="UWF109" s="99"/>
      <c r="UWG109" s="231"/>
      <c r="UWH109" s="231"/>
      <c r="UWI109" s="231"/>
      <c r="UWJ109" s="222"/>
      <c r="UWK109" s="248"/>
      <c r="UWL109" s="254"/>
      <c r="UWM109" s="224"/>
      <c r="UWN109" s="225"/>
      <c r="UWO109" s="99"/>
      <c r="UWP109" s="255"/>
      <c r="UWQ109" s="231"/>
      <c r="UWR109" s="227"/>
      <c r="UWS109" s="231"/>
      <c r="UWT109" s="6"/>
      <c r="UWU109" s="6"/>
      <c r="UWV109" s="6"/>
      <c r="UWW109" s="246"/>
      <c r="UWX109" s="252"/>
      <c r="UWY109" s="259"/>
      <c r="UWZ109" s="231"/>
      <c r="UXA109" s="231"/>
      <c r="UXB109" s="231"/>
      <c r="UXC109" s="99"/>
      <c r="UXD109" s="231"/>
      <c r="UXE109" s="231"/>
      <c r="UXF109" s="231"/>
      <c r="UXG109" s="222"/>
      <c r="UXH109" s="248"/>
      <c r="UXI109" s="254"/>
      <c r="UXJ109" s="224"/>
      <c r="UXK109" s="225"/>
      <c r="UXL109" s="99"/>
      <c r="UXM109" s="255"/>
      <c r="UXN109" s="231"/>
      <c r="UXO109" s="227"/>
      <c r="UXP109" s="231"/>
      <c r="UXQ109" s="6"/>
      <c r="UXR109" s="6"/>
      <c r="UXS109" s="6"/>
      <c r="UXT109" s="246"/>
      <c r="UXU109" s="252"/>
      <c r="UXV109" s="259"/>
      <c r="UXW109" s="231"/>
      <c r="UXX109" s="231"/>
      <c r="UXY109" s="231"/>
      <c r="UXZ109" s="99"/>
      <c r="UYA109" s="231"/>
      <c r="UYB109" s="231"/>
      <c r="UYC109" s="231"/>
      <c r="UYD109" s="222"/>
      <c r="UYE109" s="248"/>
      <c r="UYF109" s="254"/>
      <c r="UYG109" s="224"/>
      <c r="UYH109" s="225"/>
      <c r="UYI109" s="99"/>
      <c r="UYJ109" s="255"/>
      <c r="UYK109" s="231"/>
      <c r="UYL109" s="227"/>
      <c r="UYM109" s="231"/>
      <c r="UYN109" s="6"/>
      <c r="UYO109" s="6"/>
      <c r="UYP109" s="6"/>
      <c r="UYQ109" s="246"/>
      <c r="UYR109" s="252"/>
      <c r="UYS109" s="259"/>
      <c r="UYT109" s="231"/>
      <c r="UYU109" s="231"/>
      <c r="UYV109" s="231"/>
      <c r="UYW109" s="99"/>
      <c r="UYX109" s="231"/>
      <c r="UYY109" s="231"/>
      <c r="UYZ109" s="231"/>
      <c r="UZA109" s="222"/>
      <c r="UZB109" s="248"/>
      <c r="UZC109" s="254"/>
      <c r="UZD109" s="224"/>
      <c r="UZE109" s="225"/>
      <c r="UZF109" s="99"/>
      <c r="UZG109" s="255"/>
      <c r="UZH109" s="231"/>
      <c r="UZI109" s="227"/>
      <c r="UZJ109" s="231"/>
      <c r="UZK109" s="6"/>
      <c r="UZL109" s="6"/>
      <c r="UZM109" s="6"/>
      <c r="UZN109" s="246"/>
      <c r="UZO109" s="252"/>
      <c r="UZP109" s="259"/>
      <c r="UZQ109" s="231"/>
      <c r="UZR109" s="231"/>
      <c r="UZS109" s="231"/>
      <c r="UZT109" s="99"/>
      <c r="UZU109" s="231"/>
      <c r="UZV109" s="231"/>
      <c r="UZW109" s="231"/>
      <c r="UZX109" s="222"/>
      <c r="UZY109" s="248"/>
      <c r="UZZ109" s="254"/>
      <c r="VAA109" s="224"/>
      <c r="VAB109" s="225"/>
      <c r="VAC109" s="99"/>
      <c r="VAD109" s="255"/>
      <c r="VAE109" s="231"/>
      <c r="VAF109" s="227"/>
      <c r="VAG109" s="231"/>
      <c r="VAH109" s="6"/>
      <c r="VAI109" s="6"/>
      <c r="VAJ109" s="6"/>
      <c r="VAK109" s="246"/>
      <c r="VAL109" s="252"/>
      <c r="VAM109" s="259"/>
      <c r="VAN109" s="231"/>
      <c r="VAO109" s="231"/>
      <c r="VAP109" s="231"/>
      <c r="VAQ109" s="99"/>
      <c r="VAR109" s="231"/>
      <c r="VAS109" s="231"/>
      <c r="VAT109" s="231"/>
      <c r="VAU109" s="222"/>
      <c r="VAV109" s="248"/>
      <c r="VAW109" s="254"/>
      <c r="VAX109" s="224"/>
      <c r="VAY109" s="225"/>
      <c r="VAZ109" s="99"/>
      <c r="VBA109" s="255"/>
      <c r="VBB109" s="231"/>
      <c r="VBC109" s="227"/>
      <c r="VBD109" s="231"/>
      <c r="VBE109" s="6"/>
      <c r="VBF109" s="6"/>
      <c r="VBG109" s="6"/>
      <c r="VBH109" s="246"/>
      <c r="VBI109" s="252"/>
      <c r="VBJ109" s="259"/>
      <c r="VBK109" s="231"/>
      <c r="VBL109" s="231"/>
      <c r="VBM109" s="231"/>
      <c r="VBN109" s="99"/>
      <c r="VBO109" s="231"/>
      <c r="VBP109" s="231"/>
      <c r="VBQ109" s="231"/>
      <c r="VBR109" s="222"/>
      <c r="VBS109" s="248"/>
      <c r="VBT109" s="254"/>
      <c r="VBU109" s="224"/>
      <c r="VBV109" s="225"/>
      <c r="VBW109" s="99"/>
      <c r="VBX109" s="255"/>
      <c r="VBY109" s="231"/>
      <c r="VBZ109" s="227"/>
      <c r="VCA109" s="231"/>
      <c r="VCB109" s="6"/>
      <c r="VCC109" s="6"/>
      <c r="VCD109" s="6"/>
      <c r="VCE109" s="246"/>
      <c r="VCF109" s="252"/>
      <c r="VCG109" s="259"/>
      <c r="VCH109" s="231"/>
      <c r="VCI109" s="231"/>
      <c r="VCJ109" s="231"/>
      <c r="VCK109" s="99"/>
      <c r="VCL109" s="231"/>
      <c r="VCM109" s="231"/>
      <c r="VCN109" s="231"/>
      <c r="VCO109" s="222"/>
      <c r="VCP109" s="248"/>
      <c r="VCQ109" s="254"/>
      <c r="VCR109" s="224"/>
      <c r="VCS109" s="225"/>
      <c r="VCT109" s="99"/>
      <c r="VCU109" s="255"/>
      <c r="VCV109" s="231"/>
      <c r="VCW109" s="227"/>
      <c r="VCX109" s="231"/>
      <c r="VCY109" s="6"/>
      <c r="VCZ109" s="6"/>
      <c r="VDA109" s="6"/>
      <c r="VDB109" s="246"/>
      <c r="VDC109" s="252"/>
      <c r="VDD109" s="259"/>
      <c r="VDE109" s="231"/>
      <c r="VDF109" s="231"/>
      <c r="VDG109" s="231"/>
      <c r="VDH109" s="99"/>
      <c r="VDI109" s="231"/>
      <c r="VDJ109" s="231"/>
      <c r="VDK109" s="231"/>
      <c r="VDL109" s="222"/>
      <c r="VDM109" s="248"/>
      <c r="VDN109" s="254"/>
      <c r="VDO109" s="224"/>
      <c r="VDP109" s="225"/>
      <c r="VDQ109" s="99"/>
      <c r="VDR109" s="255"/>
      <c r="VDS109" s="231"/>
      <c r="VDT109" s="227"/>
      <c r="VDU109" s="231"/>
      <c r="VDV109" s="6"/>
      <c r="VDW109" s="6"/>
      <c r="VDX109" s="6"/>
      <c r="VDY109" s="246"/>
      <c r="VDZ109" s="252"/>
      <c r="VEA109" s="259"/>
      <c r="VEB109" s="231"/>
      <c r="VEC109" s="231"/>
      <c r="VED109" s="231"/>
      <c r="VEE109" s="99"/>
      <c r="VEF109" s="231"/>
      <c r="VEG109" s="231"/>
      <c r="VEH109" s="231"/>
      <c r="VEI109" s="222"/>
      <c r="VEJ109" s="248"/>
      <c r="VEK109" s="254"/>
      <c r="VEL109" s="224"/>
      <c r="VEM109" s="225"/>
      <c r="VEN109" s="99"/>
      <c r="VEO109" s="255"/>
      <c r="VEP109" s="231"/>
      <c r="VEQ109" s="227"/>
      <c r="VER109" s="231"/>
      <c r="VES109" s="6"/>
      <c r="VET109" s="6"/>
      <c r="VEU109" s="6"/>
      <c r="VEV109" s="246"/>
      <c r="VEW109" s="252"/>
      <c r="VEX109" s="259"/>
      <c r="VEY109" s="231"/>
      <c r="VEZ109" s="231"/>
      <c r="VFA109" s="231"/>
      <c r="VFB109" s="99"/>
      <c r="VFC109" s="231"/>
      <c r="VFD109" s="231"/>
      <c r="VFE109" s="231"/>
      <c r="VFF109" s="222"/>
      <c r="VFG109" s="248"/>
      <c r="VFH109" s="254"/>
      <c r="VFI109" s="224"/>
      <c r="VFJ109" s="225"/>
      <c r="VFK109" s="99"/>
      <c r="VFL109" s="255"/>
      <c r="VFM109" s="231"/>
      <c r="VFN109" s="227"/>
      <c r="VFO109" s="231"/>
      <c r="VFP109" s="6"/>
      <c r="VFQ109" s="6"/>
      <c r="VFR109" s="6"/>
      <c r="VFS109" s="246"/>
      <c r="VFT109" s="252"/>
      <c r="VFU109" s="259"/>
      <c r="VFV109" s="231"/>
      <c r="VFW109" s="231"/>
      <c r="VFX109" s="231"/>
      <c r="VFY109" s="99"/>
      <c r="VFZ109" s="231"/>
      <c r="VGA109" s="231"/>
      <c r="VGB109" s="231"/>
      <c r="VGC109" s="222"/>
      <c r="VGD109" s="248"/>
      <c r="VGE109" s="254"/>
      <c r="VGF109" s="224"/>
      <c r="VGG109" s="225"/>
      <c r="VGH109" s="99"/>
      <c r="VGI109" s="255"/>
      <c r="VGJ109" s="231"/>
      <c r="VGK109" s="227"/>
      <c r="VGL109" s="231"/>
      <c r="VGM109" s="6"/>
      <c r="VGN109" s="6"/>
      <c r="VGO109" s="6"/>
      <c r="VGP109" s="246"/>
      <c r="VGQ109" s="252"/>
      <c r="VGR109" s="259"/>
      <c r="VGS109" s="231"/>
      <c r="VGT109" s="231"/>
      <c r="VGU109" s="231"/>
      <c r="VGV109" s="99"/>
      <c r="VGW109" s="231"/>
      <c r="VGX109" s="231"/>
      <c r="VGY109" s="231"/>
      <c r="VGZ109" s="222"/>
      <c r="VHA109" s="248"/>
      <c r="VHB109" s="254"/>
      <c r="VHC109" s="224"/>
      <c r="VHD109" s="225"/>
      <c r="VHE109" s="99"/>
      <c r="VHF109" s="255"/>
      <c r="VHG109" s="231"/>
      <c r="VHH109" s="227"/>
      <c r="VHI109" s="231"/>
      <c r="VHJ109" s="6"/>
      <c r="VHK109" s="6"/>
      <c r="VHL109" s="6"/>
      <c r="VHM109" s="246"/>
      <c r="VHN109" s="252"/>
      <c r="VHO109" s="259"/>
      <c r="VHP109" s="231"/>
      <c r="VHQ109" s="231"/>
      <c r="VHR109" s="231"/>
      <c r="VHS109" s="99"/>
      <c r="VHT109" s="231"/>
      <c r="VHU109" s="231"/>
      <c r="VHV109" s="231"/>
      <c r="VHW109" s="222"/>
      <c r="VHX109" s="248"/>
      <c r="VHY109" s="254"/>
      <c r="VHZ109" s="224"/>
      <c r="VIA109" s="225"/>
      <c r="VIB109" s="99"/>
      <c r="VIC109" s="255"/>
      <c r="VID109" s="231"/>
      <c r="VIE109" s="227"/>
      <c r="VIF109" s="231"/>
      <c r="VIG109" s="6"/>
      <c r="VIH109" s="6"/>
      <c r="VII109" s="6"/>
      <c r="VIJ109" s="246"/>
      <c r="VIK109" s="252"/>
      <c r="VIL109" s="259"/>
      <c r="VIM109" s="231"/>
      <c r="VIN109" s="231"/>
      <c r="VIO109" s="231"/>
      <c r="VIP109" s="99"/>
      <c r="VIQ109" s="231"/>
      <c r="VIR109" s="231"/>
      <c r="VIS109" s="231"/>
      <c r="VIT109" s="222"/>
      <c r="VIU109" s="248"/>
      <c r="VIV109" s="254"/>
      <c r="VIW109" s="224"/>
      <c r="VIX109" s="225"/>
      <c r="VIY109" s="99"/>
      <c r="VIZ109" s="255"/>
      <c r="VJA109" s="231"/>
      <c r="VJB109" s="227"/>
      <c r="VJC109" s="231"/>
      <c r="VJD109" s="6"/>
      <c r="VJE109" s="6"/>
      <c r="VJF109" s="6"/>
      <c r="VJG109" s="246"/>
      <c r="VJH109" s="252"/>
      <c r="VJI109" s="259"/>
      <c r="VJJ109" s="231"/>
      <c r="VJK109" s="231"/>
      <c r="VJL109" s="231"/>
      <c r="VJM109" s="99"/>
      <c r="VJN109" s="231"/>
      <c r="VJO109" s="231"/>
      <c r="VJP109" s="231"/>
      <c r="VJQ109" s="222"/>
      <c r="VJR109" s="248"/>
      <c r="VJS109" s="254"/>
      <c r="VJT109" s="224"/>
      <c r="VJU109" s="225"/>
      <c r="VJV109" s="99"/>
      <c r="VJW109" s="255"/>
      <c r="VJX109" s="231"/>
      <c r="VJY109" s="227"/>
      <c r="VJZ109" s="231"/>
      <c r="VKA109" s="6"/>
      <c r="VKB109" s="6"/>
      <c r="VKC109" s="6"/>
      <c r="VKD109" s="246"/>
      <c r="VKE109" s="252"/>
      <c r="VKF109" s="259"/>
      <c r="VKG109" s="231"/>
      <c r="VKH109" s="231"/>
      <c r="VKI109" s="231"/>
      <c r="VKJ109" s="99"/>
      <c r="VKK109" s="231"/>
      <c r="VKL109" s="231"/>
      <c r="VKM109" s="231"/>
      <c r="VKN109" s="222"/>
      <c r="VKO109" s="248"/>
      <c r="VKP109" s="254"/>
      <c r="VKQ109" s="224"/>
      <c r="VKR109" s="225"/>
      <c r="VKS109" s="99"/>
      <c r="VKT109" s="255"/>
      <c r="VKU109" s="231"/>
      <c r="VKV109" s="227"/>
      <c r="VKW109" s="231"/>
      <c r="VKX109" s="6"/>
      <c r="VKY109" s="6"/>
      <c r="VKZ109" s="6"/>
      <c r="VLA109" s="246"/>
      <c r="VLB109" s="252"/>
      <c r="VLC109" s="259"/>
      <c r="VLD109" s="231"/>
      <c r="VLE109" s="231"/>
      <c r="VLF109" s="231"/>
      <c r="VLG109" s="99"/>
      <c r="VLH109" s="231"/>
      <c r="VLI109" s="231"/>
      <c r="VLJ109" s="231"/>
      <c r="VLK109" s="222"/>
      <c r="VLL109" s="248"/>
      <c r="VLM109" s="254"/>
      <c r="VLN109" s="224"/>
      <c r="VLO109" s="225"/>
      <c r="VLP109" s="99"/>
      <c r="VLQ109" s="255"/>
      <c r="VLR109" s="231"/>
      <c r="VLS109" s="227"/>
      <c r="VLT109" s="231"/>
      <c r="VLU109" s="6"/>
      <c r="VLV109" s="6"/>
      <c r="VLW109" s="6"/>
      <c r="VLX109" s="246"/>
      <c r="VLY109" s="252"/>
      <c r="VLZ109" s="259"/>
      <c r="VMA109" s="231"/>
      <c r="VMB109" s="231"/>
      <c r="VMC109" s="231"/>
      <c r="VMD109" s="99"/>
      <c r="VME109" s="231"/>
      <c r="VMF109" s="231"/>
      <c r="VMG109" s="231"/>
      <c r="VMH109" s="222"/>
      <c r="VMI109" s="248"/>
      <c r="VMJ109" s="254"/>
      <c r="VMK109" s="224"/>
      <c r="VML109" s="225"/>
      <c r="VMM109" s="99"/>
      <c r="VMN109" s="255"/>
      <c r="VMO109" s="231"/>
      <c r="VMP109" s="227"/>
      <c r="VMQ109" s="231"/>
      <c r="VMR109" s="6"/>
      <c r="VMS109" s="6"/>
      <c r="VMT109" s="6"/>
      <c r="VMU109" s="246"/>
      <c r="VMV109" s="252"/>
      <c r="VMW109" s="259"/>
      <c r="VMX109" s="231"/>
      <c r="VMY109" s="231"/>
      <c r="VMZ109" s="231"/>
      <c r="VNA109" s="99"/>
      <c r="VNB109" s="231"/>
      <c r="VNC109" s="231"/>
      <c r="VND109" s="231"/>
      <c r="VNE109" s="222"/>
      <c r="VNF109" s="248"/>
      <c r="VNG109" s="254"/>
      <c r="VNH109" s="224"/>
      <c r="VNI109" s="225"/>
      <c r="VNJ109" s="99"/>
      <c r="VNK109" s="255"/>
      <c r="VNL109" s="231"/>
      <c r="VNM109" s="227"/>
      <c r="VNN109" s="231"/>
      <c r="VNO109" s="6"/>
      <c r="VNP109" s="6"/>
      <c r="VNQ109" s="6"/>
      <c r="VNR109" s="246"/>
      <c r="VNS109" s="252"/>
      <c r="VNT109" s="259"/>
      <c r="VNU109" s="231"/>
      <c r="VNV109" s="231"/>
      <c r="VNW109" s="231"/>
      <c r="VNX109" s="99"/>
      <c r="VNY109" s="231"/>
      <c r="VNZ109" s="231"/>
      <c r="VOA109" s="231"/>
      <c r="VOB109" s="222"/>
      <c r="VOC109" s="248"/>
      <c r="VOD109" s="254"/>
      <c r="VOE109" s="224"/>
      <c r="VOF109" s="225"/>
      <c r="VOG109" s="99"/>
      <c r="VOH109" s="255"/>
      <c r="VOI109" s="231"/>
      <c r="VOJ109" s="227"/>
      <c r="VOK109" s="231"/>
      <c r="VOL109" s="6"/>
      <c r="VOM109" s="6"/>
      <c r="VON109" s="6"/>
      <c r="VOO109" s="246"/>
      <c r="VOP109" s="252"/>
      <c r="VOQ109" s="259"/>
      <c r="VOR109" s="231"/>
      <c r="VOS109" s="231"/>
      <c r="VOT109" s="231"/>
      <c r="VOU109" s="99"/>
      <c r="VOV109" s="231"/>
      <c r="VOW109" s="231"/>
      <c r="VOX109" s="231"/>
      <c r="VOY109" s="222"/>
      <c r="VOZ109" s="248"/>
      <c r="VPA109" s="254"/>
      <c r="VPB109" s="224"/>
      <c r="VPC109" s="225"/>
      <c r="VPD109" s="99"/>
      <c r="VPE109" s="255"/>
      <c r="VPF109" s="231"/>
      <c r="VPG109" s="227"/>
      <c r="VPH109" s="231"/>
      <c r="VPI109" s="6"/>
      <c r="VPJ109" s="6"/>
      <c r="VPK109" s="6"/>
      <c r="VPL109" s="246"/>
      <c r="VPM109" s="252"/>
      <c r="VPN109" s="259"/>
      <c r="VPO109" s="231"/>
      <c r="VPP109" s="231"/>
      <c r="VPQ109" s="231"/>
      <c r="VPR109" s="99"/>
      <c r="VPS109" s="231"/>
      <c r="VPT109" s="231"/>
      <c r="VPU109" s="231"/>
      <c r="VPV109" s="222"/>
      <c r="VPW109" s="248"/>
      <c r="VPX109" s="254"/>
      <c r="VPY109" s="224"/>
      <c r="VPZ109" s="225"/>
      <c r="VQA109" s="99"/>
      <c r="VQB109" s="255"/>
      <c r="VQC109" s="231"/>
      <c r="VQD109" s="227"/>
      <c r="VQE109" s="231"/>
      <c r="VQF109" s="6"/>
      <c r="VQG109" s="6"/>
      <c r="VQH109" s="6"/>
      <c r="VQI109" s="246"/>
      <c r="VQJ109" s="252"/>
      <c r="VQK109" s="259"/>
      <c r="VQL109" s="231"/>
      <c r="VQM109" s="231"/>
      <c r="VQN109" s="231"/>
      <c r="VQO109" s="99"/>
      <c r="VQP109" s="231"/>
      <c r="VQQ109" s="231"/>
      <c r="VQR109" s="231"/>
      <c r="VQS109" s="222"/>
      <c r="VQT109" s="248"/>
      <c r="VQU109" s="254"/>
      <c r="VQV109" s="224"/>
      <c r="VQW109" s="225"/>
      <c r="VQX109" s="99"/>
      <c r="VQY109" s="255"/>
      <c r="VQZ109" s="231"/>
      <c r="VRA109" s="227"/>
      <c r="VRB109" s="231"/>
      <c r="VRC109" s="6"/>
      <c r="VRD109" s="6"/>
      <c r="VRE109" s="6"/>
      <c r="VRF109" s="246"/>
      <c r="VRG109" s="252"/>
      <c r="VRH109" s="259"/>
      <c r="VRI109" s="231"/>
      <c r="VRJ109" s="231"/>
      <c r="VRK109" s="231"/>
      <c r="VRL109" s="99"/>
      <c r="VRM109" s="231"/>
      <c r="VRN109" s="231"/>
      <c r="VRO109" s="231"/>
      <c r="VRP109" s="222"/>
      <c r="VRQ109" s="248"/>
      <c r="VRR109" s="254"/>
      <c r="VRS109" s="224"/>
      <c r="VRT109" s="225"/>
      <c r="VRU109" s="99"/>
      <c r="VRV109" s="255"/>
      <c r="VRW109" s="231"/>
      <c r="VRX109" s="227"/>
      <c r="VRY109" s="231"/>
      <c r="VRZ109" s="6"/>
      <c r="VSA109" s="6"/>
      <c r="VSB109" s="6"/>
      <c r="VSC109" s="246"/>
      <c r="VSD109" s="252"/>
      <c r="VSE109" s="259"/>
      <c r="VSF109" s="231"/>
      <c r="VSG109" s="231"/>
      <c r="VSH109" s="231"/>
      <c r="VSI109" s="99"/>
      <c r="VSJ109" s="231"/>
      <c r="VSK109" s="231"/>
      <c r="VSL109" s="231"/>
      <c r="VSM109" s="222"/>
      <c r="VSN109" s="248"/>
      <c r="VSO109" s="254"/>
      <c r="VSP109" s="224"/>
      <c r="VSQ109" s="225"/>
      <c r="VSR109" s="99"/>
      <c r="VSS109" s="255"/>
      <c r="VST109" s="231"/>
      <c r="VSU109" s="227"/>
      <c r="VSV109" s="231"/>
      <c r="VSW109" s="6"/>
      <c r="VSX109" s="6"/>
      <c r="VSY109" s="6"/>
      <c r="VSZ109" s="246"/>
      <c r="VTA109" s="252"/>
      <c r="VTB109" s="259"/>
      <c r="VTC109" s="231"/>
      <c r="VTD109" s="231"/>
      <c r="VTE109" s="231"/>
      <c r="VTF109" s="99"/>
      <c r="VTG109" s="231"/>
      <c r="VTH109" s="231"/>
      <c r="VTI109" s="231"/>
      <c r="VTJ109" s="222"/>
      <c r="VTK109" s="248"/>
      <c r="VTL109" s="254"/>
      <c r="VTM109" s="224"/>
      <c r="VTN109" s="225"/>
      <c r="VTO109" s="99"/>
      <c r="VTP109" s="255"/>
      <c r="VTQ109" s="231"/>
      <c r="VTR109" s="227"/>
      <c r="VTS109" s="231"/>
      <c r="VTT109" s="6"/>
      <c r="VTU109" s="6"/>
      <c r="VTV109" s="6"/>
      <c r="VTW109" s="246"/>
      <c r="VTX109" s="252"/>
      <c r="VTY109" s="259"/>
      <c r="VTZ109" s="231"/>
      <c r="VUA109" s="231"/>
      <c r="VUB109" s="231"/>
      <c r="VUC109" s="99"/>
      <c r="VUD109" s="231"/>
      <c r="VUE109" s="231"/>
      <c r="VUF109" s="231"/>
      <c r="VUG109" s="222"/>
      <c r="VUH109" s="248"/>
      <c r="VUI109" s="254"/>
      <c r="VUJ109" s="224"/>
      <c r="VUK109" s="225"/>
      <c r="VUL109" s="99"/>
      <c r="VUM109" s="255"/>
      <c r="VUN109" s="231"/>
      <c r="VUO109" s="227"/>
      <c r="VUP109" s="231"/>
      <c r="VUQ109" s="6"/>
      <c r="VUR109" s="6"/>
      <c r="VUS109" s="6"/>
      <c r="VUT109" s="246"/>
      <c r="VUU109" s="252"/>
      <c r="VUV109" s="259"/>
      <c r="VUW109" s="231"/>
      <c r="VUX109" s="231"/>
      <c r="VUY109" s="231"/>
      <c r="VUZ109" s="99"/>
      <c r="VVA109" s="231"/>
      <c r="VVB109" s="231"/>
      <c r="VVC109" s="231"/>
      <c r="VVD109" s="222"/>
      <c r="VVE109" s="248"/>
      <c r="VVF109" s="254"/>
      <c r="VVG109" s="224"/>
      <c r="VVH109" s="225"/>
      <c r="VVI109" s="99"/>
      <c r="VVJ109" s="255"/>
      <c r="VVK109" s="231"/>
      <c r="VVL109" s="227"/>
      <c r="VVM109" s="231"/>
      <c r="VVN109" s="6"/>
      <c r="VVO109" s="6"/>
      <c r="VVP109" s="6"/>
      <c r="VVQ109" s="246"/>
      <c r="VVR109" s="252"/>
      <c r="VVS109" s="259"/>
      <c r="VVT109" s="231"/>
      <c r="VVU109" s="231"/>
      <c r="VVV109" s="231"/>
      <c r="VVW109" s="99"/>
      <c r="VVX109" s="231"/>
      <c r="VVY109" s="231"/>
      <c r="VVZ109" s="231"/>
      <c r="VWA109" s="222"/>
      <c r="VWB109" s="248"/>
      <c r="VWC109" s="254"/>
      <c r="VWD109" s="224"/>
      <c r="VWE109" s="225"/>
      <c r="VWF109" s="99"/>
      <c r="VWG109" s="255"/>
      <c r="VWH109" s="231"/>
      <c r="VWI109" s="227"/>
      <c r="VWJ109" s="231"/>
      <c r="VWK109" s="6"/>
      <c r="VWL109" s="6"/>
      <c r="VWM109" s="6"/>
      <c r="VWN109" s="246"/>
      <c r="VWO109" s="252"/>
      <c r="VWP109" s="259"/>
      <c r="VWQ109" s="231"/>
      <c r="VWR109" s="231"/>
      <c r="VWS109" s="231"/>
      <c r="VWT109" s="99"/>
      <c r="VWU109" s="231"/>
      <c r="VWV109" s="231"/>
      <c r="VWW109" s="231"/>
      <c r="VWX109" s="222"/>
      <c r="VWY109" s="248"/>
      <c r="VWZ109" s="254"/>
      <c r="VXA109" s="224"/>
      <c r="VXB109" s="225"/>
      <c r="VXC109" s="99"/>
      <c r="VXD109" s="255"/>
      <c r="VXE109" s="231"/>
      <c r="VXF109" s="227"/>
      <c r="VXG109" s="231"/>
      <c r="VXH109" s="6"/>
      <c r="VXI109" s="6"/>
      <c r="VXJ109" s="6"/>
      <c r="VXK109" s="246"/>
      <c r="VXL109" s="252"/>
      <c r="VXM109" s="259"/>
      <c r="VXN109" s="231"/>
      <c r="VXO109" s="231"/>
      <c r="VXP109" s="231"/>
      <c r="VXQ109" s="99"/>
      <c r="VXR109" s="231"/>
      <c r="VXS109" s="231"/>
      <c r="VXT109" s="231"/>
      <c r="VXU109" s="222"/>
      <c r="VXV109" s="248"/>
      <c r="VXW109" s="254"/>
      <c r="VXX109" s="224"/>
      <c r="VXY109" s="225"/>
      <c r="VXZ109" s="99"/>
      <c r="VYA109" s="255"/>
      <c r="VYB109" s="231"/>
      <c r="VYC109" s="227"/>
      <c r="VYD109" s="231"/>
      <c r="VYE109" s="6"/>
      <c r="VYF109" s="6"/>
      <c r="VYG109" s="6"/>
      <c r="VYH109" s="246"/>
      <c r="VYI109" s="252"/>
      <c r="VYJ109" s="259"/>
      <c r="VYK109" s="231"/>
      <c r="VYL109" s="231"/>
      <c r="VYM109" s="231"/>
      <c r="VYN109" s="99"/>
      <c r="VYO109" s="231"/>
      <c r="VYP109" s="231"/>
      <c r="VYQ109" s="231"/>
      <c r="VYR109" s="222"/>
      <c r="VYS109" s="248"/>
      <c r="VYT109" s="254"/>
      <c r="VYU109" s="224"/>
      <c r="VYV109" s="225"/>
      <c r="VYW109" s="99"/>
      <c r="VYX109" s="255"/>
      <c r="VYY109" s="231"/>
      <c r="VYZ109" s="227"/>
      <c r="VZA109" s="231"/>
      <c r="VZB109" s="6"/>
      <c r="VZC109" s="6"/>
      <c r="VZD109" s="6"/>
      <c r="VZE109" s="246"/>
      <c r="VZF109" s="252"/>
      <c r="VZG109" s="259"/>
      <c r="VZH109" s="231"/>
      <c r="VZI109" s="231"/>
      <c r="VZJ109" s="231"/>
      <c r="VZK109" s="99"/>
      <c r="VZL109" s="231"/>
      <c r="VZM109" s="231"/>
      <c r="VZN109" s="231"/>
      <c r="VZO109" s="222"/>
      <c r="VZP109" s="248"/>
      <c r="VZQ109" s="254"/>
      <c r="VZR109" s="224"/>
      <c r="VZS109" s="225"/>
      <c r="VZT109" s="99"/>
      <c r="VZU109" s="255"/>
      <c r="VZV109" s="231"/>
      <c r="VZW109" s="227"/>
      <c r="VZX109" s="231"/>
      <c r="VZY109" s="6"/>
      <c r="VZZ109" s="6"/>
      <c r="WAA109" s="6"/>
      <c r="WAB109" s="246"/>
      <c r="WAC109" s="252"/>
      <c r="WAD109" s="259"/>
      <c r="WAE109" s="231"/>
      <c r="WAF109" s="231"/>
      <c r="WAG109" s="231"/>
      <c r="WAH109" s="99"/>
      <c r="WAI109" s="231"/>
      <c r="WAJ109" s="231"/>
      <c r="WAK109" s="231"/>
      <c r="WAL109" s="222"/>
      <c r="WAM109" s="248"/>
      <c r="WAN109" s="254"/>
      <c r="WAO109" s="224"/>
      <c r="WAP109" s="225"/>
      <c r="WAQ109" s="99"/>
      <c r="WAR109" s="255"/>
      <c r="WAS109" s="231"/>
      <c r="WAT109" s="227"/>
      <c r="WAU109" s="231"/>
      <c r="WAV109" s="6"/>
      <c r="WAW109" s="6"/>
      <c r="WAX109" s="6"/>
      <c r="WAY109" s="246"/>
      <c r="WAZ109" s="252"/>
      <c r="WBA109" s="259"/>
      <c r="WBB109" s="231"/>
      <c r="WBC109" s="231"/>
      <c r="WBD109" s="231"/>
      <c r="WBE109" s="99"/>
      <c r="WBF109" s="231"/>
      <c r="WBG109" s="231"/>
      <c r="WBH109" s="231"/>
      <c r="WBI109" s="222"/>
      <c r="WBJ109" s="248"/>
      <c r="WBK109" s="254"/>
      <c r="WBL109" s="224"/>
      <c r="WBM109" s="225"/>
      <c r="WBN109" s="99"/>
      <c r="WBO109" s="255"/>
      <c r="WBP109" s="231"/>
      <c r="WBQ109" s="227"/>
      <c r="WBR109" s="231"/>
      <c r="WBS109" s="6"/>
      <c r="WBT109" s="6"/>
      <c r="WBU109" s="6"/>
      <c r="WBV109" s="246"/>
      <c r="WBW109" s="252"/>
      <c r="WBX109" s="259"/>
      <c r="WBY109" s="231"/>
      <c r="WBZ109" s="231"/>
      <c r="WCA109" s="231"/>
      <c r="WCB109" s="99"/>
      <c r="WCC109" s="231"/>
      <c r="WCD109" s="231"/>
      <c r="WCE109" s="231"/>
      <c r="WCF109" s="222"/>
      <c r="WCG109" s="248"/>
      <c r="WCH109" s="254"/>
      <c r="WCI109" s="224"/>
      <c r="WCJ109" s="225"/>
      <c r="WCK109" s="99"/>
      <c r="WCL109" s="255"/>
      <c r="WCM109" s="231"/>
      <c r="WCN109" s="227"/>
      <c r="WCO109" s="231"/>
      <c r="WCP109" s="6"/>
      <c r="WCQ109" s="6"/>
      <c r="WCR109" s="6"/>
      <c r="WCS109" s="246"/>
      <c r="WCT109" s="252"/>
      <c r="WCU109" s="259"/>
      <c r="WCV109" s="231"/>
      <c r="WCW109" s="231"/>
      <c r="WCX109" s="231"/>
      <c r="WCY109" s="99"/>
      <c r="WCZ109" s="231"/>
      <c r="WDA109" s="231"/>
      <c r="WDB109" s="231"/>
      <c r="WDC109" s="222"/>
      <c r="WDD109" s="248"/>
      <c r="WDE109" s="254"/>
      <c r="WDF109" s="224"/>
      <c r="WDG109" s="225"/>
      <c r="WDH109" s="99"/>
      <c r="WDI109" s="255"/>
      <c r="WDJ109" s="231"/>
      <c r="WDK109" s="227"/>
      <c r="WDL109" s="231"/>
      <c r="WDM109" s="6"/>
      <c r="WDN109" s="6"/>
      <c r="WDO109" s="6"/>
      <c r="WDP109" s="246"/>
      <c r="WDQ109" s="252"/>
      <c r="WDR109" s="259"/>
      <c r="WDS109" s="231"/>
      <c r="WDT109" s="231"/>
      <c r="WDU109" s="231"/>
      <c r="WDV109" s="99"/>
      <c r="WDW109" s="231"/>
      <c r="WDX109" s="231"/>
      <c r="WDY109" s="231"/>
      <c r="WDZ109" s="222"/>
      <c r="WEA109" s="248"/>
      <c r="WEB109" s="254"/>
      <c r="WEC109" s="224"/>
      <c r="WED109" s="225"/>
      <c r="WEE109" s="99"/>
      <c r="WEF109" s="255"/>
      <c r="WEG109" s="231"/>
      <c r="WEH109" s="227"/>
      <c r="WEI109" s="231"/>
      <c r="WEJ109" s="6"/>
      <c r="WEK109" s="6"/>
      <c r="WEL109" s="6"/>
      <c r="WEM109" s="246"/>
      <c r="WEN109" s="252"/>
      <c r="WEO109" s="259"/>
      <c r="WEP109" s="231"/>
      <c r="WEQ109" s="231"/>
      <c r="WER109" s="231"/>
      <c r="WES109" s="99"/>
      <c r="WET109" s="231"/>
      <c r="WEU109" s="231"/>
      <c r="WEV109" s="231"/>
      <c r="WEW109" s="222"/>
      <c r="WEX109" s="248"/>
      <c r="WEY109" s="254"/>
      <c r="WEZ109" s="224"/>
      <c r="WFA109" s="225"/>
      <c r="WFB109" s="99"/>
      <c r="WFC109" s="255"/>
      <c r="WFD109" s="231"/>
      <c r="WFE109" s="227"/>
      <c r="WFF109" s="231"/>
      <c r="WFG109" s="6"/>
      <c r="WFH109" s="6"/>
      <c r="WFI109" s="6"/>
      <c r="WFJ109" s="246"/>
      <c r="WFK109" s="252"/>
      <c r="WFL109" s="259"/>
      <c r="WFM109" s="231"/>
      <c r="WFN109" s="231"/>
      <c r="WFO109" s="231"/>
      <c r="WFP109" s="99"/>
      <c r="WFQ109" s="231"/>
      <c r="WFR109" s="231"/>
      <c r="WFS109" s="231"/>
      <c r="WFT109" s="222"/>
      <c r="WFU109" s="248"/>
      <c r="WFV109" s="254"/>
      <c r="WFW109" s="224"/>
      <c r="WFX109" s="225"/>
      <c r="WFY109" s="99"/>
      <c r="WFZ109" s="255"/>
      <c r="WGA109" s="231"/>
      <c r="WGB109" s="227"/>
      <c r="WGC109" s="231"/>
      <c r="WGD109" s="6"/>
      <c r="WGE109" s="6"/>
      <c r="WGF109" s="6"/>
      <c r="WGG109" s="246"/>
      <c r="WGH109" s="252"/>
      <c r="WGI109" s="259"/>
      <c r="WGJ109" s="231"/>
      <c r="WGK109" s="231"/>
      <c r="WGL109" s="231"/>
      <c r="WGM109" s="99"/>
      <c r="WGN109" s="231"/>
      <c r="WGO109" s="231"/>
      <c r="WGP109" s="231"/>
      <c r="WGQ109" s="222"/>
      <c r="WGR109" s="248"/>
      <c r="WGS109" s="254"/>
      <c r="WGT109" s="224"/>
      <c r="WGU109" s="225"/>
      <c r="WGV109" s="99"/>
      <c r="WGW109" s="255"/>
      <c r="WGX109" s="231"/>
      <c r="WGY109" s="227"/>
      <c r="WGZ109" s="231"/>
      <c r="WHA109" s="6"/>
      <c r="WHB109" s="6"/>
      <c r="WHC109" s="6"/>
      <c r="WHD109" s="246"/>
      <c r="WHE109" s="252"/>
      <c r="WHF109" s="259"/>
      <c r="WHG109" s="231"/>
      <c r="WHH109" s="231"/>
      <c r="WHI109" s="231"/>
      <c r="WHJ109" s="99"/>
      <c r="WHK109" s="231"/>
      <c r="WHL109" s="231"/>
      <c r="WHM109" s="231"/>
      <c r="WHN109" s="222"/>
      <c r="WHO109" s="248"/>
      <c r="WHP109" s="254"/>
      <c r="WHQ109" s="224"/>
      <c r="WHR109" s="225"/>
      <c r="WHS109" s="99"/>
      <c r="WHT109" s="255"/>
      <c r="WHU109" s="231"/>
      <c r="WHV109" s="227"/>
      <c r="WHW109" s="231"/>
      <c r="WHX109" s="6"/>
      <c r="WHY109" s="6"/>
      <c r="WHZ109" s="6"/>
      <c r="WIA109" s="246"/>
      <c r="WIB109" s="252"/>
      <c r="WIC109" s="259"/>
      <c r="WID109" s="231"/>
      <c r="WIE109" s="231"/>
      <c r="WIF109" s="231"/>
      <c r="WIG109" s="99"/>
      <c r="WIH109" s="231"/>
      <c r="WII109" s="231"/>
      <c r="WIJ109" s="231"/>
      <c r="WIK109" s="222"/>
      <c r="WIL109" s="248"/>
      <c r="WIM109" s="254"/>
      <c r="WIN109" s="224"/>
      <c r="WIO109" s="225"/>
      <c r="WIP109" s="99"/>
      <c r="WIQ109" s="255"/>
      <c r="WIR109" s="231"/>
      <c r="WIS109" s="227"/>
      <c r="WIT109" s="231"/>
      <c r="WIU109" s="6"/>
      <c r="WIV109" s="6"/>
      <c r="WIW109" s="6"/>
      <c r="WIX109" s="246"/>
      <c r="WIY109" s="252"/>
      <c r="WIZ109" s="259"/>
      <c r="WJA109" s="231"/>
      <c r="WJB109" s="231"/>
      <c r="WJC109" s="231"/>
      <c r="WJD109" s="99"/>
      <c r="WJE109" s="231"/>
      <c r="WJF109" s="231"/>
      <c r="WJG109" s="231"/>
      <c r="WJH109" s="222"/>
      <c r="WJI109" s="248"/>
      <c r="WJJ109" s="254"/>
      <c r="WJK109" s="224"/>
      <c r="WJL109" s="225"/>
      <c r="WJM109" s="99"/>
      <c r="WJN109" s="255"/>
      <c r="WJO109" s="231"/>
      <c r="WJP109" s="227"/>
      <c r="WJQ109" s="231"/>
      <c r="WJR109" s="6"/>
      <c r="WJS109" s="6"/>
      <c r="WJT109" s="6"/>
      <c r="WJU109" s="246"/>
      <c r="WJV109" s="252"/>
      <c r="WJW109" s="259"/>
      <c r="WJX109" s="231"/>
      <c r="WJY109" s="231"/>
      <c r="WJZ109" s="231"/>
      <c r="WKA109" s="99"/>
      <c r="WKB109" s="231"/>
      <c r="WKC109" s="231"/>
      <c r="WKD109" s="231"/>
      <c r="WKE109" s="222"/>
      <c r="WKF109" s="248"/>
      <c r="WKG109" s="254"/>
      <c r="WKH109" s="224"/>
      <c r="WKI109" s="225"/>
      <c r="WKJ109" s="99"/>
      <c r="WKK109" s="255"/>
      <c r="WKL109" s="231"/>
      <c r="WKM109" s="227"/>
      <c r="WKN109" s="231"/>
      <c r="WKO109" s="6"/>
      <c r="WKP109" s="6"/>
      <c r="WKQ109" s="6"/>
      <c r="WKR109" s="246"/>
      <c r="WKS109" s="252"/>
      <c r="WKT109" s="259"/>
      <c r="WKU109" s="231"/>
      <c r="WKV109" s="231"/>
      <c r="WKW109" s="231"/>
      <c r="WKX109" s="99"/>
      <c r="WKY109" s="231"/>
      <c r="WKZ109" s="231"/>
      <c r="WLA109" s="231"/>
      <c r="WLB109" s="222"/>
      <c r="WLC109" s="248"/>
      <c r="WLD109" s="254"/>
      <c r="WLE109" s="224"/>
      <c r="WLF109" s="225"/>
      <c r="WLG109" s="99"/>
      <c r="WLH109" s="255"/>
      <c r="WLI109" s="231"/>
      <c r="WLJ109" s="227"/>
      <c r="WLK109" s="231"/>
      <c r="WLL109" s="6"/>
      <c r="WLM109" s="6"/>
      <c r="WLN109" s="6"/>
      <c r="WLO109" s="246"/>
      <c r="WLP109" s="252"/>
      <c r="WLQ109" s="259"/>
      <c r="WLR109" s="231"/>
      <c r="WLS109" s="231"/>
      <c r="WLT109" s="231"/>
      <c r="WLU109" s="99"/>
      <c r="WLV109" s="231"/>
      <c r="WLW109" s="231"/>
      <c r="WLX109" s="231"/>
      <c r="WLY109" s="222"/>
      <c r="WLZ109" s="248"/>
      <c r="WMA109" s="254"/>
      <c r="WMB109" s="224"/>
      <c r="WMC109" s="225"/>
      <c r="WMD109" s="99"/>
      <c r="WME109" s="255"/>
      <c r="WMF109" s="231"/>
      <c r="WMG109" s="227"/>
      <c r="WMH109" s="231"/>
      <c r="WMI109" s="6"/>
      <c r="WMJ109" s="6"/>
      <c r="WMK109" s="6"/>
      <c r="WML109" s="246"/>
      <c r="WMM109" s="252"/>
      <c r="WMN109" s="259"/>
      <c r="WMO109" s="231"/>
      <c r="WMP109" s="231"/>
      <c r="WMQ109" s="231"/>
      <c r="WMR109" s="99"/>
      <c r="WMS109" s="231"/>
      <c r="WMT109" s="231"/>
      <c r="WMU109" s="231"/>
      <c r="WMV109" s="222"/>
      <c r="WMW109" s="248"/>
      <c r="WMX109" s="254"/>
      <c r="WMY109" s="224"/>
      <c r="WMZ109" s="225"/>
      <c r="WNA109" s="99"/>
      <c r="WNB109" s="255"/>
      <c r="WNC109" s="231"/>
      <c r="WND109" s="227"/>
      <c r="WNE109" s="231"/>
      <c r="WNF109" s="6"/>
      <c r="WNG109" s="6"/>
      <c r="WNH109" s="6"/>
      <c r="WNI109" s="246"/>
      <c r="WNJ109" s="252"/>
      <c r="WNK109" s="259"/>
      <c r="WNL109" s="231"/>
      <c r="WNM109" s="231"/>
      <c r="WNN109" s="231"/>
      <c r="WNO109" s="99"/>
      <c r="WNP109" s="231"/>
      <c r="WNQ109" s="231"/>
      <c r="WNR109" s="231"/>
      <c r="WNS109" s="222"/>
      <c r="WNT109" s="248"/>
      <c r="WNU109" s="254"/>
      <c r="WNV109" s="224"/>
      <c r="WNW109" s="225"/>
      <c r="WNX109" s="99"/>
      <c r="WNY109" s="255"/>
      <c r="WNZ109" s="231"/>
      <c r="WOA109" s="227"/>
      <c r="WOB109" s="231"/>
      <c r="WOC109" s="6"/>
      <c r="WOD109" s="6"/>
      <c r="WOE109" s="6"/>
      <c r="WOF109" s="246"/>
      <c r="WOG109" s="252"/>
      <c r="WOH109" s="259"/>
      <c r="WOI109" s="231"/>
      <c r="WOJ109" s="231"/>
      <c r="WOK109" s="231"/>
      <c r="WOL109" s="99"/>
      <c r="WOM109" s="231"/>
      <c r="WON109" s="231"/>
      <c r="WOO109" s="231"/>
      <c r="WOP109" s="222"/>
      <c r="WOQ109" s="248"/>
      <c r="WOR109" s="254"/>
      <c r="WOS109" s="224"/>
      <c r="WOT109" s="225"/>
      <c r="WOU109" s="99"/>
      <c r="WOV109" s="255"/>
      <c r="WOW109" s="231"/>
      <c r="WOX109" s="227"/>
      <c r="WOY109" s="231"/>
      <c r="WOZ109" s="6"/>
      <c r="WPA109" s="6"/>
      <c r="WPB109" s="6"/>
      <c r="WPC109" s="246"/>
      <c r="WPD109" s="252"/>
      <c r="WPE109" s="259"/>
      <c r="WPF109" s="231"/>
      <c r="WPG109" s="231"/>
      <c r="WPH109" s="231"/>
      <c r="WPI109" s="99"/>
      <c r="WPJ109" s="231"/>
      <c r="WPK109" s="231"/>
      <c r="WPL109" s="231"/>
      <c r="WPM109" s="222"/>
      <c r="WPN109" s="248"/>
      <c r="WPO109" s="254"/>
      <c r="WPP109" s="224"/>
      <c r="WPQ109" s="225"/>
      <c r="WPR109" s="99"/>
      <c r="WPS109" s="255"/>
      <c r="WPT109" s="231"/>
      <c r="WPU109" s="227"/>
      <c r="WPV109" s="231"/>
      <c r="WPW109" s="6"/>
      <c r="WPX109" s="6"/>
      <c r="WPY109" s="6"/>
      <c r="WPZ109" s="246"/>
      <c r="WQA109" s="252"/>
      <c r="WQB109" s="259"/>
      <c r="WQC109" s="231"/>
      <c r="WQD109" s="231"/>
      <c r="WQE109" s="231"/>
      <c r="WQF109" s="99"/>
      <c r="WQG109" s="231"/>
      <c r="WQH109" s="231"/>
      <c r="WQI109" s="231"/>
      <c r="WQJ109" s="222"/>
      <c r="WQK109" s="248"/>
      <c r="WQL109" s="254"/>
      <c r="WQM109" s="224"/>
      <c r="WQN109" s="225"/>
      <c r="WQO109" s="99"/>
      <c r="WQP109" s="255"/>
      <c r="WQQ109" s="231"/>
      <c r="WQR109" s="227"/>
      <c r="WQS109" s="231"/>
      <c r="WQT109" s="6"/>
      <c r="WQU109" s="6"/>
      <c r="WQV109" s="6"/>
      <c r="WQW109" s="246"/>
      <c r="WQX109" s="252"/>
      <c r="WQY109" s="259"/>
      <c r="WQZ109" s="231"/>
      <c r="WRA109" s="231"/>
      <c r="WRB109" s="231"/>
      <c r="WRC109" s="99"/>
      <c r="WRD109" s="231"/>
      <c r="WRE109" s="231"/>
      <c r="WRF109" s="231"/>
      <c r="WRG109" s="222"/>
      <c r="WRH109" s="248"/>
      <c r="WRI109" s="254"/>
      <c r="WRJ109" s="224"/>
      <c r="WRK109" s="225"/>
      <c r="WRL109" s="99"/>
      <c r="WRM109" s="255"/>
      <c r="WRN109" s="231"/>
      <c r="WRO109" s="227"/>
      <c r="WRP109" s="231"/>
      <c r="WRQ109" s="6"/>
      <c r="WRR109" s="6"/>
      <c r="WRS109" s="6"/>
      <c r="WRT109" s="246"/>
      <c r="WRU109" s="252"/>
      <c r="WRV109" s="259"/>
      <c r="WRW109" s="231"/>
      <c r="WRX109" s="231"/>
      <c r="WRY109" s="231"/>
      <c r="WRZ109" s="99"/>
      <c r="WSA109" s="231"/>
      <c r="WSB109" s="231"/>
      <c r="WSC109" s="231"/>
      <c r="WSD109" s="222"/>
      <c r="WSE109" s="248"/>
      <c r="WSF109" s="254"/>
      <c r="WSG109" s="224"/>
      <c r="WSH109" s="225"/>
      <c r="WSI109" s="99"/>
      <c r="WSJ109" s="255"/>
      <c r="WSK109" s="231"/>
      <c r="WSL109" s="227"/>
      <c r="WSM109" s="231"/>
      <c r="WSN109" s="6"/>
      <c r="WSO109" s="6"/>
      <c r="WSP109" s="6"/>
      <c r="WSQ109" s="246"/>
      <c r="WSR109" s="252"/>
      <c r="WSS109" s="259"/>
      <c r="WST109" s="231"/>
      <c r="WSU109" s="231"/>
      <c r="WSV109" s="231"/>
      <c r="WSW109" s="99"/>
      <c r="WSX109" s="231"/>
      <c r="WSY109" s="231"/>
      <c r="WSZ109" s="231"/>
      <c r="WTA109" s="222"/>
      <c r="WTB109" s="248"/>
      <c r="WTC109" s="254"/>
      <c r="WTD109" s="224"/>
      <c r="WTE109" s="225"/>
      <c r="WTF109" s="99"/>
      <c r="WTG109" s="255"/>
      <c r="WTH109" s="231"/>
      <c r="WTI109" s="227"/>
      <c r="WTJ109" s="231"/>
      <c r="WTK109" s="6"/>
      <c r="WTL109" s="6"/>
      <c r="WTM109" s="6"/>
      <c r="WTN109" s="246"/>
      <c r="WTO109" s="252"/>
      <c r="WTP109" s="259"/>
      <c r="WTQ109" s="231"/>
      <c r="WTR109" s="231"/>
      <c r="WTS109" s="231"/>
      <c r="WTT109" s="99"/>
      <c r="WTU109" s="231"/>
      <c r="WTV109" s="231"/>
      <c r="WTW109" s="231"/>
      <c r="WTX109" s="222"/>
      <c r="WTY109" s="248"/>
      <c r="WTZ109" s="254"/>
      <c r="WUA109" s="224"/>
      <c r="WUB109" s="225"/>
      <c r="WUC109" s="99"/>
      <c r="WUD109" s="255"/>
      <c r="WUE109" s="231"/>
      <c r="WUF109" s="227"/>
      <c r="WUG109" s="231"/>
      <c r="WUH109" s="6"/>
      <c r="WUI109" s="6"/>
      <c r="WUJ109" s="6"/>
      <c r="WUK109" s="246"/>
      <c r="WUL109" s="252"/>
      <c r="WUM109" s="259"/>
      <c r="WUN109" s="231"/>
      <c r="WUO109" s="231"/>
      <c r="WUP109" s="231"/>
      <c r="WUQ109" s="99"/>
      <c r="WUR109" s="231"/>
      <c r="WUS109" s="231"/>
      <c r="WUT109" s="231"/>
      <c r="WUU109" s="222"/>
      <c r="WUV109" s="248"/>
      <c r="WUW109" s="254"/>
      <c r="WUX109" s="224"/>
      <c r="WUY109" s="225"/>
      <c r="WUZ109" s="99"/>
      <c r="WVA109" s="255"/>
      <c r="WVB109" s="231"/>
      <c r="WVC109" s="227"/>
      <c r="WVD109" s="231"/>
      <c r="WVE109" s="6"/>
      <c r="WVF109" s="6"/>
      <c r="WVG109" s="6"/>
      <c r="WVH109" s="246"/>
      <c r="WVI109" s="252"/>
      <c r="WVJ109" s="259"/>
      <c r="WVK109" s="231"/>
      <c r="WVL109" s="231"/>
      <c r="WVM109" s="231"/>
      <c r="WVN109" s="99"/>
      <c r="WVO109" s="231"/>
      <c r="WVP109" s="231"/>
      <c r="WVQ109" s="231"/>
      <c r="WVR109" s="222"/>
      <c r="WVS109" s="248"/>
      <c r="WVT109" s="254"/>
      <c r="WVU109" s="224"/>
      <c r="WVV109" s="225"/>
      <c r="WVW109" s="99"/>
      <c r="WVX109" s="255"/>
      <c r="WVY109" s="231"/>
      <c r="WVZ109" s="227"/>
      <c r="WWA109" s="231"/>
      <c r="WWB109" s="6"/>
      <c r="WWC109" s="6"/>
      <c r="WWD109" s="6"/>
      <c r="WWE109" s="246"/>
      <c r="WWF109" s="252"/>
      <c r="WWG109" s="259"/>
      <c r="WWH109" s="231"/>
      <c r="WWI109" s="231"/>
      <c r="WWJ109" s="231"/>
      <c r="WWK109" s="99"/>
      <c r="WWL109" s="231"/>
      <c r="WWM109" s="231"/>
      <c r="WWN109" s="231"/>
      <c r="WWO109" s="222"/>
      <c r="WWP109" s="248"/>
      <c r="WWQ109" s="254"/>
      <c r="WWR109" s="224"/>
      <c r="WWS109" s="225"/>
      <c r="WWT109" s="99"/>
      <c r="WWU109" s="255"/>
      <c r="WWV109" s="231"/>
      <c r="WWW109" s="227"/>
      <c r="WWX109" s="231"/>
      <c r="WWY109" s="6"/>
      <c r="WWZ109" s="6"/>
      <c r="WXA109" s="6"/>
      <c r="WXB109" s="246"/>
      <c r="WXC109" s="252"/>
      <c r="WXD109" s="259"/>
      <c r="WXE109" s="231"/>
      <c r="WXF109" s="231"/>
      <c r="WXG109" s="231"/>
      <c r="WXH109" s="99"/>
      <c r="WXI109" s="231"/>
      <c r="WXJ109" s="231"/>
      <c r="WXK109" s="231"/>
      <c r="WXL109" s="222"/>
      <c r="WXM109" s="248"/>
      <c r="WXN109" s="254"/>
      <c r="WXO109" s="224"/>
      <c r="WXP109" s="225"/>
      <c r="WXQ109" s="99"/>
      <c r="WXR109" s="255"/>
      <c r="WXS109" s="231"/>
      <c r="WXT109" s="227"/>
      <c r="WXU109" s="231"/>
      <c r="WXV109" s="6"/>
      <c r="WXW109" s="6"/>
      <c r="WXX109" s="6"/>
      <c r="WXY109" s="246"/>
      <c r="WXZ109" s="252"/>
      <c r="WYA109" s="259"/>
      <c r="WYB109" s="231"/>
      <c r="WYC109" s="231"/>
      <c r="WYD109" s="231"/>
      <c r="WYE109" s="99"/>
      <c r="WYF109" s="231"/>
      <c r="WYG109" s="231"/>
      <c r="WYH109" s="231"/>
      <c r="WYI109" s="222"/>
      <c r="WYJ109" s="248"/>
      <c r="WYK109" s="254"/>
      <c r="WYL109" s="224"/>
      <c r="WYM109" s="225"/>
      <c r="WYN109" s="99"/>
      <c r="WYO109" s="255"/>
      <c r="WYP109" s="231"/>
      <c r="WYQ109" s="227"/>
      <c r="WYR109" s="231"/>
      <c r="WYS109" s="6"/>
      <c r="WYT109" s="6"/>
      <c r="WYU109" s="6"/>
      <c r="WYV109" s="246"/>
      <c r="WYW109" s="252"/>
      <c r="WYX109" s="259"/>
      <c r="WYY109" s="231"/>
      <c r="WYZ109" s="231"/>
      <c r="WZA109" s="231"/>
      <c r="WZB109" s="99"/>
      <c r="WZC109" s="231"/>
      <c r="WZD109" s="231"/>
      <c r="WZE109" s="231"/>
      <c r="WZF109" s="222"/>
      <c r="WZG109" s="248"/>
      <c r="WZH109" s="254"/>
      <c r="WZI109" s="224"/>
      <c r="WZJ109" s="225"/>
      <c r="WZK109" s="99"/>
      <c r="WZL109" s="255"/>
      <c r="WZM109" s="231"/>
      <c r="WZN109" s="227"/>
      <c r="WZO109" s="231"/>
      <c r="WZP109" s="6"/>
      <c r="WZQ109" s="6"/>
      <c r="WZR109" s="6"/>
      <c r="WZS109" s="246"/>
      <c r="WZT109" s="252"/>
      <c r="WZU109" s="259"/>
      <c r="WZV109" s="231"/>
      <c r="WZW109" s="231"/>
      <c r="WZX109" s="231"/>
      <c r="WZY109" s="99"/>
      <c r="WZZ109" s="231"/>
      <c r="XAA109" s="231"/>
      <c r="XAB109" s="231"/>
      <c r="XAC109" s="222"/>
      <c r="XAD109" s="248"/>
      <c r="XAE109" s="254"/>
      <c r="XAF109" s="224"/>
      <c r="XAG109" s="225"/>
      <c r="XAH109" s="99"/>
      <c r="XAI109" s="255"/>
      <c r="XAJ109" s="231"/>
      <c r="XAK109" s="227"/>
      <c r="XAL109" s="231"/>
      <c r="XAM109" s="6"/>
      <c r="XAN109" s="6"/>
      <c r="XAO109" s="6"/>
      <c r="XAP109" s="246"/>
      <c r="XAQ109" s="252"/>
      <c r="XAR109" s="259"/>
      <c r="XAS109" s="231"/>
      <c r="XAT109" s="231"/>
      <c r="XAU109" s="231"/>
      <c r="XAV109" s="99"/>
      <c r="XAW109" s="231"/>
      <c r="XAX109" s="231"/>
      <c r="XAY109" s="231"/>
      <c r="XAZ109" s="222"/>
      <c r="XBA109" s="248"/>
      <c r="XBB109" s="254"/>
      <c r="XBC109" s="224"/>
      <c r="XBD109" s="225"/>
      <c r="XBE109" s="99"/>
      <c r="XBF109" s="255"/>
      <c r="XBG109" s="231"/>
      <c r="XBH109" s="227"/>
      <c r="XBI109" s="231"/>
      <c r="XBJ109" s="6"/>
      <c r="XBK109" s="6"/>
      <c r="XBL109" s="6"/>
      <c r="XBM109" s="246"/>
      <c r="XBN109" s="252"/>
      <c r="XBO109" s="259"/>
      <c r="XBP109" s="231"/>
      <c r="XBQ109" s="231"/>
      <c r="XBR109" s="231"/>
      <c r="XBS109" s="99"/>
      <c r="XBT109" s="231"/>
      <c r="XBU109" s="231"/>
      <c r="XBV109" s="231"/>
      <c r="XBW109" s="222"/>
      <c r="XBX109" s="248"/>
      <c r="XBY109" s="254"/>
      <c r="XBZ109" s="224"/>
      <c r="XCA109" s="225"/>
      <c r="XCB109" s="99"/>
      <c r="XCC109" s="255"/>
      <c r="XCD109" s="231"/>
      <c r="XCE109" s="227"/>
      <c r="XCF109" s="231"/>
      <c r="XCG109" s="6"/>
      <c r="XCH109" s="6"/>
      <c r="XCI109" s="6"/>
      <c r="XCJ109" s="246"/>
      <c r="XCK109" s="252"/>
      <c r="XCL109" s="259"/>
      <c r="XCM109" s="231"/>
      <c r="XCN109" s="231"/>
      <c r="XCO109" s="231"/>
      <c r="XCP109" s="99"/>
      <c r="XCQ109" s="231"/>
      <c r="XCR109" s="231"/>
      <c r="XCS109" s="231"/>
      <c r="XCT109" s="222"/>
      <c r="XCU109" s="248"/>
      <c r="XCV109" s="254"/>
      <c r="XCW109" s="224"/>
      <c r="XCX109" s="225"/>
      <c r="XCY109" s="99"/>
      <c r="XCZ109" s="255"/>
      <c r="XDA109" s="231"/>
      <c r="XDB109" s="227"/>
      <c r="XDC109" s="231"/>
      <c r="XDD109" s="6"/>
      <c r="XDE109" s="6"/>
      <c r="XDF109" s="6"/>
      <c r="XDG109" s="246"/>
      <c r="XDH109" s="252"/>
      <c r="XDI109" s="259"/>
      <c r="XDJ109" s="231"/>
      <c r="XDK109" s="231"/>
      <c r="XDL109" s="231"/>
      <c r="XDM109" s="99"/>
      <c r="XDN109" s="231"/>
      <c r="XDO109" s="231"/>
      <c r="XDP109" s="231"/>
      <c r="XDQ109" s="222"/>
      <c r="XDR109" s="248"/>
      <c r="XDS109" s="254"/>
      <c r="XDT109" s="224"/>
      <c r="XDU109" s="225"/>
      <c r="XDV109" s="99"/>
      <c r="XDW109" s="255"/>
      <c r="XDX109" s="231"/>
      <c r="XDY109" s="227"/>
      <c r="XDZ109" s="231"/>
      <c r="XEA109" s="6"/>
      <c r="XEB109" s="6"/>
      <c r="XEC109" s="6"/>
      <c r="XED109" s="246"/>
      <c r="XEE109" s="252"/>
      <c r="XEF109" s="259"/>
      <c r="XEG109" s="231"/>
      <c r="XEH109" s="231"/>
      <c r="XEI109" s="231"/>
      <c r="XEJ109" s="99"/>
      <c r="XEK109" s="231"/>
      <c r="XEL109" s="231"/>
      <c r="XEM109" s="231"/>
      <c r="XEN109" s="222"/>
      <c r="XEO109" s="248"/>
      <c r="XEP109" s="254"/>
      <c r="XEQ109" s="224"/>
      <c r="XER109" s="225"/>
      <c r="XES109" s="99"/>
      <c r="XET109" s="255"/>
      <c r="XEU109" s="231"/>
      <c r="XEV109" s="227"/>
      <c r="XEW109" s="231"/>
      <c r="XEX109" s="6"/>
      <c r="XEY109" s="6"/>
      <c r="XEZ109" s="6"/>
      <c r="XFA109" s="246"/>
      <c r="XFB109" s="252"/>
    </row>
    <row r="110" spans="1:16382" ht="51" x14ac:dyDescent="0.2">
      <c r="A110" s="96">
        <v>45369</v>
      </c>
      <c r="B110" s="79" t="s">
        <v>3421</v>
      </c>
      <c r="C110" s="79" t="s">
        <v>3302</v>
      </c>
      <c r="D110" s="79" t="s">
        <v>134</v>
      </c>
      <c r="E110" s="79" t="s">
        <v>389</v>
      </c>
      <c r="F110" s="60"/>
      <c r="G110" s="98">
        <v>2026</v>
      </c>
      <c r="H110" s="97" t="s">
        <v>2317</v>
      </c>
      <c r="I110" s="97" t="str">
        <f t="shared" si="17"/>
        <v>TX</v>
      </c>
      <c r="J110" s="97" t="str">
        <f t="shared" si="18"/>
        <v>MX</v>
      </c>
      <c r="K110" s="104" t="str">
        <f t="shared" si="16"/>
        <v>South Central, Mexico</v>
      </c>
      <c r="L110" s="97" t="str">
        <f>INDEX('State '!$A$1:$C$62,MATCH($I110,'State '!$B:$B,0),3)</f>
        <v>South Central</v>
      </c>
      <c r="M110" s="97" t="str">
        <f>INDEX('State '!$A$1:$C$62,MATCH($J110,'State '!$B:$B,0),3)</f>
        <v>Mexico</v>
      </c>
      <c r="N110" s="97"/>
      <c r="O110" s="144">
        <v>9.5</v>
      </c>
      <c r="P110" s="110">
        <v>0.1</v>
      </c>
      <c r="Q110" s="145">
        <v>2800</v>
      </c>
      <c r="R110" s="98">
        <v>48</v>
      </c>
      <c r="S110" s="101" t="s">
        <v>135</v>
      </c>
      <c r="T110" s="97" t="s">
        <v>381</v>
      </c>
      <c r="U110" s="97" t="s">
        <v>3303</v>
      </c>
      <c r="V110" s="97" t="s">
        <v>2177</v>
      </c>
      <c r="W110" s="79" t="s">
        <v>3621</v>
      </c>
      <c r="X110" s="79"/>
      <c r="Y110" s="261"/>
      <c r="Z110" s="17"/>
    </row>
    <row r="111" spans="1:16382" ht="38.25" x14ac:dyDescent="0.2">
      <c r="A111" s="96">
        <v>45369</v>
      </c>
      <c r="B111" s="79" t="s">
        <v>3302</v>
      </c>
      <c r="C111" s="79" t="s">
        <v>3302</v>
      </c>
      <c r="D111" s="79" t="s">
        <v>136</v>
      </c>
      <c r="E111" s="79" t="s">
        <v>139</v>
      </c>
      <c r="F111" s="60"/>
      <c r="G111" s="98">
        <v>2026</v>
      </c>
      <c r="H111" s="97" t="s">
        <v>2317</v>
      </c>
      <c r="I111" s="97" t="str">
        <f t="shared" si="17"/>
        <v>TX</v>
      </c>
      <c r="J111" s="97" t="str">
        <f t="shared" si="18"/>
        <v>MX</v>
      </c>
      <c r="K111" s="104" t="str">
        <f t="shared" si="16"/>
        <v>South Central, Mexico</v>
      </c>
      <c r="L111" s="97" t="str">
        <f>INDEX('State '!$A$1:$C$62,MATCH($I111,'State '!$B:$B,0),3)</f>
        <v>South Central</v>
      </c>
      <c r="M111" s="97" t="str">
        <f>INDEX('State '!$A$1:$C$62,MATCH($J111,'State '!$B:$B,0),3)</f>
        <v>Mexico</v>
      </c>
      <c r="N111" s="97"/>
      <c r="O111" s="144"/>
      <c r="P111" s="110">
        <v>155</v>
      </c>
      <c r="Q111" s="145">
        <v>2800</v>
      </c>
      <c r="R111" s="98">
        <v>48</v>
      </c>
      <c r="S111" s="101" t="s">
        <v>138</v>
      </c>
      <c r="T111" s="97" t="s">
        <v>3422</v>
      </c>
      <c r="U111" s="97"/>
      <c r="V111" s="97" t="s">
        <v>2174</v>
      </c>
      <c r="W111" s="79" t="s">
        <v>3423</v>
      </c>
      <c r="X111" s="79"/>
      <c r="Y111" s="261"/>
      <c r="Z111" s="17"/>
    </row>
    <row r="112" spans="1:16382" x14ac:dyDescent="0.2">
      <c r="A112" s="96">
        <v>45945</v>
      </c>
      <c r="B112" s="79" t="s">
        <v>3765</v>
      </c>
      <c r="C112" s="79" t="s">
        <v>3769</v>
      </c>
      <c r="D112" s="188" t="s">
        <v>134</v>
      </c>
      <c r="E112" s="79" t="s">
        <v>137</v>
      </c>
      <c r="F112" s="60"/>
      <c r="G112" s="98">
        <v>2026</v>
      </c>
      <c r="H112" s="97" t="s">
        <v>7</v>
      </c>
      <c r="I112" s="97" t="s">
        <v>7</v>
      </c>
      <c r="J112" s="97" t="s">
        <v>7</v>
      </c>
      <c r="K112" s="104" t="str">
        <f t="shared" si="16"/>
        <v>Northeast</v>
      </c>
      <c r="L112" s="97" t="str">
        <f>INDEX('State '!$A$1:$C$62,MATCH($I112,'State '!$B:$B,0),3)</f>
        <v>Northeast</v>
      </c>
      <c r="M112" s="97" t="str">
        <f>INDEX('State '!$A$1:$C$62,MATCH($J112,'State '!$B:$B,0),3)</f>
        <v>Northeast</v>
      </c>
      <c r="N112" s="97"/>
      <c r="O112" s="144"/>
      <c r="P112" s="164">
        <v>7</v>
      </c>
      <c r="Q112" s="145">
        <v>190</v>
      </c>
      <c r="R112" s="98"/>
      <c r="S112" s="97" t="s">
        <v>138</v>
      </c>
      <c r="T112" s="97" t="s">
        <v>381</v>
      </c>
      <c r="U112" s="97" t="s">
        <v>3768</v>
      </c>
      <c r="V112" s="97" t="s">
        <v>2174</v>
      </c>
      <c r="W112" s="79" t="s">
        <v>3770</v>
      </c>
      <c r="X112" s="79" t="s">
        <v>3296</v>
      </c>
      <c r="Y112" s="261" t="s">
        <v>3434</v>
      </c>
      <c r="Z112" s="17"/>
    </row>
    <row r="113" spans="1:26" ht="76.5" x14ac:dyDescent="0.2">
      <c r="A113" s="96">
        <v>45945</v>
      </c>
      <c r="B113" s="188" t="s">
        <v>3506</v>
      </c>
      <c r="C113" s="80" t="s">
        <v>3507</v>
      </c>
      <c r="D113" s="80" t="s">
        <v>140</v>
      </c>
      <c r="E113" s="188" t="s">
        <v>137</v>
      </c>
      <c r="F113" s="62"/>
      <c r="G113" s="107">
        <v>2027</v>
      </c>
      <c r="H113" s="97" t="s">
        <v>0</v>
      </c>
      <c r="I113" s="97" t="str">
        <f t="shared" ref="I113:I121" si="19">LEFT($H113,2)</f>
        <v>LA</v>
      </c>
      <c r="J113" s="97" t="str">
        <f t="shared" ref="J113:J121" si="20">RIGHT($H113,2)</f>
        <v>LA</v>
      </c>
      <c r="K113" s="104" t="str">
        <f t="shared" si="16"/>
        <v>South Central</v>
      </c>
      <c r="L113" s="97" t="str">
        <f>INDEX('State '!$A$1:$C$62,MATCH($I113,'State '!$B:$B,0),3)</f>
        <v>South Central</v>
      </c>
      <c r="M113" s="97" t="str">
        <f>INDEX('State '!$A$1:$C$62,MATCH($J113,'State '!$B:$B,0),3)</f>
        <v>South Central</v>
      </c>
      <c r="N113" s="97"/>
      <c r="O113" s="144"/>
      <c r="P113" s="61"/>
      <c r="Q113" s="108">
        <v>75</v>
      </c>
      <c r="R113" s="63"/>
      <c r="S113" s="103" t="s">
        <v>138</v>
      </c>
      <c r="T113" s="191" t="s">
        <v>381</v>
      </c>
      <c r="U113" s="191" t="s">
        <v>3508</v>
      </c>
      <c r="V113" s="97" t="s">
        <v>2174</v>
      </c>
      <c r="W113" s="79" t="s">
        <v>3811</v>
      </c>
      <c r="X113" s="79" t="s">
        <v>2818</v>
      </c>
      <c r="Y113" s="261" t="s">
        <v>3509</v>
      </c>
      <c r="Z113" s="17"/>
    </row>
    <row r="114" spans="1:26" ht="25.5" x14ac:dyDescent="0.2">
      <c r="A114" s="96">
        <v>44032</v>
      </c>
      <c r="B114" s="79" t="s">
        <v>2730</v>
      </c>
      <c r="C114" s="79" t="s">
        <v>2731</v>
      </c>
      <c r="D114" s="79" t="s">
        <v>136</v>
      </c>
      <c r="E114" s="79" t="s">
        <v>2198</v>
      </c>
      <c r="F114" s="60"/>
      <c r="G114" s="98" t="s">
        <v>382</v>
      </c>
      <c r="H114" s="97" t="s">
        <v>20</v>
      </c>
      <c r="I114" s="97" t="str">
        <f t="shared" si="19"/>
        <v>NJ</v>
      </c>
      <c r="J114" s="97" t="str">
        <f t="shared" si="20"/>
        <v>NJ</v>
      </c>
      <c r="K114" s="104" t="str">
        <f t="shared" si="16"/>
        <v>Northeast</v>
      </c>
      <c r="L114" s="97" t="str">
        <f>INDEX('State '!$A$1:$C$62,MATCH($I114,'State '!$B:$B,0),3)</f>
        <v>Northeast</v>
      </c>
      <c r="M114" s="97" t="str">
        <f>INDEX('State '!$A$1:$C$62,MATCH($J114,'State '!$B:$B,0),3)</f>
        <v>Northeast</v>
      </c>
      <c r="N114" s="97"/>
      <c r="O114" s="144">
        <v>90</v>
      </c>
      <c r="P114" s="110">
        <v>22</v>
      </c>
      <c r="Q114" s="145">
        <v>53</v>
      </c>
      <c r="R114" s="98">
        <v>24</v>
      </c>
      <c r="S114" s="97" t="s">
        <v>138</v>
      </c>
      <c r="T114" s="97" t="s">
        <v>2732</v>
      </c>
      <c r="U114" s="97"/>
      <c r="V114" s="97" t="s">
        <v>2174</v>
      </c>
      <c r="W114" s="79" t="s">
        <v>3820</v>
      </c>
      <c r="X114" s="79" t="s">
        <v>2818</v>
      </c>
      <c r="Y114" s="136"/>
      <c r="Z114" s="17"/>
    </row>
    <row r="115" spans="1:26" ht="76.5" x14ac:dyDescent="0.2">
      <c r="A115" s="96">
        <v>45593</v>
      </c>
      <c r="B115" s="79" t="s">
        <v>3464</v>
      </c>
      <c r="C115" s="79" t="s">
        <v>3285</v>
      </c>
      <c r="D115" s="79" t="s">
        <v>136</v>
      </c>
      <c r="E115" s="79" t="s">
        <v>139</v>
      </c>
      <c r="F115" s="60"/>
      <c r="G115" s="98">
        <v>2028</v>
      </c>
      <c r="H115" s="97" t="s">
        <v>3465</v>
      </c>
      <c r="I115" s="97" t="str">
        <f t="shared" si="19"/>
        <v>TX</v>
      </c>
      <c r="J115" s="97" t="str">
        <f t="shared" si="20"/>
        <v>MI</v>
      </c>
      <c r="K115" s="104" t="str">
        <f t="shared" si="16"/>
        <v>South Central, Midwest</v>
      </c>
      <c r="L115" s="97" t="str">
        <f>INDEX('State '!$A$1:$C$62,MATCH($I115,'State '!$B:$B,0),3)</f>
        <v>South Central</v>
      </c>
      <c r="M115" s="97" t="str">
        <f>INDEX('State '!$A$1:$C$62,MATCH($J115,'State '!$B:$B,0),3)</f>
        <v>Midwest</v>
      </c>
      <c r="N115" s="97"/>
      <c r="O115" s="144"/>
      <c r="P115" s="110" t="s">
        <v>3622</v>
      </c>
      <c r="Q115" s="145">
        <v>1000</v>
      </c>
      <c r="R115" s="98"/>
      <c r="S115" s="97" t="s">
        <v>135</v>
      </c>
      <c r="T115" s="97" t="s">
        <v>381</v>
      </c>
      <c r="U115" s="97"/>
      <c r="V115" s="97" t="s">
        <v>2177</v>
      </c>
      <c r="W115" s="79" t="s">
        <v>3812</v>
      </c>
      <c r="X115" s="79"/>
      <c r="Y115" s="261" t="s">
        <v>3466</v>
      </c>
      <c r="Z115" s="17"/>
    </row>
    <row r="116" spans="1:26" ht="38.25" x14ac:dyDescent="0.2">
      <c r="A116" s="96">
        <v>45940</v>
      </c>
      <c r="B116" s="79" t="s">
        <v>3380</v>
      </c>
      <c r="C116" s="79" t="s">
        <v>3343</v>
      </c>
      <c r="D116" s="79" t="s">
        <v>140</v>
      </c>
      <c r="E116" s="79" t="s">
        <v>419</v>
      </c>
      <c r="F116" s="60"/>
      <c r="G116" s="98">
        <v>2026</v>
      </c>
      <c r="H116" s="97" t="s">
        <v>6</v>
      </c>
      <c r="I116" s="97" t="str">
        <f t="shared" si="19"/>
        <v>TX</v>
      </c>
      <c r="J116" s="97" t="str">
        <f t="shared" si="20"/>
        <v>TX</v>
      </c>
      <c r="K116" s="104" t="str">
        <f t="shared" si="16"/>
        <v>South Central</v>
      </c>
      <c r="L116" s="97" t="str">
        <f>INDEX('State '!$A$1:$C$62,MATCH($I116,'State '!$B:$B,0),3)</f>
        <v>South Central</v>
      </c>
      <c r="M116" s="97" t="str">
        <f>INDEX('State '!$A$1:$C$62,MATCH($J116,'State '!$B:$B,0),3)</f>
        <v>South Central</v>
      </c>
      <c r="N116" s="97"/>
      <c r="O116" s="144">
        <v>154</v>
      </c>
      <c r="P116" s="110">
        <v>14</v>
      </c>
      <c r="Q116" s="145">
        <v>350</v>
      </c>
      <c r="R116" s="98"/>
      <c r="S116" s="97" t="s">
        <v>138</v>
      </c>
      <c r="T116" s="97"/>
      <c r="U116" s="97"/>
      <c r="V116" s="97" t="s">
        <v>2174</v>
      </c>
      <c r="W116" s="79" t="s">
        <v>3813</v>
      </c>
      <c r="X116" s="79" t="s">
        <v>2813</v>
      </c>
      <c r="Y116" s="261" t="s">
        <v>3624</v>
      </c>
    </row>
    <row r="117" spans="1:26" ht="38.25" x14ac:dyDescent="0.2">
      <c r="A117" s="96">
        <v>45780</v>
      </c>
      <c r="B117" s="79" t="s">
        <v>3824</v>
      </c>
      <c r="C117" s="79" t="s">
        <v>3691</v>
      </c>
      <c r="D117" s="79" t="s">
        <v>140</v>
      </c>
      <c r="E117" s="79" t="s">
        <v>139</v>
      </c>
      <c r="F117" s="60"/>
      <c r="G117" s="98" t="s">
        <v>382</v>
      </c>
      <c r="H117" s="97" t="s">
        <v>0</v>
      </c>
      <c r="I117" s="97" t="str">
        <f t="shared" si="19"/>
        <v>LA</v>
      </c>
      <c r="J117" s="97" t="str">
        <f t="shared" si="20"/>
        <v>LA</v>
      </c>
      <c r="K117" s="104" t="str">
        <f t="shared" si="16"/>
        <v>South Central</v>
      </c>
      <c r="L117" s="97" t="str">
        <f>INDEX('State '!$A$1:$C$62,MATCH($I117,'State '!$B:$B,0),3)</f>
        <v>South Central</v>
      </c>
      <c r="M117" s="97" t="str">
        <f>INDEX('State '!$A$1:$C$62,MATCH($J117,'State '!$B:$B,0),3)</f>
        <v>South Central</v>
      </c>
      <c r="N117" s="97"/>
      <c r="O117" s="144">
        <v>216</v>
      </c>
      <c r="P117" s="110">
        <v>279</v>
      </c>
      <c r="Q117" s="145">
        <v>280</v>
      </c>
      <c r="R117" s="98"/>
      <c r="S117" s="101" t="s">
        <v>138</v>
      </c>
      <c r="T117" s="97"/>
      <c r="U117" s="97" t="s">
        <v>3692</v>
      </c>
      <c r="V117" s="97" t="s">
        <v>2174</v>
      </c>
      <c r="W117" s="79" t="s">
        <v>3819</v>
      </c>
      <c r="X117" s="79"/>
      <c r="Y117" s="261" t="s">
        <v>3434</v>
      </c>
    </row>
    <row r="118" spans="1:26" ht="25.5" x14ac:dyDescent="0.2">
      <c r="A118" s="96">
        <v>45733</v>
      </c>
      <c r="B118" s="188" t="s">
        <v>3437</v>
      </c>
      <c r="C118" s="188" t="s">
        <v>3683</v>
      </c>
      <c r="D118" s="188" t="s">
        <v>140</v>
      </c>
      <c r="E118" s="188" t="s">
        <v>143</v>
      </c>
      <c r="F118" s="190">
        <v>45717</v>
      </c>
      <c r="G118" s="61">
        <v>2025</v>
      </c>
      <c r="H118" s="191" t="s">
        <v>17</v>
      </c>
      <c r="I118" s="97" t="str">
        <f t="shared" si="19"/>
        <v>AL</v>
      </c>
      <c r="J118" s="97" t="str">
        <f t="shared" si="20"/>
        <v>AL</v>
      </c>
      <c r="K118" s="104" t="str">
        <f t="shared" si="16"/>
        <v>South Central</v>
      </c>
      <c r="L118" s="97" t="str">
        <f>INDEX('State '!$A$1:$C$62,MATCH($I118,'State '!$B:$B,0),3)</f>
        <v>South Central</v>
      </c>
      <c r="M118" s="97" t="str">
        <f>INDEX('State '!$A$1:$C$62,MATCH($J118,'State '!$B:$B,0),3)</f>
        <v>South Central</v>
      </c>
      <c r="N118" s="97"/>
      <c r="O118" s="144">
        <v>154.9</v>
      </c>
      <c r="P118" s="164">
        <v>1.9</v>
      </c>
      <c r="Q118" s="145">
        <v>150</v>
      </c>
      <c r="R118" s="192">
        <v>42</v>
      </c>
      <c r="S118" s="97" t="s">
        <v>135</v>
      </c>
      <c r="T118" s="97" t="s">
        <v>381</v>
      </c>
      <c r="U118" s="191" t="s">
        <v>3297</v>
      </c>
      <c r="V118" s="97" t="s">
        <v>2174</v>
      </c>
      <c r="W118" s="79" t="s">
        <v>3381</v>
      </c>
      <c r="X118" s="79" t="s">
        <v>3296</v>
      </c>
      <c r="Y118" s="261" t="s">
        <v>3534</v>
      </c>
    </row>
    <row r="119" spans="1:26" ht="76.5" x14ac:dyDescent="0.2">
      <c r="A119" s="96">
        <v>45672</v>
      </c>
      <c r="B119" s="80" t="s">
        <v>3426</v>
      </c>
      <c r="C119" s="80" t="s">
        <v>1875</v>
      </c>
      <c r="D119" s="80" t="s">
        <v>140</v>
      </c>
      <c r="E119" s="102" t="s">
        <v>137</v>
      </c>
      <c r="F119" s="62"/>
      <c r="G119" s="109">
        <v>2027</v>
      </c>
      <c r="H119" s="97" t="s">
        <v>3750</v>
      </c>
      <c r="I119" s="97" t="str">
        <f t="shared" si="19"/>
        <v>VA</v>
      </c>
      <c r="J119" s="97" t="str">
        <f t="shared" si="20"/>
        <v>AL</v>
      </c>
      <c r="K119" s="104" t="str">
        <f t="shared" si="16"/>
        <v>Northeast, South Central</v>
      </c>
      <c r="L119" s="97" t="str">
        <f>INDEX('State '!$A$1:$C$62,MATCH($I119,'State '!$B:$B,0),3)</f>
        <v>Northeast</v>
      </c>
      <c r="M119" s="97" t="str">
        <f>INDEX('State '!$A$1:$C$62,MATCH($J119,'State '!$B:$B,0),3)</f>
        <v>South Central</v>
      </c>
      <c r="N119" s="97"/>
      <c r="O119" s="144"/>
      <c r="P119" s="61">
        <f>30.6+24</f>
        <v>54.6</v>
      </c>
      <c r="Q119" s="108">
        <v>1597</v>
      </c>
      <c r="R119" s="63">
        <v>42</v>
      </c>
      <c r="S119" s="103" t="s">
        <v>135</v>
      </c>
      <c r="T119" s="104" t="s">
        <v>381</v>
      </c>
      <c r="U119" s="105" t="s">
        <v>3519</v>
      </c>
      <c r="V119" s="97" t="s">
        <v>2177</v>
      </c>
      <c r="W119" s="79" t="s">
        <v>3814</v>
      </c>
      <c r="X119" s="79" t="s">
        <v>3520</v>
      </c>
      <c r="Y119" s="261" t="s">
        <v>3625</v>
      </c>
    </row>
    <row r="120" spans="1:26" ht="76.5" x14ac:dyDescent="0.2">
      <c r="A120" s="96">
        <v>45945</v>
      </c>
      <c r="B120" s="79" t="s">
        <v>3782</v>
      </c>
      <c r="C120" s="79" t="s">
        <v>3753</v>
      </c>
      <c r="D120" s="79" t="s">
        <v>140</v>
      </c>
      <c r="E120" s="79" t="s">
        <v>137</v>
      </c>
      <c r="F120" s="60"/>
      <c r="G120" s="98">
        <v>2028</v>
      </c>
      <c r="H120" s="97" t="s">
        <v>1341</v>
      </c>
      <c r="I120" s="97" t="str">
        <f t="shared" si="19"/>
        <v>MS</v>
      </c>
      <c r="J120" s="97" t="str">
        <f t="shared" si="20"/>
        <v>GA</v>
      </c>
      <c r="K120" s="104" t="str">
        <f t="shared" si="16"/>
        <v>South Central, Southeast</v>
      </c>
      <c r="L120" s="97" t="str">
        <f>INDEX('State '!$A$1:$C$62,MATCH($I120,'State '!$B:$B,0),3)</f>
        <v>South Central</v>
      </c>
      <c r="M120" s="97" t="str">
        <f>INDEX('State '!$A$1:$C$62,MATCH($J120,'State '!$B:$B,0),3)</f>
        <v>Southeast</v>
      </c>
      <c r="N120" s="97"/>
      <c r="O120" s="144">
        <v>1800</v>
      </c>
      <c r="P120" s="110">
        <v>291</v>
      </c>
      <c r="Q120" s="145">
        <v>132.30000000000001</v>
      </c>
      <c r="R120" s="98"/>
      <c r="S120" s="97" t="s">
        <v>135</v>
      </c>
      <c r="T120" s="97" t="s">
        <v>381</v>
      </c>
      <c r="U120" s="97" t="s">
        <v>3752</v>
      </c>
      <c r="V120" s="97" t="s">
        <v>2177</v>
      </c>
      <c r="W120" s="79" t="s">
        <v>3866</v>
      </c>
      <c r="X120" s="79" t="s">
        <v>2818</v>
      </c>
      <c r="Y120" s="261" t="s">
        <v>3623</v>
      </c>
    </row>
    <row r="121" spans="1:26" ht="76.5" x14ac:dyDescent="0.2">
      <c r="A121" s="96">
        <v>45656</v>
      </c>
      <c r="B121" s="188" t="s">
        <v>2866</v>
      </c>
      <c r="C121" s="188" t="s">
        <v>2772</v>
      </c>
      <c r="D121" s="188" t="s">
        <v>140</v>
      </c>
      <c r="E121" s="188" t="s">
        <v>419</v>
      </c>
      <c r="F121" s="190"/>
      <c r="G121" s="192" t="s">
        <v>3626</v>
      </c>
      <c r="H121" s="191" t="s">
        <v>31</v>
      </c>
      <c r="I121" s="97" t="str">
        <f t="shared" si="19"/>
        <v>NV</v>
      </c>
      <c r="J121" s="97" t="str">
        <f t="shared" si="20"/>
        <v>NV</v>
      </c>
      <c r="K121" s="104" t="str">
        <f t="shared" ref="K121:K143" si="21">IF($L121=$M121,L121,CONCATENATE($L121,", ",IF(ISBLANK(N121),"",CONCATENATE(N121,", ")),$M121))</f>
        <v>Mountain</v>
      </c>
      <c r="L121" s="97" t="str">
        <f>INDEX('State '!$A$1:$C$62,MATCH($I121,'State '!$B:$B,0),3)</f>
        <v>Mountain</v>
      </c>
      <c r="M121" s="97" t="str">
        <f>INDEX('State '!$A$1:$C$62,MATCH($J121,'State '!$B:$B,0),3)</f>
        <v>Mountain</v>
      </c>
      <c r="N121" s="97"/>
      <c r="O121" s="144">
        <v>61.9</v>
      </c>
      <c r="P121" s="164">
        <f>22+168</f>
        <v>190</v>
      </c>
      <c r="Q121" s="194"/>
      <c r="R121" s="192"/>
      <c r="S121" s="191" t="s">
        <v>138</v>
      </c>
      <c r="T121" s="191" t="s">
        <v>2773</v>
      </c>
      <c r="U121" s="191"/>
      <c r="V121" s="97" t="s">
        <v>2174</v>
      </c>
      <c r="W121" s="79" t="s">
        <v>3627</v>
      </c>
      <c r="X121" s="79" t="s">
        <v>2816</v>
      </c>
      <c r="Y121" s="261" t="s">
        <v>3512</v>
      </c>
    </row>
    <row r="122" spans="1:26" ht="51" x14ac:dyDescent="0.2">
      <c r="A122" s="96">
        <v>45945</v>
      </c>
      <c r="B122" s="79" t="s">
        <v>3737</v>
      </c>
      <c r="C122" s="79" t="s">
        <v>2785</v>
      </c>
      <c r="D122" s="188" t="s">
        <v>140</v>
      </c>
      <c r="E122" s="79" t="s">
        <v>419</v>
      </c>
      <c r="F122" s="60"/>
      <c r="G122" s="98">
        <v>2025</v>
      </c>
      <c r="H122" s="97" t="s">
        <v>2</v>
      </c>
      <c r="I122" s="97" t="s">
        <v>2</v>
      </c>
      <c r="J122" s="97" t="s">
        <v>2</v>
      </c>
      <c r="K122" s="104" t="str">
        <f t="shared" si="21"/>
        <v>Pacific</v>
      </c>
      <c r="L122" s="97" t="str">
        <f>INDEX('State '!$A$1:$C$62,MATCH($I122,'State '!$B:$B,0),3)</f>
        <v>Pacific</v>
      </c>
      <c r="M122" s="97" t="str">
        <f>INDEX('State '!$A$1:$C$62,MATCH($J122,'State '!$B:$B,0),3)</f>
        <v>Pacific</v>
      </c>
      <c r="N122" s="97"/>
      <c r="O122" s="144"/>
      <c r="P122" s="164">
        <v>0</v>
      </c>
      <c r="Q122" s="145">
        <v>80</v>
      </c>
      <c r="R122" s="98"/>
      <c r="S122" s="97" t="s">
        <v>138</v>
      </c>
      <c r="T122" s="97"/>
      <c r="U122" s="97"/>
      <c r="V122" s="97" t="s">
        <v>2174</v>
      </c>
      <c r="W122" s="79" t="s">
        <v>3739</v>
      </c>
      <c r="X122" s="79"/>
      <c r="Y122" s="261" t="s">
        <v>3740</v>
      </c>
    </row>
    <row r="123" spans="1:26" ht="76.5" x14ac:dyDescent="0.2">
      <c r="A123" s="96">
        <v>45839</v>
      </c>
      <c r="B123" s="80" t="s">
        <v>3628</v>
      </c>
      <c r="C123" s="80" t="s">
        <v>231</v>
      </c>
      <c r="D123" s="80" t="s">
        <v>142</v>
      </c>
      <c r="E123" s="102" t="s">
        <v>419</v>
      </c>
      <c r="F123" s="62"/>
      <c r="G123" s="109">
        <v>2025</v>
      </c>
      <c r="H123" s="97" t="s">
        <v>3427</v>
      </c>
      <c r="I123" s="97" t="str">
        <f>LEFT($H123,2)</f>
        <v>TN</v>
      </c>
      <c r="J123" s="97" t="str">
        <f>RIGHT($H123,2)</f>
        <v>NC</v>
      </c>
      <c r="K123" s="104" t="str">
        <f t="shared" si="21"/>
        <v>Midwest, Southeast</v>
      </c>
      <c r="L123" s="97" t="str">
        <f>INDEX('State '!$A$1:$C$62,MATCH($I123,'State '!$B:$B,0),3)</f>
        <v>Midwest</v>
      </c>
      <c r="M123" s="97" t="str">
        <f>INDEX('State '!$A$1:$C$62,MATCH($J123,'State '!$B:$B,0),3)</f>
        <v>Southeast</v>
      </c>
      <c r="N123" s="97"/>
      <c r="O123" s="144">
        <v>390</v>
      </c>
      <c r="P123" s="61">
        <f>16.1+6.4</f>
        <v>22.5</v>
      </c>
      <c r="Q123" s="108"/>
      <c r="R123" s="63">
        <v>24</v>
      </c>
      <c r="S123" s="103" t="s">
        <v>135</v>
      </c>
      <c r="T123" s="104" t="s">
        <v>381</v>
      </c>
      <c r="U123" s="105" t="s">
        <v>3428</v>
      </c>
      <c r="V123" s="97" t="s">
        <v>2177</v>
      </c>
      <c r="W123" s="79" t="s">
        <v>3707</v>
      </c>
      <c r="X123" s="79"/>
      <c r="Y123" s="261" t="s">
        <v>3706</v>
      </c>
    </row>
    <row r="124" spans="1:26" ht="51" x14ac:dyDescent="0.2">
      <c r="A124" s="96">
        <v>45671</v>
      </c>
      <c r="B124" s="80" t="s">
        <v>3496</v>
      </c>
      <c r="C124" s="80" t="s">
        <v>260</v>
      </c>
      <c r="D124" s="80" t="s">
        <v>140</v>
      </c>
      <c r="E124" s="102" t="s">
        <v>137</v>
      </c>
      <c r="F124" s="62"/>
      <c r="G124" s="109">
        <v>2026</v>
      </c>
      <c r="H124" s="97" t="s">
        <v>6</v>
      </c>
      <c r="I124" s="97" t="str">
        <f>LEFT($H124,2)</f>
        <v>TX</v>
      </c>
      <c r="J124" s="97" t="str">
        <f>RIGHT($H124,2)</f>
        <v>TX</v>
      </c>
      <c r="K124" s="104" t="str">
        <f t="shared" si="21"/>
        <v>South Central</v>
      </c>
      <c r="L124" s="97" t="str">
        <f>INDEX('State '!$A$1:$C$62,MATCH($I124,'State '!$B:$B,0),3)</f>
        <v>South Central</v>
      </c>
      <c r="M124" s="97" t="str">
        <f>INDEX('State '!$A$1:$C$62,MATCH($J124,'State '!$B:$B,0),3)</f>
        <v>South Central</v>
      </c>
      <c r="N124" s="97"/>
      <c r="O124" s="144">
        <v>36</v>
      </c>
      <c r="P124" s="61">
        <v>0</v>
      </c>
      <c r="Q124" s="108">
        <v>87</v>
      </c>
      <c r="R124" s="63"/>
      <c r="S124" s="103" t="s">
        <v>138</v>
      </c>
      <c r="T124" s="104" t="s">
        <v>381</v>
      </c>
      <c r="U124" s="105" t="s">
        <v>3497</v>
      </c>
      <c r="V124" s="97" t="s">
        <v>2174</v>
      </c>
      <c r="W124" s="79" t="s">
        <v>3815</v>
      </c>
      <c r="X124" s="79"/>
      <c r="Y124" s="261" t="s">
        <v>3498</v>
      </c>
    </row>
    <row r="125" spans="1:26" ht="38.25" x14ac:dyDescent="0.2">
      <c r="A125" s="96">
        <v>45945</v>
      </c>
      <c r="B125" s="79" t="s">
        <v>3727</v>
      </c>
      <c r="C125" s="79" t="s">
        <v>3729</v>
      </c>
      <c r="D125" s="188" t="s">
        <v>140</v>
      </c>
      <c r="E125" s="79" t="s">
        <v>137</v>
      </c>
      <c r="F125" s="60"/>
      <c r="G125" s="98">
        <v>2028</v>
      </c>
      <c r="H125" s="97" t="s">
        <v>3730</v>
      </c>
      <c r="I125" s="97" t="s">
        <v>6</v>
      </c>
      <c r="J125" s="97" t="s">
        <v>0</v>
      </c>
      <c r="K125" s="104" t="str">
        <f t="shared" si="21"/>
        <v>South Central</v>
      </c>
      <c r="L125" s="97" t="str">
        <f>INDEX('State '!$A$1:$C$62,MATCH($I125,'State '!$B:$B,0),3)</f>
        <v>South Central</v>
      </c>
      <c r="M125" s="97" t="str">
        <f>INDEX('State '!$A$1:$C$62,MATCH($J125,'State '!$B:$B,0),3)</f>
        <v>South Central</v>
      </c>
      <c r="N125" s="97"/>
      <c r="O125" s="144">
        <v>112</v>
      </c>
      <c r="P125" s="164" t="s">
        <v>382</v>
      </c>
      <c r="Q125" s="145">
        <v>1000</v>
      </c>
      <c r="R125" s="98"/>
      <c r="S125" s="97" t="s">
        <v>135</v>
      </c>
      <c r="T125" s="97" t="s">
        <v>381</v>
      </c>
      <c r="U125" s="97"/>
      <c r="V125" s="97" t="s">
        <v>2177</v>
      </c>
      <c r="W125" s="79" t="s">
        <v>3728</v>
      </c>
      <c r="X125" s="79" t="s">
        <v>2813</v>
      </c>
      <c r="Y125" s="261" t="s">
        <v>3726</v>
      </c>
    </row>
    <row r="126" spans="1:26" ht="51" x14ac:dyDescent="0.2">
      <c r="A126" s="96">
        <v>45153</v>
      </c>
      <c r="B126" s="80" t="s">
        <v>2975</v>
      </c>
      <c r="C126" s="80" t="s">
        <v>2402</v>
      </c>
      <c r="D126" s="80" t="s">
        <v>136</v>
      </c>
      <c r="E126" s="102" t="s">
        <v>389</v>
      </c>
      <c r="F126" s="62"/>
      <c r="G126" s="109">
        <v>2028</v>
      </c>
      <c r="H126" s="97" t="s">
        <v>6</v>
      </c>
      <c r="I126" s="97" t="str">
        <f t="shared" ref="I126:I131" si="22">LEFT($H126,2)</f>
        <v>TX</v>
      </c>
      <c r="J126" s="97" t="str">
        <f t="shared" ref="J126:J131" si="23">RIGHT($H126,2)</f>
        <v>TX</v>
      </c>
      <c r="K126" s="104" t="str">
        <f t="shared" si="21"/>
        <v>South Central</v>
      </c>
      <c r="L126" s="97" t="str">
        <f>INDEX('State '!$A$1:$C$62,MATCH($I126,'State '!$B:$B,0),3)</f>
        <v>South Central</v>
      </c>
      <c r="M126" s="97" t="str">
        <f>INDEX('State '!$A$1:$C$62,MATCH($J126,'State '!$B:$B,0),3)</f>
        <v>South Central</v>
      </c>
      <c r="N126" s="97"/>
      <c r="O126" s="144"/>
      <c r="P126" s="61">
        <v>34</v>
      </c>
      <c r="Q126" s="108">
        <v>2000</v>
      </c>
      <c r="R126" s="63">
        <v>42</v>
      </c>
      <c r="S126" s="103" t="s">
        <v>135</v>
      </c>
      <c r="T126" s="104" t="s">
        <v>381</v>
      </c>
      <c r="U126" s="105" t="s">
        <v>2276</v>
      </c>
      <c r="V126" s="97" t="s">
        <v>2174</v>
      </c>
      <c r="W126" s="79" t="s">
        <v>3816</v>
      </c>
      <c r="X126" s="79" t="s">
        <v>2813</v>
      </c>
      <c r="Y126" s="261" t="s">
        <v>3629</v>
      </c>
    </row>
    <row r="127" spans="1:26" ht="63.75" x14ac:dyDescent="0.2">
      <c r="A127" s="96">
        <v>45733</v>
      </c>
      <c r="B127" s="79" t="s">
        <v>3270</v>
      </c>
      <c r="C127" s="79" t="s">
        <v>2293</v>
      </c>
      <c r="D127" s="79" t="s">
        <v>140</v>
      </c>
      <c r="E127" s="79" t="s">
        <v>143</v>
      </c>
      <c r="F127" s="60">
        <v>45713</v>
      </c>
      <c r="G127" s="61">
        <v>2025</v>
      </c>
      <c r="H127" s="97" t="s">
        <v>429</v>
      </c>
      <c r="I127" s="97" t="str">
        <f t="shared" si="22"/>
        <v>TX</v>
      </c>
      <c r="J127" s="97" t="str">
        <f t="shared" si="23"/>
        <v>LA</v>
      </c>
      <c r="K127" s="104" t="str">
        <f t="shared" si="21"/>
        <v>South Central</v>
      </c>
      <c r="L127" s="97" t="str">
        <f>INDEX('State '!$A$1:$C$62,MATCH($I127,'State '!$B:$B,0),3)</f>
        <v>South Central</v>
      </c>
      <c r="M127" s="97" t="str">
        <f>INDEX('State '!$A$1:$C$62,MATCH($J127,'State '!$B:$B,0),3)</f>
        <v>South Central</v>
      </c>
      <c r="N127" s="97"/>
      <c r="O127" s="144">
        <v>92</v>
      </c>
      <c r="P127" s="164">
        <v>0</v>
      </c>
      <c r="Q127" s="145">
        <v>364</v>
      </c>
      <c r="R127" s="98"/>
      <c r="S127" s="97" t="s">
        <v>135</v>
      </c>
      <c r="T127" s="97" t="s">
        <v>381</v>
      </c>
      <c r="U127" s="97" t="s">
        <v>3382</v>
      </c>
      <c r="V127" s="97" t="s">
        <v>2177</v>
      </c>
      <c r="W127" s="79" t="s">
        <v>3351</v>
      </c>
      <c r="X127" s="79" t="s">
        <v>2813</v>
      </c>
      <c r="Y127" s="261" t="s">
        <v>3535</v>
      </c>
    </row>
    <row r="128" spans="1:26" ht="76.5" x14ac:dyDescent="0.2">
      <c r="A128" s="96">
        <v>45621</v>
      </c>
      <c r="B128" s="79" t="s">
        <v>3429</v>
      </c>
      <c r="C128" s="79" t="s">
        <v>3467</v>
      </c>
      <c r="D128" s="79" t="s">
        <v>140</v>
      </c>
      <c r="E128" s="79" t="s">
        <v>389</v>
      </c>
      <c r="F128" s="60"/>
      <c r="G128" s="61">
        <v>2026</v>
      </c>
      <c r="H128" s="97" t="s">
        <v>429</v>
      </c>
      <c r="I128" s="97" t="str">
        <f t="shared" si="22"/>
        <v>TX</v>
      </c>
      <c r="J128" s="97" t="str">
        <f t="shared" si="23"/>
        <v>LA</v>
      </c>
      <c r="K128" s="104" t="str">
        <f t="shared" si="21"/>
        <v>South Central</v>
      </c>
      <c r="L128" s="97" t="str">
        <f>INDEX('State '!$A$1:$C$62,MATCH($I128,'State '!$B:$B,0),3)</f>
        <v>South Central</v>
      </c>
      <c r="M128" s="97" t="str">
        <f>INDEX('State '!$A$1:$C$62,MATCH($J128,'State '!$B:$B,0),3)</f>
        <v>South Central</v>
      </c>
      <c r="N128" s="97"/>
      <c r="O128" s="144">
        <v>72</v>
      </c>
      <c r="P128" s="164">
        <v>0</v>
      </c>
      <c r="Q128" s="145">
        <v>467</v>
      </c>
      <c r="R128" s="98"/>
      <c r="S128" s="97" t="s">
        <v>135</v>
      </c>
      <c r="T128" s="97" t="s">
        <v>381</v>
      </c>
      <c r="U128" s="97" t="s">
        <v>3430</v>
      </c>
      <c r="V128" s="97" t="s">
        <v>2177</v>
      </c>
      <c r="W128" s="79" t="s">
        <v>3630</v>
      </c>
      <c r="X128" s="79" t="s">
        <v>3431</v>
      </c>
      <c r="Y128" s="261" t="s">
        <v>3631</v>
      </c>
    </row>
    <row r="129" spans="1:25" ht="51" x14ac:dyDescent="0.2">
      <c r="A129" s="96">
        <v>45531</v>
      </c>
      <c r="B129" s="80" t="s">
        <v>3468</v>
      </c>
      <c r="C129" s="80" t="s">
        <v>3469</v>
      </c>
      <c r="D129" s="80" t="s">
        <v>140</v>
      </c>
      <c r="E129" s="102" t="s">
        <v>137</v>
      </c>
      <c r="F129" s="62"/>
      <c r="G129" s="109">
        <v>2026</v>
      </c>
      <c r="H129" s="97" t="s">
        <v>7</v>
      </c>
      <c r="I129" s="97" t="str">
        <f t="shared" si="22"/>
        <v>PA</v>
      </c>
      <c r="J129" s="97" t="str">
        <f t="shared" si="23"/>
        <v>PA</v>
      </c>
      <c r="K129" s="104" t="str">
        <f t="shared" si="21"/>
        <v>Northeast</v>
      </c>
      <c r="L129" s="97" t="str">
        <f>INDEX('State '!$A$1:$C$62,MATCH($I129,'State '!$B:$B,0),3)</f>
        <v>Northeast</v>
      </c>
      <c r="M129" s="97" t="str">
        <f>INDEX('State '!$A$1:$C$62,MATCH($J129,'State '!$B:$B,0),3)</f>
        <v>Northeast</v>
      </c>
      <c r="N129" s="97"/>
      <c r="O129" s="144">
        <v>101</v>
      </c>
      <c r="P129" s="61">
        <v>19.5</v>
      </c>
      <c r="Q129" s="108">
        <v>190</v>
      </c>
      <c r="R129" s="63"/>
      <c r="S129" s="103" t="s">
        <v>138</v>
      </c>
      <c r="T129" s="104" t="s">
        <v>381</v>
      </c>
      <c r="U129" s="105" t="s">
        <v>3470</v>
      </c>
      <c r="V129" s="97" t="s">
        <v>2174</v>
      </c>
      <c r="W129" s="79" t="s">
        <v>3817</v>
      </c>
      <c r="X129" s="79"/>
      <c r="Y129" s="261" t="s">
        <v>3471</v>
      </c>
    </row>
    <row r="130" spans="1:25" x14ac:dyDescent="0.2">
      <c r="A130" s="96">
        <v>45576</v>
      </c>
      <c r="B130" s="80" t="s">
        <v>2935</v>
      </c>
      <c r="C130" s="80" t="s">
        <v>2024</v>
      </c>
      <c r="D130" s="80" t="s">
        <v>136</v>
      </c>
      <c r="E130" s="102" t="s">
        <v>2219</v>
      </c>
      <c r="F130" s="62"/>
      <c r="G130" s="109" t="s">
        <v>382</v>
      </c>
      <c r="H130" s="97" t="s">
        <v>1831</v>
      </c>
      <c r="I130" s="97" t="str">
        <f t="shared" si="22"/>
        <v>ND</v>
      </c>
      <c r="J130" s="97" t="str">
        <f t="shared" si="23"/>
        <v>MN</v>
      </c>
      <c r="K130" s="104" t="str">
        <f t="shared" si="21"/>
        <v>Mountain, Midwest</v>
      </c>
      <c r="L130" s="97" t="str">
        <f>INDEX('State '!$A$1:$C$62,MATCH($I130,'State '!$B:$B,0),3)</f>
        <v>Mountain</v>
      </c>
      <c r="M130" s="97" t="str">
        <f>INDEX('State '!$A$1:$C$62,MATCH($J130,'State '!$B:$B,0),3)</f>
        <v>Midwest</v>
      </c>
      <c r="N130" s="97"/>
      <c r="O130" s="144"/>
      <c r="P130" s="61">
        <v>330</v>
      </c>
      <c r="Q130" s="108">
        <v>600</v>
      </c>
      <c r="R130" s="63">
        <v>24</v>
      </c>
      <c r="S130" s="103" t="s">
        <v>135</v>
      </c>
      <c r="T130" s="104" t="s">
        <v>381</v>
      </c>
      <c r="U130" s="105"/>
      <c r="V130" s="97" t="s">
        <v>2177</v>
      </c>
      <c r="W130" s="79" t="s">
        <v>2936</v>
      </c>
      <c r="X130" s="79"/>
      <c r="Y130" s="261"/>
    </row>
    <row r="131" spans="1:25" ht="25.5" x14ac:dyDescent="0.2">
      <c r="A131" s="96">
        <v>45945</v>
      </c>
      <c r="B131" s="79" t="s">
        <v>3710</v>
      </c>
      <c r="C131" s="79" t="s">
        <v>2293</v>
      </c>
      <c r="D131" s="188" t="s">
        <v>140</v>
      </c>
      <c r="E131" s="79" t="s">
        <v>139</v>
      </c>
      <c r="F131" s="60"/>
      <c r="G131" s="98">
        <v>2030</v>
      </c>
      <c r="H131" s="97" t="s">
        <v>19</v>
      </c>
      <c r="I131" s="97" t="str">
        <f t="shared" si="22"/>
        <v>VA</v>
      </c>
      <c r="J131" s="97" t="str">
        <f t="shared" si="23"/>
        <v>VA</v>
      </c>
      <c r="K131" s="104" t="str">
        <f t="shared" si="21"/>
        <v>Northeast</v>
      </c>
      <c r="L131" s="97" t="str">
        <f>INDEX('State '!$A$1:$C$62,MATCH($I131,'State '!$B:$B,0),3)</f>
        <v>Northeast</v>
      </c>
      <c r="M131" s="97" t="str">
        <f>INDEX('State '!$A$1:$C$62,MATCH($J131,'State '!$B:$B,0),3)</f>
        <v>Northeast</v>
      </c>
      <c r="N131" s="97"/>
      <c r="O131" s="144"/>
      <c r="P131" s="164" t="s">
        <v>382</v>
      </c>
      <c r="Q131" s="145">
        <v>950</v>
      </c>
      <c r="R131" s="98"/>
      <c r="S131" s="97" t="s">
        <v>138</v>
      </c>
      <c r="T131" s="97" t="s">
        <v>381</v>
      </c>
      <c r="U131" s="97"/>
      <c r="V131" s="97" t="s">
        <v>2174</v>
      </c>
      <c r="W131" s="79" t="s">
        <v>3711</v>
      </c>
      <c r="X131" s="79" t="s">
        <v>3296</v>
      </c>
      <c r="Y131" s="263" t="s">
        <v>3861</v>
      </c>
    </row>
    <row r="132" spans="1:25" ht="51" x14ac:dyDescent="0.2">
      <c r="A132" s="96">
        <v>45945</v>
      </c>
      <c r="B132" s="79" t="s">
        <v>3731</v>
      </c>
      <c r="C132" s="79" t="s">
        <v>3285</v>
      </c>
      <c r="D132" s="188" t="s">
        <v>140</v>
      </c>
      <c r="E132" s="79" t="s">
        <v>139</v>
      </c>
      <c r="F132" s="60"/>
      <c r="G132" s="98">
        <v>2029</v>
      </c>
      <c r="H132" s="97" t="s">
        <v>3732</v>
      </c>
      <c r="I132" s="97" t="s">
        <v>6</v>
      </c>
      <c r="J132" s="97" t="s">
        <v>40</v>
      </c>
      <c r="K132" s="104" t="str">
        <f t="shared" si="21"/>
        <v>South Central, Mountain</v>
      </c>
      <c r="L132" s="97" t="str">
        <f>INDEX('State '!$A$1:$C$62,MATCH($I132,'State '!$B:$B,0),3)</f>
        <v>South Central</v>
      </c>
      <c r="M132" s="97" t="str">
        <f>INDEX('State '!$A$1:$C$62,MATCH($J132,'State '!$B:$B,0),3)</f>
        <v>Mountain</v>
      </c>
      <c r="N132" s="97"/>
      <c r="O132" s="144">
        <v>5300</v>
      </c>
      <c r="P132" s="164">
        <v>516</v>
      </c>
      <c r="Q132" s="145">
        <v>1500</v>
      </c>
      <c r="R132" s="98">
        <v>42</v>
      </c>
      <c r="S132" s="97" t="s">
        <v>135</v>
      </c>
      <c r="T132" s="97" t="s">
        <v>381</v>
      </c>
      <c r="U132" s="97"/>
      <c r="V132" s="97" t="s">
        <v>2177</v>
      </c>
      <c r="W132" s="79" t="s">
        <v>3851</v>
      </c>
      <c r="X132" s="79"/>
      <c r="Y132" s="261" t="s">
        <v>3537</v>
      </c>
    </row>
    <row r="133" spans="1:25" ht="51" x14ac:dyDescent="0.2">
      <c r="A133" s="96">
        <v>45755</v>
      </c>
      <c r="B133" s="80" t="s">
        <v>3538</v>
      </c>
      <c r="C133" s="80" t="s">
        <v>3539</v>
      </c>
      <c r="D133" s="80" t="s">
        <v>136</v>
      </c>
      <c r="E133" s="102" t="s">
        <v>389</v>
      </c>
      <c r="F133" s="62"/>
      <c r="G133" s="109">
        <v>2027</v>
      </c>
      <c r="H133" s="97" t="s">
        <v>6</v>
      </c>
      <c r="I133" s="97" t="str">
        <f>LEFT($H133,2)</f>
        <v>TX</v>
      </c>
      <c r="J133" s="97" t="str">
        <f>RIGHT($H133,2)</f>
        <v>TX</v>
      </c>
      <c r="K133" s="104" t="str">
        <f t="shared" si="21"/>
        <v>South Central</v>
      </c>
      <c r="L133" s="97" t="str">
        <f>INDEX('State '!$A$1:$C$62,MATCH($I133,'State '!$B:$B,0),3)</f>
        <v>South Central</v>
      </c>
      <c r="M133" s="97" t="str">
        <f>INDEX('State '!$A$1:$C$62,MATCH($J133,'State '!$B:$B,0),3)</f>
        <v>South Central</v>
      </c>
      <c r="N133" s="97"/>
      <c r="O133" s="144"/>
      <c r="P133" s="61">
        <v>160</v>
      </c>
      <c r="Q133" s="108">
        <v>1750</v>
      </c>
      <c r="R133" s="63">
        <v>36</v>
      </c>
      <c r="S133" s="103" t="s">
        <v>138</v>
      </c>
      <c r="T133" s="104" t="s">
        <v>2593</v>
      </c>
      <c r="U133" s="105"/>
      <c r="V133" s="97" t="s">
        <v>2174</v>
      </c>
      <c r="W133" s="79" t="s">
        <v>3540</v>
      </c>
      <c r="X133" s="256"/>
      <c r="Y133" s="261" t="s">
        <v>3537</v>
      </c>
    </row>
    <row r="134" spans="1:25" ht="51" x14ac:dyDescent="0.2">
      <c r="A134" s="96">
        <v>45945</v>
      </c>
      <c r="B134" s="80" t="s">
        <v>3514</v>
      </c>
      <c r="C134" s="80" t="s">
        <v>3515</v>
      </c>
      <c r="D134" s="80" t="s">
        <v>136</v>
      </c>
      <c r="E134" s="79" t="s">
        <v>137</v>
      </c>
      <c r="F134" s="62"/>
      <c r="G134" s="109">
        <v>2027</v>
      </c>
      <c r="H134" s="97" t="s">
        <v>6</v>
      </c>
      <c r="I134" s="97" t="str">
        <f>LEFT($H134,2)</f>
        <v>TX</v>
      </c>
      <c r="J134" s="97" t="str">
        <f>RIGHT($H134,2)</f>
        <v>TX</v>
      </c>
      <c r="K134" s="104" t="str">
        <f t="shared" si="21"/>
        <v>South Central</v>
      </c>
      <c r="L134" s="97" t="str">
        <f>INDEX('State '!$A$1:$C$62,MATCH($I134,'State '!$B:$B,0),3)</f>
        <v>South Central</v>
      </c>
      <c r="M134" s="97" t="str">
        <f>INDEX('State '!$A$1:$C$62,MATCH($J134,'State '!$B:$B,0),3)</f>
        <v>South Central</v>
      </c>
      <c r="N134" s="97"/>
      <c r="O134" s="144">
        <v>1800</v>
      </c>
      <c r="P134" s="61">
        <v>216</v>
      </c>
      <c r="Q134" s="108">
        <v>2000</v>
      </c>
      <c r="R134" s="63" t="s">
        <v>3516</v>
      </c>
      <c r="S134" s="103" t="s">
        <v>138</v>
      </c>
      <c r="T134" s="104" t="s">
        <v>2593</v>
      </c>
      <c r="U134" s="105"/>
      <c r="V134" s="97" t="s">
        <v>2174</v>
      </c>
      <c r="W134" s="79" t="s">
        <v>3521</v>
      </c>
      <c r="X134" s="79" t="s">
        <v>3378</v>
      </c>
      <c r="Y134" s="264" t="s">
        <v>3781</v>
      </c>
    </row>
    <row r="135" spans="1:25" ht="38.25" x14ac:dyDescent="0.2">
      <c r="A135" s="96">
        <v>44575</v>
      </c>
      <c r="B135" s="79" t="s">
        <v>2716</v>
      </c>
      <c r="C135" s="79" t="s">
        <v>2717</v>
      </c>
      <c r="D135" s="79" t="s">
        <v>134</v>
      </c>
      <c r="E135" s="79" t="s">
        <v>3028</v>
      </c>
      <c r="F135" s="60"/>
      <c r="G135" s="98" t="s">
        <v>382</v>
      </c>
      <c r="H135" s="97" t="s">
        <v>471</v>
      </c>
      <c r="I135" s="97" t="str">
        <f>LEFT($H135,2)</f>
        <v>PA</v>
      </c>
      <c r="J135" s="97" t="str">
        <f>RIGHT($H135,2)</f>
        <v>WV</v>
      </c>
      <c r="K135" s="104" t="str">
        <f t="shared" si="21"/>
        <v>Northeast</v>
      </c>
      <c r="L135" s="97" t="str">
        <f>INDEX('State '!$A$1:$C$62,MATCH($I135,'State '!$B:$B,0),3)</f>
        <v>Northeast</v>
      </c>
      <c r="M135" s="97" t="str">
        <f>INDEX('State '!$A$1:$C$62,MATCH($J135,'State '!$B:$B,0),3)</f>
        <v>Northeast</v>
      </c>
      <c r="N135" s="97"/>
      <c r="O135" s="144">
        <v>96</v>
      </c>
      <c r="P135" s="164">
        <v>17</v>
      </c>
      <c r="Q135" s="145">
        <v>140</v>
      </c>
      <c r="R135" s="98">
        <v>16</v>
      </c>
      <c r="S135" s="97" t="s">
        <v>135</v>
      </c>
      <c r="T135" s="97" t="s">
        <v>381</v>
      </c>
      <c r="U135" s="97" t="s">
        <v>2780</v>
      </c>
      <c r="V135" s="97" t="s">
        <v>2177</v>
      </c>
      <c r="W135" s="79" t="s">
        <v>3821</v>
      </c>
      <c r="X135" s="79" t="s">
        <v>2814</v>
      </c>
      <c r="Y135" s="261"/>
    </row>
    <row r="136" spans="1:25" ht="114.75" x14ac:dyDescent="0.2">
      <c r="A136" s="96">
        <v>45859</v>
      </c>
      <c r="B136" s="79" t="s">
        <v>3666</v>
      </c>
      <c r="C136" s="79" t="s">
        <v>3667</v>
      </c>
      <c r="D136" s="79" t="s">
        <v>136</v>
      </c>
      <c r="E136" s="79" t="s">
        <v>139</v>
      </c>
      <c r="F136" s="60"/>
      <c r="G136" s="98">
        <v>2026</v>
      </c>
      <c r="H136" s="97" t="s">
        <v>6</v>
      </c>
      <c r="I136" s="97" t="str">
        <f>LEFT($H136,2)</f>
        <v>TX</v>
      </c>
      <c r="J136" s="97" t="str">
        <f>RIGHT($H136,2)</f>
        <v>TX</v>
      </c>
      <c r="K136" s="104" t="str">
        <f t="shared" si="21"/>
        <v>South Central</v>
      </c>
      <c r="L136" s="97" t="str">
        <f>INDEX('State '!$A$1:$C$62,MATCH($I136,'State '!$B:$B,0),3)</f>
        <v>South Central</v>
      </c>
      <c r="M136" s="97" t="str">
        <f>INDEX('State '!$A$1:$C$62,MATCH($J136,'State '!$B:$B,0),3)</f>
        <v>South Central</v>
      </c>
      <c r="N136" s="97"/>
      <c r="O136" s="144"/>
      <c r="P136" s="164">
        <v>25</v>
      </c>
      <c r="Q136" s="145">
        <v>300</v>
      </c>
      <c r="R136" s="98"/>
      <c r="S136" s="97" t="s">
        <v>138</v>
      </c>
      <c r="T136" s="97"/>
      <c r="U136" s="97" t="s">
        <v>3668</v>
      </c>
      <c r="V136" s="97" t="s">
        <v>2174</v>
      </c>
      <c r="W136" s="79" t="s">
        <v>3670</v>
      </c>
      <c r="X136" s="79" t="s">
        <v>2813</v>
      </c>
      <c r="Y136" s="261" t="s">
        <v>3669</v>
      </c>
    </row>
    <row r="137" spans="1:25" ht="63.75" x14ac:dyDescent="0.2">
      <c r="A137" s="96">
        <v>45940</v>
      </c>
      <c r="B137" s="79" t="s">
        <v>3290</v>
      </c>
      <c r="C137" s="79" t="s">
        <v>261</v>
      </c>
      <c r="D137" s="79" t="s">
        <v>140</v>
      </c>
      <c r="E137" s="79" t="s">
        <v>419</v>
      </c>
      <c r="F137" s="60">
        <v>45962</v>
      </c>
      <c r="G137" s="61">
        <v>2025</v>
      </c>
      <c r="H137" s="97" t="s">
        <v>19</v>
      </c>
      <c r="I137" s="97" t="str">
        <f>LEFT($H137,2)</f>
        <v>VA</v>
      </c>
      <c r="J137" s="97" t="str">
        <f>RIGHT($H137,2)</f>
        <v>VA</v>
      </c>
      <c r="K137" s="104" t="str">
        <f t="shared" si="21"/>
        <v>Northeast</v>
      </c>
      <c r="L137" s="97" t="str">
        <f>INDEX('State '!$A$1:$C$62,MATCH($I137,'State '!$B:$B,0),3)</f>
        <v>Northeast</v>
      </c>
      <c r="M137" s="97" t="str">
        <f>INDEX('State '!$A$1:$C$62,MATCH($J137,'State '!$B:$B,0),3)</f>
        <v>Northeast</v>
      </c>
      <c r="N137" s="97"/>
      <c r="O137" s="144">
        <v>917.9</v>
      </c>
      <c r="P137" s="110">
        <v>49</v>
      </c>
      <c r="Q137" s="145">
        <v>100</v>
      </c>
      <c r="R137" s="98" t="s">
        <v>3032</v>
      </c>
      <c r="S137" s="97" t="s">
        <v>135</v>
      </c>
      <c r="T137" s="97" t="s">
        <v>381</v>
      </c>
      <c r="U137" s="97" t="s">
        <v>3291</v>
      </c>
      <c r="V137" s="97" t="s">
        <v>2174</v>
      </c>
      <c r="W137" s="79" t="s">
        <v>3632</v>
      </c>
      <c r="X137" s="79" t="s">
        <v>2816</v>
      </c>
      <c r="Y137" s="261" t="s">
        <v>3863</v>
      </c>
    </row>
    <row r="138" spans="1:25" ht="51" x14ac:dyDescent="0.2">
      <c r="A138" s="96">
        <v>45945</v>
      </c>
      <c r="B138" s="79" t="s">
        <v>3735</v>
      </c>
      <c r="C138" s="79" t="s">
        <v>2024</v>
      </c>
      <c r="D138" s="188" t="s">
        <v>136</v>
      </c>
      <c r="E138" s="79" t="s">
        <v>139</v>
      </c>
      <c r="F138" s="60"/>
      <c r="G138" s="98">
        <v>2029</v>
      </c>
      <c r="H138" s="97" t="s">
        <v>11</v>
      </c>
      <c r="I138" s="97" t="s">
        <v>11</v>
      </c>
      <c r="J138" s="97" t="s">
        <v>11</v>
      </c>
      <c r="K138" s="104" t="str">
        <f t="shared" si="21"/>
        <v>Mountain</v>
      </c>
      <c r="L138" s="97" t="str">
        <f>INDEX('State '!$A$1:$C$62,MATCH($I138,'State '!$B:$B,0),3)</f>
        <v>Mountain</v>
      </c>
      <c r="M138" s="97" t="str">
        <f>INDEX('State '!$A$1:$C$62,MATCH($J138,'State '!$B:$B,0),3)</f>
        <v>Mountain</v>
      </c>
      <c r="N138" s="97"/>
      <c r="O138" s="144"/>
      <c r="P138" s="164">
        <v>350</v>
      </c>
      <c r="Q138" s="145">
        <v>1000</v>
      </c>
      <c r="R138" s="98">
        <v>30</v>
      </c>
      <c r="S138" s="97" t="s">
        <v>138</v>
      </c>
      <c r="T138" s="97"/>
      <c r="U138" s="97"/>
      <c r="V138" s="97" t="s">
        <v>2174</v>
      </c>
      <c r="W138" s="79" t="s">
        <v>3736</v>
      </c>
      <c r="X138" s="79"/>
      <c r="Y138" s="261" t="s">
        <v>3391</v>
      </c>
    </row>
    <row r="139" spans="1:25" ht="89.25" x14ac:dyDescent="0.2">
      <c r="A139" s="96">
        <v>45693</v>
      </c>
      <c r="B139" s="80" t="s">
        <v>3438</v>
      </c>
      <c r="C139" s="79" t="s">
        <v>3439</v>
      </c>
      <c r="D139" s="80" t="s">
        <v>140</v>
      </c>
      <c r="E139" s="102" t="s">
        <v>419</v>
      </c>
      <c r="F139" s="62"/>
      <c r="G139" s="107">
        <v>2025</v>
      </c>
      <c r="H139" s="97" t="s">
        <v>29</v>
      </c>
      <c r="I139" s="97" t="str">
        <f>LEFT($H139,2)</f>
        <v>WY</v>
      </c>
      <c r="J139" s="97" t="str">
        <f>RIGHT($H139,2)</f>
        <v>WY</v>
      </c>
      <c r="K139" s="104" t="str">
        <f t="shared" si="21"/>
        <v>Mountain</v>
      </c>
      <c r="L139" s="97" t="str">
        <f>INDEX('State '!$A$1:$C$62,MATCH($I139,'State '!$B:$B,0),3)</f>
        <v>Mountain</v>
      </c>
      <c r="M139" s="97" t="str">
        <f>INDEX('State '!$A$1:$C$62,MATCH($J139,'State '!$B:$B,0),3)</f>
        <v>Mountain</v>
      </c>
      <c r="N139" s="97"/>
      <c r="O139" s="144">
        <v>119.6</v>
      </c>
      <c r="P139" s="164">
        <v>0</v>
      </c>
      <c r="Q139" s="108">
        <v>325</v>
      </c>
      <c r="R139" s="63"/>
      <c r="S139" s="103" t="s">
        <v>138</v>
      </c>
      <c r="T139" s="104" t="s">
        <v>381</v>
      </c>
      <c r="U139" s="97" t="s">
        <v>3440</v>
      </c>
      <c r="V139" s="97" t="s">
        <v>2174</v>
      </c>
      <c r="W139" s="79" t="s">
        <v>3441</v>
      </c>
      <c r="X139" s="79"/>
      <c r="Y139" s="261" t="s">
        <v>3460</v>
      </c>
    </row>
    <row r="140" spans="1:25" ht="51" x14ac:dyDescent="0.2">
      <c r="A140" s="96">
        <v>45958</v>
      </c>
      <c r="B140" s="79" t="s">
        <v>3161</v>
      </c>
      <c r="C140" s="79" t="s">
        <v>3162</v>
      </c>
      <c r="D140" s="79" t="s">
        <v>136</v>
      </c>
      <c r="E140" s="79" t="s">
        <v>2857</v>
      </c>
      <c r="F140" s="60"/>
      <c r="G140" s="98" t="s">
        <v>382</v>
      </c>
      <c r="H140" s="97" t="s">
        <v>36</v>
      </c>
      <c r="I140" s="97" t="str">
        <f>LEFT($H140,2)</f>
        <v>MA</v>
      </c>
      <c r="J140" s="97" t="str">
        <f>RIGHT($H140,2)</f>
        <v>MA</v>
      </c>
      <c r="K140" s="104" t="str">
        <f t="shared" si="21"/>
        <v>Northeast</v>
      </c>
      <c r="L140" s="97" t="str">
        <f>INDEX('State '!$A$1:$C$62,MATCH($I140,'State '!$B:$B,0),3)</f>
        <v>Northeast</v>
      </c>
      <c r="M140" s="97" t="str">
        <f>INDEX('State '!$A$1:$C$62,MATCH($J140,'State '!$B:$B,0),3)</f>
        <v>Northeast</v>
      </c>
      <c r="N140" s="97"/>
      <c r="O140" s="144">
        <v>33</v>
      </c>
      <c r="P140" s="164">
        <v>9</v>
      </c>
      <c r="Q140" s="145"/>
      <c r="R140" s="98"/>
      <c r="S140" s="97" t="s">
        <v>138</v>
      </c>
      <c r="T140" s="97" t="s">
        <v>3788</v>
      </c>
      <c r="U140" s="97"/>
      <c r="V140" s="97" t="s">
        <v>2174</v>
      </c>
      <c r="W140" s="79" t="s">
        <v>3826</v>
      </c>
      <c r="X140" s="79"/>
      <c r="Y140" s="261" t="s">
        <v>3391</v>
      </c>
    </row>
    <row r="141" spans="1:25" ht="63.75" x14ac:dyDescent="0.2">
      <c r="A141" s="96">
        <v>45861</v>
      </c>
      <c r="B141" s="79" t="s">
        <v>3650</v>
      </c>
      <c r="C141" s="79" t="s">
        <v>3656</v>
      </c>
      <c r="D141" s="79" t="s">
        <v>140</v>
      </c>
      <c r="E141" s="79" t="s">
        <v>3586</v>
      </c>
      <c r="F141" s="60"/>
      <c r="G141" s="98">
        <v>2027</v>
      </c>
      <c r="H141" s="97" t="s">
        <v>21</v>
      </c>
      <c r="I141" s="97" t="str">
        <f>LEFT($H141,2)</f>
        <v>UT</v>
      </c>
      <c r="J141" s="97" t="str">
        <f>RIGHT($H141,2)</f>
        <v>UT</v>
      </c>
      <c r="K141" s="104" t="str">
        <f t="shared" si="21"/>
        <v>Mountain</v>
      </c>
      <c r="L141" s="97" t="str">
        <f>INDEX('State '!$A$1:$C$62,MATCH($I141,'State '!$B:$B,0),3)</f>
        <v>Mountain</v>
      </c>
      <c r="M141" s="97" t="str">
        <f>INDEX('State '!$A$1:$C$62,MATCH($J141,'State '!$B:$B,0),3)</f>
        <v>Mountain</v>
      </c>
      <c r="N141" s="97"/>
      <c r="O141" s="144"/>
      <c r="P141" s="164" t="s">
        <v>382</v>
      </c>
      <c r="Q141" s="145">
        <v>82.954999999999998</v>
      </c>
      <c r="R141" s="98"/>
      <c r="S141" s="97" t="s">
        <v>138</v>
      </c>
      <c r="T141" s="97" t="s">
        <v>381</v>
      </c>
      <c r="U141" s="97" t="s">
        <v>3649</v>
      </c>
      <c r="V141" s="97" t="s">
        <v>2174</v>
      </c>
      <c r="W141" s="79" t="s">
        <v>3687</v>
      </c>
      <c r="X141" s="79"/>
      <c r="Y141" s="261" t="s">
        <v>3657</v>
      </c>
    </row>
    <row r="142" spans="1:25" ht="38.25" x14ac:dyDescent="0.2">
      <c r="A142" s="96">
        <v>45397</v>
      </c>
      <c r="B142" s="79" t="s">
        <v>3232</v>
      </c>
      <c r="C142" s="79" t="s">
        <v>3411</v>
      </c>
      <c r="D142" s="79" t="s">
        <v>142</v>
      </c>
      <c r="E142" s="79" t="s">
        <v>419</v>
      </c>
      <c r="F142" s="60"/>
      <c r="G142" s="98">
        <v>2025</v>
      </c>
      <c r="H142" s="97" t="s">
        <v>34</v>
      </c>
      <c r="I142" s="97" t="str">
        <f>LEFT($H142,2)</f>
        <v>WI</v>
      </c>
      <c r="J142" s="97" t="str">
        <f>RIGHT($H142,2)</f>
        <v>WI</v>
      </c>
      <c r="K142" s="104" t="str">
        <f t="shared" si="21"/>
        <v>Midwest</v>
      </c>
      <c r="L142" s="97" t="str">
        <f>INDEX('State '!$A$1:$C$62,MATCH($I142,'State '!$B:$B,0),3)</f>
        <v>Midwest</v>
      </c>
      <c r="M142" s="97" t="str">
        <f>INDEX('State '!$A$1:$C$62,MATCH($J142,'State '!$B:$B,0),3)</f>
        <v>Midwest</v>
      </c>
      <c r="N142" s="97"/>
      <c r="O142" s="144"/>
      <c r="P142" s="164">
        <v>51</v>
      </c>
      <c r="Q142" s="145">
        <v>144</v>
      </c>
      <c r="R142" s="98" t="s">
        <v>535</v>
      </c>
      <c r="S142" s="97" t="s">
        <v>135</v>
      </c>
      <c r="T142" s="97" t="s">
        <v>381</v>
      </c>
      <c r="U142" s="97" t="s">
        <v>3433</v>
      </c>
      <c r="V142" s="97" t="s">
        <v>2174</v>
      </c>
      <c r="W142" s="79" t="s">
        <v>3818</v>
      </c>
      <c r="X142" s="79" t="s">
        <v>2817</v>
      </c>
      <c r="Y142" s="261" t="s">
        <v>3434</v>
      </c>
    </row>
    <row r="143" spans="1:25" ht="51" x14ac:dyDescent="0.2">
      <c r="A143" s="96">
        <v>45945</v>
      </c>
      <c r="B143" s="79" t="s">
        <v>3757</v>
      </c>
      <c r="C143" s="79" t="s">
        <v>3756</v>
      </c>
      <c r="D143" s="188" t="s">
        <v>140</v>
      </c>
      <c r="E143" s="79" t="s">
        <v>389</v>
      </c>
      <c r="F143" s="60"/>
      <c r="G143" s="98">
        <v>2026</v>
      </c>
      <c r="H143" s="97" t="s">
        <v>43</v>
      </c>
      <c r="I143" s="97" t="s">
        <v>43</v>
      </c>
      <c r="J143" s="97" t="s">
        <v>43</v>
      </c>
      <c r="K143" s="104" t="str">
        <f t="shared" si="21"/>
        <v>Mountain</v>
      </c>
      <c r="L143" s="97" t="str">
        <f>INDEX('State '!$A$1:$C$62,MATCH($I143,'State '!$B:$B,0),3)</f>
        <v>Mountain</v>
      </c>
      <c r="M143" s="97" t="str">
        <f>INDEX('State '!$A$1:$C$62,MATCH($J143,'State '!$B:$B,0),3)</f>
        <v>Mountain</v>
      </c>
      <c r="N143" s="97"/>
      <c r="O143" s="144">
        <v>52</v>
      </c>
      <c r="P143" s="164">
        <v>0</v>
      </c>
      <c r="Q143" s="145">
        <v>80</v>
      </c>
      <c r="R143" s="98"/>
      <c r="S143" s="97" t="s">
        <v>138</v>
      </c>
      <c r="T143" s="97" t="s">
        <v>381</v>
      </c>
      <c r="U143" s="97" t="s">
        <v>3758</v>
      </c>
      <c r="V143" s="97" t="s">
        <v>2174</v>
      </c>
      <c r="W143" s="79" t="s">
        <v>3867</v>
      </c>
      <c r="X143" s="79"/>
      <c r="Y143" s="261" t="s">
        <v>3846</v>
      </c>
    </row>
  </sheetData>
  <autoFilter ref="A2:Y143" xr:uid="{00000000-0001-0000-0100-000000000000}"/>
  <sortState xmlns:xlrd2="http://schemas.microsoft.com/office/spreadsheetml/2017/richdata2" ref="A3:Y143">
    <sortCondition ref="B3:B143"/>
  </sortState>
  <hyperlinks>
    <hyperlink ref="Y71" r:id="rId1" xr:uid="{00000000-0004-0000-0100-000001000000}"/>
    <hyperlink ref="Y108" r:id="rId2" xr:uid="{00000000-0004-0000-0100-000005000000}"/>
    <hyperlink ref="Y39" r:id="rId3" xr:uid="{00000000-0004-0000-0100-000006000000}"/>
    <hyperlink ref="Y55" r:id="rId4" xr:uid="{00000000-0004-0000-0100-00000E000000}"/>
    <hyperlink ref="Y95" r:id="rId5" xr:uid="{00000000-0004-0000-0100-000013000000}"/>
    <hyperlink ref="Y42" r:id="rId6" display="Final Environmental Impact Statement" xr:uid="{9D9A1346-4F58-46F6-BE39-4B14C0A8A7AE}"/>
    <hyperlink ref="Y45" r:id="rId7" display="Driftwood Pipeline Field Inspection Report, Jan 2023" xr:uid="{345A6FB5-E8DC-436E-985F-5E002955BB01}"/>
    <hyperlink ref="Y3" r:id="rId8" display="https://www.williams.com/expansion-project/alabama-georgia-connector/" xr:uid="{2F977E78-C734-430B-8B24-C36FBFF1F2BD}"/>
    <hyperlink ref="Y66" r:id="rId9" location=":~:text=The%20ExC%20Project%20filed,by%20November%201%2C%202025." xr:uid="{279490AC-CBD1-4739-898A-61627DA7A586}"/>
    <hyperlink ref="Y137" r:id="rId10" display="https://elibrary.ferc.gov/eLibrary/filelist?accession_number=20231116-3071&amp;optimized=false" xr:uid="{40B7DD7C-4685-43E5-91B6-55E08AD268CD}"/>
    <hyperlink ref="Y92" r:id="rId11" xr:uid="{CEAFB45F-9E7E-4764-BD0F-7B0F32AEAEF8}"/>
    <hyperlink ref="Y142" r:id="rId12" xr:uid="{C54A8DDF-302C-4E1E-88C1-6128DD29428B}"/>
    <hyperlink ref="Y15" r:id="rId13" xr:uid="{DB97A4A2-612F-4F93-A645-CF28E6C4A944}"/>
    <hyperlink ref="Y17" r:id="rId14" location=":~:text=Gas%20Transmission%3A%20Announced,and%20other%20approvals." display="Enbridge FID Announcement" xr:uid="{E0C987F8-5C4C-4E08-9B14-87DF0423A446}"/>
    <hyperlink ref="Y24" r:id="rId15" xr:uid="{96C52C1C-C044-4D3D-858B-22931DDD73EB}"/>
    <hyperlink ref="Y35" r:id="rId16" display="Announcement" xr:uid="{B47A7EA8-3344-4AB4-8A2A-E1A2F5133FF3}"/>
    <hyperlink ref="Y53" r:id="rId17" xr:uid="{F43CB50B-A612-41FD-9747-42CE56B5BCFB}"/>
    <hyperlink ref="Y62" r:id="rId18" display="FERC approval" xr:uid="{72323E76-FE85-483D-939B-5E3FCEEBD837}"/>
    <hyperlink ref="Y73" r:id="rId19" xr:uid="{14ED8427-2C29-4AC6-9EBD-D1BE23C18D53}"/>
    <hyperlink ref="Y83" r:id="rId20" display="Update letter to FERC" xr:uid="{832EC175-48F5-4662-8044-5B876993FB7C}"/>
    <hyperlink ref="Y115" r:id="rId21" xr:uid="{30F5BFAE-A23D-47EF-A623-F25CB957458B}"/>
    <hyperlink ref="Y116" r:id="rId22" location=":~:text=Construction%20activities%20are,to%20key%20markets." display="KM 3Q24 results" xr:uid="{F0474764-6686-4D15-9ADB-BB677FABE913}"/>
    <hyperlink ref="Y129" r:id="rId23" xr:uid="{0AA48A94-E75D-4D6C-95FA-E5004579655B}"/>
    <hyperlink ref="Y26" r:id="rId24" xr:uid="{2AEFB762-15FC-407D-ABF9-332BEA12A7E9}"/>
    <hyperlink ref="Y72" r:id="rId25" xr:uid="{83CF39E8-9E47-45D9-8B7C-571323E6947A}"/>
    <hyperlink ref="Y76" r:id="rId26" display="Company earnings presentation, Nov 2024" xr:uid="{B217FE37-18DC-43CE-BA18-B6C6F62B8824}"/>
    <hyperlink ref="Y75" r:id="rId27" xr:uid="{F36B0AC8-7DD5-40A2-9B8B-BE6C767A9F45}"/>
    <hyperlink ref="Y80" r:id="rId28" display="Company presentation, Nov 2024" xr:uid="{69F34385-C8D4-475D-9FA8-790524C8C24C}"/>
    <hyperlink ref="Y124" r:id="rId29" xr:uid="{3F96EBEB-BFF8-4CB3-B106-C79B9BB2DE4E}"/>
    <hyperlink ref="Y96" r:id="rId30" location=":~:text=AUSTIN%2C%20Texas%2C%20July%2030%2C,customary%20regulatory%20and%20other%20approvals." xr:uid="{6C2ABC66-6EF7-46F2-93C2-81D65816CCC3}"/>
    <hyperlink ref="Y102" r:id="rId31" display="Company quaterly earnings investor day release, Nov 2024" xr:uid="{2E38232C-8D99-49BD-9C00-BE3FE4E2E24C}"/>
    <hyperlink ref="Y107" r:id="rId32" display="FERC application" xr:uid="{AD0D8BA9-F6D7-467B-ADFB-ED46E7C593E3}"/>
    <hyperlink ref="Y113" r:id="rId33" xr:uid="{EB75B7A1-E1D0-41F4-962C-4A16C9AF9D27}"/>
    <hyperlink ref="Y120" r:id="rId34" display="Pre-filing update" xr:uid="{22A7C8A5-0791-4631-914F-BAB790665BF7}"/>
    <hyperlink ref="Y121" r:id="rId35" xr:uid="{CF489BE5-6F48-44B3-88B6-E827A9881480}"/>
    <hyperlink ref="Y128" r:id="rId36" display="FERC approval" xr:uid="{D163B64D-540D-4C27-A145-19AA66F5EEA0}"/>
    <hyperlink ref="Y119" r:id="rId37" display="FERC application" xr:uid="{039D87E2-0C4A-4B24-942E-9D8A66D16111}"/>
    <hyperlink ref="Y78" r:id="rId38" location=":~:text=On%20December%2019,in%20November%202028." display="KM Press Release" xr:uid="{E6F821CB-1A4C-451D-9565-8F398C0EB64F}"/>
    <hyperlink ref="Y58" r:id="rId39" location=":~:text=Preliminary%20construction%20activities,in%20mid%2D2026." display="KM Press Release" xr:uid="{FBEEF87C-AB80-4549-84D8-57B806C943F9}"/>
    <hyperlink ref="Y51" r:id="rId40" location=":~:text=Construction%20continues%20on,Plaquemines%20LNG%20facility." display="KM Press Release" xr:uid="{25B24A84-B3F7-4FAE-8FFE-30A61A78340B}"/>
    <hyperlink ref="Y118" r:id="rId41" xr:uid="{B54C4A83-824A-41BE-9BB5-0B6C9ED42E74}"/>
    <hyperlink ref="Y127" r:id="rId42" xr:uid="{EA6AE48F-8696-4645-A969-6756F7EAEDF4}"/>
    <hyperlink ref="Y20" r:id="rId43" location=":~:text=The%20Borealis%20Project%20enhances%20Texas,term%20value%20and%20meaningful%20impact.%22" xr:uid="{B53DC2B0-3402-4418-A044-19B14FC95A1E}"/>
    <hyperlink ref="Y133" r:id="rId44" xr:uid="{877A690E-793A-484B-A651-0588656BE988}"/>
    <hyperlink ref="Y104" r:id="rId45" display="FERC approval" xr:uid="{34567ABC-6BE5-4C17-949F-EDEB96D641B6}"/>
    <hyperlink ref="Y46" r:id="rId46" display="FERC approval to place into service" xr:uid="{19F42937-5BD6-4B01-A7A3-96A6E84301F6}"/>
    <hyperlink ref="Y5" r:id="rId47" display="http://agdc.us/" xr:uid="{1C019DC6-1353-407C-8D1B-D8C1474782B4}"/>
    <hyperlink ref="Y4" r:id="rId48" xr:uid="{99141432-55B3-4548-953A-8C3BFE2F08CB}"/>
    <hyperlink ref="Y37" r:id="rId49" xr:uid="{F6C29B10-7ED8-4F2E-BF36-6499903882B7}"/>
    <hyperlink ref="Y41" r:id="rId50" display="https://dog.dnr.alaska.gov/Services/Pipeline/Donlin Pipeline" xr:uid="{1F47209D-BE01-4259-92A8-4CCBFFF48E63}"/>
    <hyperlink ref="Y43" r:id="rId51" xr:uid="{94F84A10-5240-40CA-8438-68F873442997}"/>
    <hyperlink ref="Y44" r:id="rId52" xr:uid="{36C06596-6ABE-4AC9-A2D9-C126A2B4F74F}"/>
    <hyperlink ref="Y54" r:id="rId53" display="https://www.1line.williams.com/Transco/files/presentations/Williams2025MidManagementCustomerMeetingPresentation.pdf" xr:uid="{23F8F2DA-5A2D-4E10-A399-174B4B0928A5}"/>
    <hyperlink ref="Y60" r:id="rId54" display="https://www.tcenergy.com/operations/natural-gas/heartland-project" xr:uid="{5CA99B0D-8DED-43BA-AE17-58AC119483B6}"/>
    <hyperlink ref="Y61" r:id="rId55" xr:uid="{D87A3ED8-87C3-4C73-966D-8CA6AE4FF616}"/>
    <hyperlink ref="Y69" r:id="rId56" display="https://magnolialng.com" xr:uid="{BF729BD3-3148-40AD-9561-BFF3316F7216}"/>
    <hyperlink ref="Y89" r:id="rId57" xr:uid="{D1117BFF-BE9E-4A4D-8479-9FDCB2CFBFD5}"/>
    <hyperlink ref="Y91" r:id="rId58" display="https://www.northernnaturalgas.com/Document%20Postings/2025_04_13_NL25_bwkly_rpt_4.pdf" xr:uid="{CF2B624F-B7B6-40BF-B99A-28550AA662B5}"/>
    <hyperlink ref="Y123" r:id="rId59" display="https://www.enbridge.com/projects-and-infrastructure/public-awareness/east-tennessee-natural-gas-system-alignment-program" xr:uid="{9E4976D5-E90E-43FF-9693-BD9746D06C94}"/>
    <hyperlink ref="Y126" r:id="rId60" xr:uid="{30008365-5069-4068-B24A-613765CA475C}"/>
    <hyperlink ref="Y139" r:id="rId61" xr:uid="{D18D090D-46F4-4102-9619-CAA696C06E92}"/>
    <hyperlink ref="Y86" r:id="rId62" xr:uid="{C015577E-84F0-4006-BE10-666E623216A7}"/>
    <hyperlink ref="Y47" r:id="rId63" xr:uid="{4B06DEE7-CD20-45E4-8EFE-8F3FA11324F4}"/>
    <hyperlink ref="Y141" r:id="rId64" xr:uid="{34F48305-D55E-4448-B246-FB88D49FEF06}"/>
    <hyperlink ref="Y98" r:id="rId65" display="https://www.energy.gov/sites/default/files/2025-05/20250401_LCE_LCLNG-EXPORT-DOE_FE-Orders_3324_3324-A_S.A.Rpt_.pd_x000a_fhttps://www.federalregister.gov/documents/2025/04/25/2025-07150/notice-of-request-for-extension-of-time-trunkline-gas-company-llc-lake-charles-lng-company-llc-lake" xr:uid="{6F56BA1D-DB56-4B42-BCA3-2F3D4C6B74F4}"/>
    <hyperlink ref="Y136" r:id="rId66" display="https://elibrary.ferc.gov/eLibrary/docfamily?accessionnumber=20250721-5045" xr:uid="{EB3932F7-CCBB-4D06-9C98-2B689F42938C}"/>
    <hyperlink ref="Y100" r:id="rId67" xr:uid="{FBDDB02C-3B1C-44D0-A354-81B13A20CE13}"/>
    <hyperlink ref="Y9" r:id="rId68" display="https://www.enbridge.com/projects-and-infrastructure/projects/appalachia-to-market-ii-armagh-and-entriken-hp-replacement" xr:uid="{389633C8-1468-4BAD-8DF4-44DE57FE21F8}"/>
    <hyperlink ref="Y63" r:id="rId69" xr:uid="{00FBE1F9-96A0-4629-B0AE-34EB79663937}"/>
    <hyperlink ref="Y10" r:id="rId70" display="https://www.enbridge.com/projects-and-infrastructure/projects/appalachia-to-market-iii-project" xr:uid="{05581A1D-33CE-40C5-8C49-C21F0655E9A0}"/>
    <hyperlink ref="Y12" r:id="rId71" location=":~:text=Aspire%20Energy%20Express2025%2D07,Learn%20More%20About%20Our%20Company%20%C2%BB" xr:uid="{434EAD36-095F-4961-A1ED-FF2E319946F1}"/>
    <hyperlink ref="Y81" r:id="rId72" display="https://www.armenergy.com/news/arm-energy-and-pimco-annouce-2-3-billion-investment-in-mustang-express-pipeline/" xr:uid="{A6C3E0A8-EA6A-437D-8171-2F2119B3F5D1}"/>
    <hyperlink ref="Y87" r:id="rId73" display="https://pipeline2.kindermorgan.com/Documents/NGPL/Binding_Open_Season_North_Extension_Project_7.14.25_Ext-20250714083524.pdf" xr:uid="{76ED4B96-B775-4D63-AE83-B55749A7559D}"/>
    <hyperlink ref="Y6" r:id="rId74" display="https://www.enbridge.com/media-center/news/details?id=123862" xr:uid="{942F6908-DFD3-493F-BCAB-CB6BA7ABC980}"/>
    <hyperlink ref="Y11" r:id="rId75" location=":~:text=Summary%20of%20the%20Proposed%20Project,%2C%20Northeast%20and%20Mid%2DAtlantic. https://aboutarp.com/" xr:uid="{9CD79A5F-F440-4A18-9878-EF2AC4CB359D}"/>
    <hyperlink ref="Y32" r:id="rId76" display="https://www.permits.performance.gov/permitting-projects/crow-creek-pipeline-project" xr:uid="{3A1C8773-659C-4644-AF00-A6B0763FD659}"/>
    <hyperlink ref="Y28" r:id="rId77" display="https://lngir.cheniere.com/news-events/press-releases/detail/315/cheniere-announces-substantial-completion-of-train-1-at-the" xr:uid="{33C7047D-4432-4850-B1BD-1A4AC48D5127}"/>
    <hyperlink ref="Y29" r:id="rId78" display="https://investors.ventureglobal.com/news/news-details/2025/Venture-Global-Reports-First-Quarter-2025-Results/" xr:uid="{7E26D5F8-7500-421F-A45B-C5C4E33074BE}"/>
    <hyperlink ref="Y30" r:id="rId79" display="https://investors.ventureglobal.com/news/news-details/2025/Venture-Global-Reports-First-Quarter-2025-Results/" xr:uid="{408487B2-0AB3-4F15-A188-534D4894F536}"/>
    <hyperlink ref="Y134" r:id="rId80" display="https://www.kindermorgan.com/Operations/Projects/Trident-Intrastate-Project" xr:uid="{CB5FA30B-9D8A-4384-A8BC-8042FCD459FC}"/>
    <hyperlink ref="Y125" r:id="rId81" xr:uid="{1C75BF5B-98B4-4A84-BFB1-A20B592CA81E}"/>
    <hyperlink ref="Y99" r:id="rId82" location=":~:text=KMI%20plans%20to%20invest%20more%20than%20%24500%20million%20in%20its%20KinderHawk%20gathering%20system%2C%20backed%20by%20life%2Dof%2Dlease%20acreage%20dedications%2C%20to%20support%20projected%20production%20growth%20from%20the%20Haynesville%20Basin%20to%20meet%20increasing%20LNG%20capacity%20demands%20along%20the%20Gulf%20Coast." xr:uid="{1F6B6CF2-8231-4EA5-AF1F-CA68B2B60FDC}"/>
    <hyperlink ref="Y48" r:id="rId83" location=":~:text=Began%20construction%20of%20the%20ECCC%20Pipeline%2C%20connecting%20the%20western%20portion%20of%20Kinetik%E2%80%99s%20system%20between%20Eddy%20and%20Culberson%20counties%20and%20providing%20further%20critical%20rich%20gas%20takeaway%20capacity%20relief%20for%20the%20Delaware%20North%20system" xr:uid="{E1DB87D5-BB43-4DC2-870C-C72AC587679B}"/>
    <hyperlink ref="Y117" r:id="rId84" xr:uid="{E0B6B5E3-2C0D-4157-BA86-A45109380333}"/>
    <hyperlink ref="Y21" r:id="rId85" xr:uid="{0A57935C-6324-4693-A1CD-326655F71702}"/>
    <hyperlink ref="Y31" r:id="rId86" display="https://www.criticalenergyreliabilitylink.com/" xr:uid="{D74606FC-34D7-429F-A01D-CE99417FA813}"/>
    <hyperlink ref="Y131" r:id="rId87" location=":~:text=we%20announced%20Transco%E2%80%99s%20Power%20Express%20expansion%20to%20serve%20the%20power%2Dhungry%20Virginia%20market.%20We%20are%20encouraged%20by%20what%20we%20see%20on%20the%20data%20center%20opportunity%20front" display="https://investor.williams.com/news-releases/news-release-details/williams-announces-strong-first-quarter-2025-results-and-raises#:~:text=we%20announced%20Transco%E2%80%99s%20Power%20Express%20expansion%20to%20serve%20the%20power%2Dhungry%20Virginia%20market.%20We%20are%20encouraged%20by%20what%20we%20see%20on%20the%20data%20center%20opportunity%20front" xr:uid="{DF02FA2F-9DDE-40A9-A9D8-20C0B68E3AA1}"/>
    <hyperlink ref="Y138" r:id="rId88" display="https://www.wbienergybakkeneast.com/" xr:uid="{992539DB-2017-4108-9ADF-1C8438B2D37E}"/>
    <hyperlink ref="Y140" r:id="rId89" display="https://www.eversource.com/content/residential/about/transmission-distribution/projects/western-massachusetts-natural-gas-reliability-project" xr:uid="{37177679-086F-4641-A80E-0F7E4E14DD06}"/>
    <hyperlink ref="Y34" r:id="rId90" display="https://www.kindermorgan.com/Operations/Projects/cumberland-project" xr:uid="{7AB65164-A968-4058-A2A4-8BD56420039B}"/>
    <hyperlink ref="Y14" r:id="rId91" xr:uid="{1CDCDB30-A7D5-494C-8B9E-8E96291D7036}"/>
    <hyperlink ref="Y88" r:id="rId92" display="https://www.williams.com/wp-content/uploads/sites/8/2025/05/NESE-Project-Fact-Sheet.pdf" xr:uid="{F5AC8710-DD4C-4B83-BCE4-0F53D47475D0}"/>
    <hyperlink ref="Y7" r:id="rId93" xr:uid="{20A761CB-BF35-4880-A113-813F4590504C}"/>
    <hyperlink ref="Y49" r:id="rId94" xr:uid="{BFD2919F-5D24-45B7-828E-37446537E55F}"/>
    <hyperlink ref="Y52" r:id="rId95" xr:uid="{00449B6D-6E77-48F2-9651-4B36C2ACF6E4}"/>
    <hyperlink ref="Y57" r:id="rId96" xr:uid="{8AA1DE13-5DA0-4877-A389-ECB256DACAA9}"/>
    <hyperlink ref="Y64" r:id="rId97" display="SEC filing, Annual Report" xr:uid="{47326455-766C-497D-9520-4C45B99A004B}"/>
    <hyperlink ref="Y68" r:id="rId98" xr:uid="{5365BF4F-E642-43D7-904D-E42C7E08E83E}"/>
    <hyperlink ref="Y82" r:id="rId99" xr:uid="{5071BE0D-83AB-4C78-9928-D51434DD3159}"/>
    <hyperlink ref="Y84" r:id="rId100" xr:uid="{C5A10C31-739D-4C5A-B795-DA45ED15BA8E}"/>
    <hyperlink ref="Y112" r:id="rId101" xr:uid="{3CC465A5-8517-4DB3-926F-81B70C027A46}"/>
    <hyperlink ref="Y132" r:id="rId102" xr:uid="{B112D915-AD4E-4993-93C0-489CB78E87F7}"/>
    <hyperlink ref="Y143" r:id="rId103" xr:uid="{365E3053-0FDD-4ECE-AED1-4371E92D3896}"/>
    <hyperlink ref="Y33" r:id="rId104" xr:uid="{F4608A56-3285-442B-B961-A091EACFAC86}"/>
  </hyperlinks>
  <pageMargins left="0.7" right="0.7" top="0.25" bottom="0.25" header="0" footer="0"/>
  <pageSetup paperSize="5" scale="10" orientation="landscape" r:id="rId10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JB1174"/>
  <sheetViews>
    <sheetView showGridLines="0" zoomScaleNormal="100" workbookViewId="0">
      <pane ySplit="2" topLeftCell="A3" activePane="bottomLeft" state="frozen"/>
      <selection pane="bottomLeft" activeCell="A901" sqref="A901"/>
    </sheetView>
  </sheetViews>
  <sheetFormatPr defaultColWidth="21.5703125" defaultRowHeight="12.75" x14ac:dyDescent="0.2"/>
  <cols>
    <col min="1" max="1" width="16.28515625" style="111" customWidth="1"/>
    <col min="2" max="2" width="43.42578125" style="2" customWidth="1"/>
    <col min="3" max="3" width="40" style="2" customWidth="1"/>
    <col min="4" max="4" width="14.7109375" style="2" customWidth="1"/>
    <col min="5" max="5" width="15.85546875" style="3" customWidth="1"/>
    <col min="6" max="6" width="14.5703125" style="112" customWidth="1"/>
    <col min="7" max="7" width="15.42578125" style="113" customWidth="1"/>
    <col min="8" max="8" width="25.5703125" style="111" customWidth="1"/>
    <col min="9" max="10" width="20.7109375" style="111" customWidth="1"/>
    <col min="11" max="11" width="27" style="111" customWidth="1"/>
    <col min="12" max="14" width="19" style="111" customWidth="1"/>
    <col min="15" max="15" width="19" style="114" bestFit="1" customWidth="1"/>
    <col min="16" max="16" width="11.140625" style="114" customWidth="1"/>
    <col min="17" max="17" width="21.5703125" style="114" customWidth="1"/>
    <col min="18" max="18" width="17.140625" style="115" customWidth="1"/>
    <col min="19" max="19" width="10.7109375" style="116" customWidth="1"/>
    <col min="20" max="20" width="15.42578125" style="17" customWidth="1"/>
    <col min="21" max="21" width="19.42578125" style="117" customWidth="1"/>
    <col min="22" max="22" width="17.42578125" style="17" customWidth="1"/>
    <col min="23" max="23" width="56" customWidth="1"/>
    <col min="25" max="25" width="72.140625" style="3" customWidth="1"/>
    <col min="29" max="16384" width="21.5703125" style="17"/>
  </cols>
  <sheetData>
    <row r="1" spans="1:262" ht="15.75" x14ac:dyDescent="0.25">
      <c r="A1" s="81" t="s">
        <v>1798</v>
      </c>
      <c r="B1" s="82"/>
      <c r="C1" s="82"/>
      <c r="D1" s="82"/>
      <c r="E1" s="82"/>
      <c r="F1" s="83"/>
      <c r="G1" s="84"/>
      <c r="H1" s="81"/>
      <c r="I1" s="81"/>
      <c r="J1" s="81"/>
      <c r="K1" s="81"/>
      <c r="L1" s="81"/>
      <c r="M1" s="81"/>
      <c r="N1" s="81"/>
      <c r="O1" s="85"/>
      <c r="P1" s="85"/>
      <c r="Q1" s="85"/>
      <c r="R1" s="85"/>
      <c r="S1" s="81"/>
      <c r="T1" s="81"/>
      <c r="U1" s="86"/>
      <c r="V1" s="87"/>
      <c r="W1" s="87"/>
      <c r="X1" s="87"/>
      <c r="Y1" s="14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7"/>
      <c r="BM1" s="87"/>
      <c r="BN1" s="87"/>
      <c r="BO1" s="87"/>
      <c r="BP1" s="87"/>
      <c r="BQ1" s="87"/>
      <c r="BR1" s="87"/>
      <c r="BS1" s="87"/>
      <c r="BT1" s="87"/>
      <c r="BU1" s="87"/>
      <c r="BV1" s="87"/>
      <c r="BW1" s="87"/>
      <c r="BX1" s="87"/>
      <c r="BY1" s="87"/>
      <c r="BZ1" s="87"/>
      <c r="CA1" s="87"/>
      <c r="CB1" s="87"/>
      <c r="CC1" s="87"/>
      <c r="CD1" s="87"/>
      <c r="CE1" s="87"/>
      <c r="CF1" s="87"/>
      <c r="CG1" s="87"/>
      <c r="CH1" s="87"/>
      <c r="CI1" s="87"/>
      <c r="CJ1" s="87"/>
      <c r="CK1" s="87"/>
      <c r="CL1" s="87"/>
      <c r="CM1" s="87"/>
      <c r="CN1" s="87"/>
      <c r="CO1" s="87"/>
      <c r="CP1" s="87"/>
      <c r="CQ1" s="87"/>
      <c r="CR1" s="87"/>
      <c r="CS1" s="87"/>
      <c r="CT1" s="87"/>
      <c r="CU1" s="87"/>
      <c r="CV1" s="87"/>
      <c r="CW1" s="87"/>
      <c r="CX1" s="87"/>
      <c r="CY1" s="87"/>
      <c r="CZ1" s="87"/>
      <c r="DA1" s="87"/>
      <c r="DB1" s="87"/>
      <c r="DC1" s="87"/>
      <c r="DD1" s="87"/>
      <c r="DE1" s="87"/>
      <c r="DF1" s="87"/>
      <c r="DG1" s="87"/>
      <c r="DH1" s="87"/>
      <c r="DI1" s="87"/>
      <c r="DJ1" s="87"/>
      <c r="DK1" s="87"/>
      <c r="DL1" s="87"/>
      <c r="DM1" s="87"/>
      <c r="DN1" s="87"/>
      <c r="DO1" s="87"/>
      <c r="DP1" s="87"/>
      <c r="DQ1" s="87"/>
      <c r="DR1" s="87"/>
      <c r="DS1" s="87"/>
      <c r="DT1" s="87"/>
      <c r="DU1" s="87"/>
      <c r="DV1" s="87"/>
      <c r="DW1" s="87"/>
      <c r="DX1" s="87"/>
      <c r="DY1" s="87"/>
      <c r="DZ1" s="87"/>
      <c r="EA1" s="87"/>
      <c r="EB1" s="87"/>
      <c r="EC1" s="87"/>
      <c r="ED1" s="87"/>
      <c r="EE1" s="87"/>
      <c r="EF1" s="87"/>
      <c r="EG1" s="87"/>
      <c r="EH1" s="87"/>
      <c r="EI1" s="87"/>
      <c r="EJ1" s="87"/>
      <c r="EK1" s="87"/>
      <c r="EL1" s="87"/>
      <c r="EM1" s="87"/>
      <c r="EN1" s="87"/>
      <c r="EO1" s="87"/>
      <c r="EP1" s="87"/>
      <c r="EQ1" s="87"/>
      <c r="ER1" s="87"/>
      <c r="ES1" s="87"/>
      <c r="ET1" s="87"/>
      <c r="EU1" s="87"/>
      <c r="EV1" s="87"/>
      <c r="EW1" s="87"/>
      <c r="EX1" s="87"/>
      <c r="EY1" s="87"/>
      <c r="EZ1" s="87"/>
      <c r="FA1" s="87"/>
      <c r="FB1" s="87"/>
      <c r="FC1" s="87"/>
      <c r="FD1" s="87"/>
      <c r="FE1" s="87"/>
      <c r="FF1" s="87"/>
      <c r="FG1" s="87"/>
      <c r="FH1" s="87"/>
      <c r="FI1" s="87"/>
      <c r="FJ1" s="87"/>
      <c r="FK1" s="87"/>
      <c r="FL1" s="87"/>
      <c r="FM1" s="87"/>
      <c r="FN1" s="87"/>
      <c r="FO1" s="87"/>
      <c r="FP1" s="87"/>
      <c r="FQ1" s="87"/>
      <c r="FR1" s="87"/>
      <c r="FS1" s="87"/>
      <c r="FT1" s="87"/>
      <c r="FU1" s="87"/>
      <c r="FV1" s="87"/>
      <c r="FW1" s="87"/>
      <c r="FX1" s="87"/>
      <c r="FY1" s="87"/>
      <c r="FZ1" s="87"/>
      <c r="GA1" s="87"/>
      <c r="GB1" s="87"/>
      <c r="GC1" s="87"/>
      <c r="GD1" s="87"/>
      <c r="GE1" s="87"/>
      <c r="GF1" s="87"/>
      <c r="GG1" s="87"/>
      <c r="GH1" s="87"/>
      <c r="GI1" s="87"/>
      <c r="GJ1" s="87"/>
      <c r="GK1" s="87"/>
      <c r="GL1" s="87"/>
      <c r="GM1" s="87"/>
      <c r="GN1" s="87"/>
      <c r="GO1" s="87"/>
      <c r="GP1" s="87"/>
      <c r="GQ1" s="87"/>
      <c r="GR1" s="87"/>
      <c r="GS1" s="87"/>
      <c r="GT1" s="87"/>
      <c r="GU1" s="87"/>
      <c r="GV1" s="87"/>
      <c r="GW1" s="87"/>
      <c r="GX1" s="87"/>
      <c r="GY1" s="87"/>
      <c r="GZ1" s="87"/>
      <c r="HA1" s="87"/>
      <c r="HB1" s="87"/>
      <c r="HC1" s="87"/>
      <c r="HD1" s="87"/>
      <c r="HE1" s="87"/>
      <c r="HF1" s="87"/>
      <c r="HG1" s="87"/>
      <c r="HH1" s="87"/>
      <c r="HI1" s="87"/>
      <c r="HJ1" s="87"/>
      <c r="HK1" s="87"/>
      <c r="HL1" s="87"/>
      <c r="HM1" s="87"/>
      <c r="HN1" s="87"/>
      <c r="HO1" s="87"/>
      <c r="HP1" s="87"/>
      <c r="HQ1" s="87"/>
      <c r="HR1" s="87"/>
      <c r="HS1" s="87"/>
      <c r="HT1" s="87"/>
      <c r="HU1" s="87"/>
      <c r="HV1" s="87"/>
      <c r="HW1" s="87"/>
      <c r="HX1" s="87"/>
      <c r="HY1" s="87"/>
      <c r="HZ1" s="87"/>
      <c r="IA1" s="87"/>
      <c r="IB1" s="87"/>
      <c r="IC1" s="87"/>
      <c r="ID1" s="87"/>
      <c r="IE1" s="87"/>
      <c r="IF1" s="87"/>
      <c r="IG1" s="87"/>
      <c r="IH1" s="87"/>
      <c r="II1" s="87"/>
      <c r="IJ1" s="87"/>
      <c r="IK1" s="87"/>
      <c r="IL1" s="87"/>
      <c r="IM1" s="87"/>
      <c r="IN1" s="87"/>
      <c r="IO1" s="87"/>
      <c r="IP1" s="87"/>
      <c r="IQ1" s="87"/>
      <c r="IR1" s="87"/>
      <c r="IS1" s="87"/>
      <c r="IT1" s="87"/>
      <c r="IU1" s="87"/>
      <c r="IV1" s="87"/>
      <c r="IW1" s="87"/>
      <c r="IX1" s="87"/>
      <c r="IY1" s="87"/>
      <c r="IZ1" s="87"/>
      <c r="JA1" s="87"/>
      <c r="JB1" s="87"/>
    </row>
    <row r="2" spans="1:262" s="95" customFormat="1" ht="26.25" thickBot="1" x14ac:dyDescent="0.25">
      <c r="A2" s="88" t="s">
        <v>121</v>
      </c>
      <c r="B2" s="89" t="s">
        <v>122</v>
      </c>
      <c r="C2" s="89" t="s">
        <v>123</v>
      </c>
      <c r="D2" s="89" t="s">
        <v>124</v>
      </c>
      <c r="E2" s="89" t="s">
        <v>127</v>
      </c>
      <c r="F2" s="90" t="s">
        <v>128</v>
      </c>
      <c r="G2" s="91" t="s">
        <v>129</v>
      </c>
      <c r="H2" s="92" t="s">
        <v>194</v>
      </c>
      <c r="I2" s="92" t="s">
        <v>2252</v>
      </c>
      <c r="J2" s="92" t="s">
        <v>2253</v>
      </c>
      <c r="K2" s="92" t="s">
        <v>195</v>
      </c>
      <c r="L2" s="92" t="s">
        <v>2255</v>
      </c>
      <c r="M2" s="92" t="s">
        <v>2254</v>
      </c>
      <c r="N2" s="92" t="s">
        <v>2461</v>
      </c>
      <c r="O2" s="93" t="s">
        <v>130</v>
      </c>
      <c r="P2" s="93" t="s">
        <v>131</v>
      </c>
      <c r="Q2" s="92" t="s">
        <v>132</v>
      </c>
      <c r="R2" s="92" t="s">
        <v>185</v>
      </c>
      <c r="S2" s="94" t="s">
        <v>125</v>
      </c>
      <c r="T2" s="92" t="s">
        <v>192</v>
      </c>
      <c r="U2" s="92" t="s">
        <v>193</v>
      </c>
      <c r="V2" s="92" t="s">
        <v>2173</v>
      </c>
      <c r="W2" s="89" t="s">
        <v>2179</v>
      </c>
      <c r="X2" s="89" t="s">
        <v>2836</v>
      </c>
      <c r="Y2" s="89" t="s">
        <v>2429</v>
      </c>
    </row>
    <row r="3" spans="1:262" x14ac:dyDescent="0.2">
      <c r="A3" s="171">
        <v>39990</v>
      </c>
      <c r="B3" s="162" t="s">
        <v>1769</v>
      </c>
      <c r="C3" s="162" t="s">
        <v>1770</v>
      </c>
      <c r="D3" s="162" t="s">
        <v>140</v>
      </c>
      <c r="E3" s="162" t="s">
        <v>143</v>
      </c>
      <c r="F3" s="163">
        <v>35217</v>
      </c>
      <c r="G3" s="155">
        <v>1996</v>
      </c>
      <c r="H3" s="149" t="s">
        <v>1095</v>
      </c>
      <c r="I3" s="149" t="str">
        <f t="shared" ref="I3:I66" si="0">LEFT($H3,2)</f>
        <v>GM</v>
      </c>
      <c r="J3" s="149" t="str">
        <f t="shared" ref="J3:J66" si="1">RIGHT($H3,2)</f>
        <v>LA</v>
      </c>
      <c r="K3" s="149" t="str">
        <f t="shared" ref="K3:K66" si="2">IF($L3=$M3,L3,CONCATENATE($L3,", ",IF(ISBLANK(N3),"",CONCATENATE(N3,", ")),$M3))</f>
        <v>Gulf of Mexico, South Central</v>
      </c>
      <c r="L3" s="149" t="str">
        <f>INDEX('State '!$A$1:$C$62,MATCH($I3,'State '!$B:$B,0),3)</f>
        <v>Gulf of Mexico</v>
      </c>
      <c r="M3" s="149" t="str">
        <f>INDEX('State '!$A$1:$C$62,MATCH($J3,'State '!$B:$B,0),3)</f>
        <v>South Central</v>
      </c>
      <c r="N3" s="149"/>
      <c r="O3" s="156">
        <v>8.9</v>
      </c>
      <c r="P3" s="156">
        <v>15.49</v>
      </c>
      <c r="Q3" s="156">
        <v>75</v>
      </c>
      <c r="R3" s="155">
        <v>20</v>
      </c>
      <c r="S3" s="149" t="s">
        <v>135</v>
      </c>
      <c r="T3" s="149" t="s">
        <v>381</v>
      </c>
      <c r="U3" s="149" t="s">
        <v>1771</v>
      </c>
      <c r="V3" s="149"/>
      <c r="W3" s="166"/>
      <c r="X3" s="154"/>
      <c r="Y3" s="150"/>
      <c r="AA3" s="17"/>
      <c r="AB3" s="17"/>
    </row>
    <row r="4" spans="1:262" x14ac:dyDescent="0.2">
      <c r="A4" s="171">
        <v>39990</v>
      </c>
      <c r="B4" s="162" t="s">
        <v>2073</v>
      </c>
      <c r="C4" s="162" t="s">
        <v>1758</v>
      </c>
      <c r="D4" s="162" t="s">
        <v>136</v>
      </c>
      <c r="E4" s="162" t="s">
        <v>143</v>
      </c>
      <c r="F4" s="163">
        <v>35278</v>
      </c>
      <c r="G4" s="155">
        <v>1996</v>
      </c>
      <c r="H4" s="149" t="s">
        <v>1095</v>
      </c>
      <c r="I4" s="149" t="str">
        <f t="shared" si="0"/>
        <v>GM</v>
      </c>
      <c r="J4" s="149" t="str">
        <f t="shared" si="1"/>
        <v>LA</v>
      </c>
      <c r="K4" s="149" t="str">
        <f t="shared" si="2"/>
        <v>Gulf of Mexico, South Central</v>
      </c>
      <c r="L4" s="149" t="str">
        <f>INDEX('State '!$A$1:$C$62,MATCH($I4,'State '!$B:$B,0),3)</f>
        <v>Gulf of Mexico</v>
      </c>
      <c r="M4" s="149" t="str">
        <f>INDEX('State '!$A$1:$C$62,MATCH($J4,'State '!$B:$B,0),3)</f>
        <v>South Central</v>
      </c>
      <c r="N4" s="149"/>
      <c r="O4" s="156">
        <v>75</v>
      </c>
      <c r="P4" s="156">
        <v>45</v>
      </c>
      <c r="Q4" s="156">
        <v>800</v>
      </c>
      <c r="R4" s="155">
        <v>30</v>
      </c>
      <c r="S4" s="149" t="s">
        <v>135</v>
      </c>
      <c r="T4" s="149" t="s">
        <v>381</v>
      </c>
      <c r="U4" s="149" t="s">
        <v>1759</v>
      </c>
      <c r="V4" s="149"/>
      <c r="W4" s="166"/>
      <c r="X4" s="154"/>
      <c r="Y4" s="213"/>
      <c r="Z4" s="17"/>
      <c r="AA4" s="17"/>
      <c r="AB4" s="17"/>
    </row>
    <row r="5" spans="1:262" x14ac:dyDescent="0.2">
      <c r="A5" s="171">
        <v>39990</v>
      </c>
      <c r="B5" s="162" t="s">
        <v>1764</v>
      </c>
      <c r="C5" s="162" t="s">
        <v>228</v>
      </c>
      <c r="D5" s="162" t="s">
        <v>140</v>
      </c>
      <c r="E5" s="162" t="s">
        <v>143</v>
      </c>
      <c r="F5" s="163">
        <v>35321</v>
      </c>
      <c r="G5" s="155">
        <v>1996</v>
      </c>
      <c r="H5" s="149" t="s">
        <v>31</v>
      </c>
      <c r="I5" s="149" t="str">
        <f t="shared" si="0"/>
        <v>NV</v>
      </c>
      <c r="J5" s="149" t="str">
        <f t="shared" si="1"/>
        <v>NV</v>
      </c>
      <c r="K5" s="149" t="str">
        <f t="shared" si="2"/>
        <v>Mountain</v>
      </c>
      <c r="L5" s="149" t="str">
        <f>INDEX('State '!$A$1:$C$62,MATCH($I5,'State '!$B:$B,0),3)</f>
        <v>Mountain</v>
      </c>
      <c r="M5" s="149" t="str">
        <f>INDEX('State '!$A$1:$C$62,MATCH($J5,'State '!$B:$B,0),3)</f>
        <v>Mountain</v>
      </c>
      <c r="N5" s="149"/>
      <c r="O5" s="156"/>
      <c r="P5" s="156"/>
      <c r="Q5" s="156">
        <v>1.49</v>
      </c>
      <c r="R5" s="155"/>
      <c r="S5" s="149" t="s">
        <v>135</v>
      </c>
      <c r="T5" s="149" t="s">
        <v>381</v>
      </c>
      <c r="U5" s="149" t="s">
        <v>1765</v>
      </c>
      <c r="V5" s="149"/>
      <c r="W5" s="166"/>
      <c r="X5" s="154"/>
      <c r="Y5" s="151"/>
      <c r="Z5" s="17"/>
      <c r="AA5" s="17"/>
      <c r="AB5" s="17"/>
    </row>
    <row r="6" spans="1:262" x14ac:dyDescent="0.2">
      <c r="A6" s="171">
        <v>39990</v>
      </c>
      <c r="B6" s="162" t="s">
        <v>1739</v>
      </c>
      <c r="C6" s="162" t="s">
        <v>258</v>
      </c>
      <c r="D6" s="162" t="s">
        <v>140</v>
      </c>
      <c r="E6" s="162" t="s">
        <v>143</v>
      </c>
      <c r="F6" s="163">
        <v>35338</v>
      </c>
      <c r="G6" s="164">
        <v>1996</v>
      </c>
      <c r="H6" s="149" t="s">
        <v>25</v>
      </c>
      <c r="I6" s="149" t="str">
        <f t="shared" si="0"/>
        <v>CO</v>
      </c>
      <c r="J6" s="149" t="str">
        <f t="shared" si="1"/>
        <v>CO</v>
      </c>
      <c r="K6" s="149" t="str">
        <f t="shared" si="2"/>
        <v>Mountain</v>
      </c>
      <c r="L6" s="149" t="str">
        <f>INDEX('State '!$A$1:$C$62,MATCH($I6,'State '!$B:$B,0),3)</f>
        <v>Mountain</v>
      </c>
      <c r="M6" s="149" t="str">
        <f>INDEX('State '!$A$1:$C$62,MATCH($J6,'State '!$B:$B,0),3)</f>
        <v>Mountain</v>
      </c>
      <c r="N6" s="149"/>
      <c r="O6" s="156">
        <v>9.3000000000000007</v>
      </c>
      <c r="P6" s="156">
        <v>37</v>
      </c>
      <c r="Q6" s="156">
        <v>37</v>
      </c>
      <c r="R6" s="155"/>
      <c r="S6" s="149" t="s">
        <v>135</v>
      </c>
      <c r="T6" s="149" t="s">
        <v>381</v>
      </c>
      <c r="U6" s="149" t="s">
        <v>1740</v>
      </c>
      <c r="V6" s="149"/>
      <c r="W6" s="166"/>
      <c r="X6" s="154"/>
      <c r="Y6" s="150"/>
      <c r="AA6" s="17"/>
      <c r="AB6" s="17"/>
    </row>
    <row r="7" spans="1:262" x14ac:dyDescent="0.2">
      <c r="A7" s="171">
        <v>39990</v>
      </c>
      <c r="B7" s="162" t="s">
        <v>1741</v>
      </c>
      <c r="C7" s="162" t="s">
        <v>258</v>
      </c>
      <c r="D7" s="162" t="s">
        <v>134</v>
      </c>
      <c r="E7" s="162" t="s">
        <v>143</v>
      </c>
      <c r="F7" s="163">
        <v>35338</v>
      </c>
      <c r="G7" s="164">
        <v>1996</v>
      </c>
      <c r="H7" s="149" t="s">
        <v>6</v>
      </c>
      <c r="I7" s="149" t="str">
        <f t="shared" si="0"/>
        <v>TX</v>
      </c>
      <c r="J7" s="149" t="str">
        <f t="shared" si="1"/>
        <v>TX</v>
      </c>
      <c r="K7" s="149" t="str">
        <f t="shared" si="2"/>
        <v>South Central</v>
      </c>
      <c r="L7" s="149" t="str">
        <f>INDEX('State '!$A$1:$C$62,MATCH($I7,'State '!$B:$B,0),3)</f>
        <v>South Central</v>
      </c>
      <c r="M7" s="149" t="str">
        <f>INDEX('State '!$A$1:$C$62,MATCH($J7,'State '!$B:$B,0),3)</f>
        <v>South Central</v>
      </c>
      <c r="N7" s="149"/>
      <c r="O7" s="156"/>
      <c r="P7" s="156"/>
      <c r="Q7" s="156">
        <v>100</v>
      </c>
      <c r="R7" s="155"/>
      <c r="S7" s="149" t="s">
        <v>138</v>
      </c>
      <c r="T7" s="149" t="s">
        <v>187</v>
      </c>
      <c r="U7" s="149" t="s">
        <v>382</v>
      </c>
      <c r="V7" s="149"/>
      <c r="W7" s="166"/>
      <c r="X7" s="154"/>
      <c r="Y7" s="151"/>
      <c r="AA7" s="17"/>
      <c r="AB7" s="17"/>
    </row>
    <row r="8" spans="1:262" x14ac:dyDescent="0.2">
      <c r="A8" s="171">
        <v>39990</v>
      </c>
      <c r="B8" s="162" t="s">
        <v>1733</v>
      </c>
      <c r="C8" s="162" t="s">
        <v>1734</v>
      </c>
      <c r="D8" s="162" t="s">
        <v>136</v>
      </c>
      <c r="E8" s="162" t="s">
        <v>143</v>
      </c>
      <c r="F8" s="163">
        <v>35339</v>
      </c>
      <c r="G8" s="164">
        <v>1996</v>
      </c>
      <c r="H8" s="149" t="s">
        <v>6</v>
      </c>
      <c r="I8" s="149" t="str">
        <f t="shared" si="0"/>
        <v>TX</v>
      </c>
      <c r="J8" s="149" t="str">
        <f t="shared" si="1"/>
        <v>TX</v>
      </c>
      <c r="K8" s="149" t="str">
        <f t="shared" si="2"/>
        <v>South Central</v>
      </c>
      <c r="L8" s="149" t="str">
        <f>INDEX('State '!$A$1:$C$62,MATCH($I8,'State '!$B:$B,0),3)</f>
        <v>South Central</v>
      </c>
      <c r="M8" s="149" t="str">
        <f>INDEX('State '!$A$1:$C$62,MATCH($J8,'State '!$B:$B,0),3)</f>
        <v>South Central</v>
      </c>
      <c r="N8" s="149"/>
      <c r="O8" s="156">
        <v>17</v>
      </c>
      <c r="P8" s="156">
        <v>70</v>
      </c>
      <c r="Q8" s="156">
        <v>274</v>
      </c>
      <c r="R8" s="155">
        <v>24</v>
      </c>
      <c r="S8" s="149" t="s">
        <v>135</v>
      </c>
      <c r="T8" s="149" t="s">
        <v>381</v>
      </c>
      <c r="U8" s="149" t="s">
        <v>1232</v>
      </c>
      <c r="V8" s="149"/>
      <c r="W8" s="148"/>
      <c r="X8" s="148"/>
      <c r="Y8" s="179"/>
      <c r="AA8" s="17"/>
      <c r="AB8" s="17"/>
    </row>
    <row r="9" spans="1:262" x14ac:dyDescent="0.2">
      <c r="A9" s="171">
        <v>39990</v>
      </c>
      <c r="B9" s="162" t="s">
        <v>1735</v>
      </c>
      <c r="C9" s="162" t="s">
        <v>1725</v>
      </c>
      <c r="D9" s="162" t="s">
        <v>136</v>
      </c>
      <c r="E9" s="162" t="s">
        <v>143</v>
      </c>
      <c r="F9" s="163">
        <v>35370</v>
      </c>
      <c r="G9" s="164">
        <v>1996</v>
      </c>
      <c r="H9" s="149" t="s">
        <v>1453</v>
      </c>
      <c r="I9" s="149" t="str">
        <f t="shared" si="0"/>
        <v>MI</v>
      </c>
      <c r="J9" s="149" t="str">
        <f t="shared" si="1"/>
        <v>ON</v>
      </c>
      <c r="K9" s="149" t="str">
        <f t="shared" si="2"/>
        <v>Midwest, Canada</v>
      </c>
      <c r="L9" s="149" t="str">
        <f>INDEX('State '!$A$1:$C$62,MATCH($I9,'State '!$B:$B,0),3)</f>
        <v>Midwest</v>
      </c>
      <c r="M9" s="149" t="str">
        <f>INDEX('State '!$A$1:$C$62,MATCH($J9,'State '!$B:$B,0),3)</f>
        <v>Canada</v>
      </c>
      <c r="N9" s="149"/>
      <c r="O9" s="156">
        <v>15.3</v>
      </c>
      <c r="P9" s="156">
        <v>12</v>
      </c>
      <c r="Q9" s="156">
        <v>150</v>
      </c>
      <c r="R9" s="155">
        <v>24</v>
      </c>
      <c r="S9" s="149" t="s">
        <v>135</v>
      </c>
      <c r="T9" s="149" t="s">
        <v>381</v>
      </c>
      <c r="U9" s="149" t="s">
        <v>1736</v>
      </c>
      <c r="V9" s="149"/>
      <c r="W9" s="148"/>
      <c r="X9" s="148"/>
      <c r="Y9" s="148"/>
      <c r="AA9" s="17"/>
      <c r="AB9" s="17"/>
    </row>
    <row r="10" spans="1:262" ht="82.15" customHeight="1" x14ac:dyDescent="0.2">
      <c r="A10" s="171">
        <v>39990</v>
      </c>
      <c r="B10" s="162" t="s">
        <v>1737</v>
      </c>
      <c r="C10" s="162" t="s">
        <v>1738</v>
      </c>
      <c r="D10" s="162" t="s">
        <v>136</v>
      </c>
      <c r="E10" s="162" t="s">
        <v>143</v>
      </c>
      <c r="F10" s="163">
        <v>35370</v>
      </c>
      <c r="G10" s="164">
        <v>1996</v>
      </c>
      <c r="H10" s="149" t="s">
        <v>1095</v>
      </c>
      <c r="I10" s="149" t="str">
        <f t="shared" si="0"/>
        <v>GM</v>
      </c>
      <c r="J10" s="149" t="str">
        <f t="shared" si="1"/>
        <v>LA</v>
      </c>
      <c r="K10" s="149" t="str">
        <f t="shared" si="2"/>
        <v>Gulf of Mexico, South Central</v>
      </c>
      <c r="L10" s="149" t="str">
        <f>INDEX('State '!$A$1:$C$62,MATCH($I10,'State '!$B:$B,0),3)</f>
        <v>Gulf of Mexico</v>
      </c>
      <c r="M10" s="149" t="str">
        <f>INDEX('State '!$A$1:$C$62,MATCH($J10,'State '!$B:$B,0),3)</f>
        <v>South Central</v>
      </c>
      <c r="N10" s="149"/>
      <c r="O10" s="156">
        <v>60</v>
      </c>
      <c r="P10" s="156">
        <v>81</v>
      </c>
      <c r="Q10" s="156">
        <v>300</v>
      </c>
      <c r="R10" s="155">
        <v>30</v>
      </c>
      <c r="S10" s="149" t="s">
        <v>135</v>
      </c>
      <c r="T10" s="149" t="s">
        <v>381</v>
      </c>
      <c r="U10" s="149" t="s">
        <v>382</v>
      </c>
      <c r="V10" s="149"/>
      <c r="W10" s="148"/>
      <c r="X10" s="148"/>
      <c r="Y10" s="148"/>
      <c r="AA10" s="17"/>
      <c r="AB10" s="17"/>
    </row>
    <row r="11" spans="1:262" x14ac:dyDescent="0.2">
      <c r="A11" s="171">
        <v>39990</v>
      </c>
      <c r="B11" s="162" t="s">
        <v>1743</v>
      </c>
      <c r="C11" s="162" t="s">
        <v>261</v>
      </c>
      <c r="D11" s="162" t="s">
        <v>140</v>
      </c>
      <c r="E11" s="162" t="s">
        <v>143</v>
      </c>
      <c r="F11" s="163">
        <v>35370</v>
      </c>
      <c r="G11" s="164">
        <v>1996</v>
      </c>
      <c r="H11" s="149" t="s">
        <v>33</v>
      </c>
      <c r="I11" s="149" t="str">
        <f t="shared" si="0"/>
        <v>WV</v>
      </c>
      <c r="J11" s="149" t="str">
        <f t="shared" si="1"/>
        <v>WV</v>
      </c>
      <c r="K11" s="149" t="str">
        <f t="shared" si="2"/>
        <v>Northeast</v>
      </c>
      <c r="L11" s="149" t="str">
        <f>INDEX('State '!$A$1:$C$62,MATCH($I11,'State '!$B:$B,0),3)</f>
        <v>Northeast</v>
      </c>
      <c r="M11" s="149" t="str">
        <f>INDEX('State '!$A$1:$C$62,MATCH($J11,'State '!$B:$B,0),3)</f>
        <v>Northeast</v>
      </c>
      <c r="N11" s="149"/>
      <c r="O11" s="156">
        <v>14.86</v>
      </c>
      <c r="P11" s="156">
        <v>17.5</v>
      </c>
      <c r="Q11" s="156">
        <v>28.2</v>
      </c>
      <c r="R11" s="155">
        <v>20</v>
      </c>
      <c r="S11" s="149" t="s">
        <v>135</v>
      </c>
      <c r="T11" s="149" t="s">
        <v>381</v>
      </c>
      <c r="U11" s="149" t="s">
        <v>1744</v>
      </c>
      <c r="V11" s="149"/>
      <c r="W11" s="148"/>
      <c r="X11" s="148"/>
      <c r="Y11" s="148"/>
      <c r="AA11" s="17"/>
      <c r="AB11" s="17"/>
    </row>
    <row r="12" spans="1:262" x14ac:dyDescent="0.2">
      <c r="A12" s="171">
        <v>39990</v>
      </c>
      <c r="B12" s="162" t="s">
        <v>1745</v>
      </c>
      <c r="C12" s="162" t="s">
        <v>231</v>
      </c>
      <c r="D12" s="162" t="s">
        <v>140</v>
      </c>
      <c r="E12" s="162" t="s">
        <v>143</v>
      </c>
      <c r="F12" s="163">
        <v>35370</v>
      </c>
      <c r="G12" s="164">
        <v>1996</v>
      </c>
      <c r="H12" s="149" t="s">
        <v>1746</v>
      </c>
      <c r="I12" s="149" t="str">
        <f t="shared" si="0"/>
        <v>VA</v>
      </c>
      <c r="J12" s="149" t="str">
        <f t="shared" si="1"/>
        <v>TN</v>
      </c>
      <c r="K12" s="149" t="str">
        <f t="shared" si="2"/>
        <v>Northeast, Midwest</v>
      </c>
      <c r="L12" s="149" t="str">
        <f>INDEX('State '!$A$1:$C$62,MATCH($I12,'State '!$B:$B,0),3)</f>
        <v>Northeast</v>
      </c>
      <c r="M12" s="149" t="str">
        <f>INDEX('State '!$A$1:$C$62,MATCH($J12,'State '!$B:$B,0),3)</f>
        <v>Midwest</v>
      </c>
      <c r="N12" s="149"/>
      <c r="O12" s="156">
        <v>3</v>
      </c>
      <c r="P12" s="156">
        <v>6</v>
      </c>
      <c r="Q12" s="156">
        <v>12</v>
      </c>
      <c r="R12" s="155" t="s">
        <v>719</v>
      </c>
      <c r="S12" s="149" t="s">
        <v>135</v>
      </c>
      <c r="T12" s="149" t="s">
        <v>381</v>
      </c>
      <c r="U12" s="149" t="s">
        <v>382</v>
      </c>
      <c r="V12" s="149"/>
      <c r="W12" s="148"/>
      <c r="X12" s="148"/>
      <c r="Y12" s="148"/>
      <c r="AA12" s="17"/>
      <c r="AB12" s="17"/>
    </row>
    <row r="13" spans="1:262" x14ac:dyDescent="0.2">
      <c r="A13" s="171">
        <v>39990</v>
      </c>
      <c r="B13" s="162" t="s">
        <v>1751</v>
      </c>
      <c r="C13" s="162" t="s">
        <v>363</v>
      </c>
      <c r="D13" s="162" t="s">
        <v>140</v>
      </c>
      <c r="E13" s="162" t="s">
        <v>143</v>
      </c>
      <c r="F13" s="163">
        <v>35370</v>
      </c>
      <c r="G13" s="164">
        <v>1996</v>
      </c>
      <c r="H13" s="149" t="s">
        <v>41</v>
      </c>
      <c r="I13" s="149" t="str">
        <f t="shared" si="0"/>
        <v>MI</v>
      </c>
      <c r="J13" s="149" t="str">
        <f t="shared" si="1"/>
        <v>MI</v>
      </c>
      <c r="K13" s="149" t="str">
        <f t="shared" si="2"/>
        <v>Midwest</v>
      </c>
      <c r="L13" s="149" t="str">
        <f>INDEX('State '!$A$1:$C$62,MATCH($I13,'State '!$B:$B,0),3)</f>
        <v>Midwest</v>
      </c>
      <c r="M13" s="149" t="str">
        <f>INDEX('State '!$A$1:$C$62,MATCH($J13,'State '!$B:$B,0),3)</f>
        <v>Midwest</v>
      </c>
      <c r="N13" s="149"/>
      <c r="O13" s="156">
        <v>17.399999999999999</v>
      </c>
      <c r="P13" s="156">
        <v>13.8</v>
      </c>
      <c r="Q13" s="156">
        <v>5</v>
      </c>
      <c r="R13" s="155">
        <v>36</v>
      </c>
      <c r="S13" s="149" t="s">
        <v>135</v>
      </c>
      <c r="T13" s="149" t="s">
        <v>381</v>
      </c>
      <c r="U13" s="149" t="s">
        <v>1752</v>
      </c>
      <c r="V13" s="149"/>
      <c r="W13" s="148"/>
      <c r="X13" s="148"/>
      <c r="Y13" s="148"/>
      <c r="AA13" s="17"/>
      <c r="AB13" s="17"/>
    </row>
    <row r="14" spans="1:262" x14ac:dyDescent="0.2">
      <c r="A14" s="171">
        <v>39990</v>
      </c>
      <c r="B14" s="162" t="s">
        <v>1760</v>
      </c>
      <c r="C14" s="162" t="s">
        <v>260</v>
      </c>
      <c r="D14" s="162" t="s">
        <v>140</v>
      </c>
      <c r="E14" s="162" t="s">
        <v>143</v>
      </c>
      <c r="F14" s="163">
        <v>35370</v>
      </c>
      <c r="G14" s="164">
        <v>1996</v>
      </c>
      <c r="H14" s="149" t="s">
        <v>710</v>
      </c>
      <c r="I14" s="149" t="str">
        <f t="shared" si="0"/>
        <v>IA</v>
      </c>
      <c r="J14" s="149" t="str">
        <f t="shared" si="1"/>
        <v>IL</v>
      </c>
      <c r="K14" s="149" t="str">
        <f t="shared" si="2"/>
        <v>Midwest</v>
      </c>
      <c r="L14" s="149" t="str">
        <f>INDEX('State '!$A$1:$C$62,MATCH($I14,'State '!$B:$B,0),3)</f>
        <v>Midwest</v>
      </c>
      <c r="M14" s="149" t="str">
        <f>INDEX('State '!$A$1:$C$62,MATCH($J14,'State '!$B:$B,0),3)</f>
        <v>Midwest</v>
      </c>
      <c r="N14" s="149"/>
      <c r="O14" s="156"/>
      <c r="P14" s="156"/>
      <c r="Q14" s="156">
        <v>35.4</v>
      </c>
      <c r="R14" s="155" t="s">
        <v>1762</v>
      </c>
      <c r="S14" s="149" t="s">
        <v>135</v>
      </c>
      <c r="T14" s="149" t="s">
        <v>381</v>
      </c>
      <c r="U14" s="149" t="s">
        <v>382</v>
      </c>
      <c r="V14" s="149"/>
      <c r="W14" s="148"/>
      <c r="X14" s="148"/>
      <c r="Y14" s="148"/>
      <c r="AA14" s="17"/>
      <c r="AB14" s="17"/>
    </row>
    <row r="15" spans="1:262" x14ac:dyDescent="0.2">
      <c r="A15" s="171">
        <v>39990</v>
      </c>
      <c r="B15" s="162" t="s">
        <v>1761</v>
      </c>
      <c r="C15" s="162" t="s">
        <v>260</v>
      </c>
      <c r="D15" s="162" t="s">
        <v>140</v>
      </c>
      <c r="E15" s="162" t="s">
        <v>143</v>
      </c>
      <c r="F15" s="163">
        <v>35370</v>
      </c>
      <c r="G15" s="164">
        <v>1996</v>
      </c>
      <c r="H15" s="149" t="s">
        <v>30</v>
      </c>
      <c r="I15" s="149" t="str">
        <f t="shared" si="0"/>
        <v>MN</v>
      </c>
      <c r="J15" s="149" t="str">
        <f t="shared" si="1"/>
        <v>MN</v>
      </c>
      <c r="K15" s="149" t="str">
        <f t="shared" si="2"/>
        <v>Midwest</v>
      </c>
      <c r="L15" s="149" t="str">
        <f>INDEX('State '!$A$1:$C$62,MATCH($I15,'State '!$B:$B,0),3)</f>
        <v>Midwest</v>
      </c>
      <c r="M15" s="149" t="str">
        <f>INDEX('State '!$A$1:$C$62,MATCH($J15,'State '!$B:$B,0),3)</f>
        <v>Midwest</v>
      </c>
      <c r="N15" s="149"/>
      <c r="O15" s="156">
        <v>18.5</v>
      </c>
      <c r="P15" s="156">
        <v>30</v>
      </c>
      <c r="Q15" s="156">
        <v>46.4</v>
      </c>
      <c r="R15" s="155" t="s">
        <v>1762</v>
      </c>
      <c r="S15" s="149" t="s">
        <v>135</v>
      </c>
      <c r="T15" s="149" t="s">
        <v>381</v>
      </c>
      <c r="U15" s="149" t="s">
        <v>1763</v>
      </c>
      <c r="V15" s="149"/>
      <c r="W15" s="148"/>
      <c r="X15" s="148"/>
      <c r="Y15" s="148"/>
      <c r="AA15" s="17"/>
      <c r="AB15" s="17"/>
    </row>
    <row r="16" spans="1:262" x14ac:dyDescent="0.2">
      <c r="A16" s="171">
        <v>39990</v>
      </c>
      <c r="B16" s="162" t="s">
        <v>1774</v>
      </c>
      <c r="C16" s="162" t="s">
        <v>199</v>
      </c>
      <c r="D16" s="162" t="s">
        <v>134</v>
      </c>
      <c r="E16" s="162" t="s">
        <v>143</v>
      </c>
      <c r="F16" s="163">
        <v>35370</v>
      </c>
      <c r="G16" s="155">
        <v>1996</v>
      </c>
      <c r="H16" s="149" t="s">
        <v>7</v>
      </c>
      <c r="I16" s="149" t="str">
        <f t="shared" si="0"/>
        <v>PA</v>
      </c>
      <c r="J16" s="149" t="str">
        <f t="shared" si="1"/>
        <v>PA</v>
      </c>
      <c r="K16" s="149" t="str">
        <f t="shared" si="2"/>
        <v>Northeast</v>
      </c>
      <c r="L16" s="149" t="str">
        <f>INDEX('State '!$A$1:$C$62,MATCH($I16,'State '!$B:$B,0),3)</f>
        <v>Northeast</v>
      </c>
      <c r="M16" s="149" t="str">
        <f>INDEX('State '!$A$1:$C$62,MATCH($J16,'State '!$B:$B,0),3)</f>
        <v>Northeast</v>
      </c>
      <c r="N16" s="149"/>
      <c r="O16" s="156">
        <v>12.8</v>
      </c>
      <c r="P16" s="156">
        <v>24</v>
      </c>
      <c r="Q16" s="156">
        <v>120</v>
      </c>
      <c r="R16" s="155">
        <v>20</v>
      </c>
      <c r="S16" s="149" t="s">
        <v>135</v>
      </c>
      <c r="T16" s="149" t="s">
        <v>381</v>
      </c>
      <c r="U16" s="149" t="s">
        <v>1775</v>
      </c>
      <c r="V16" s="149"/>
      <c r="W16" s="148"/>
      <c r="X16" s="148"/>
      <c r="Y16" s="148"/>
      <c r="AA16" s="17"/>
      <c r="AB16" s="17"/>
    </row>
    <row r="17" spans="1:26" s="17" customFormat="1" x14ac:dyDescent="0.2">
      <c r="A17" s="171">
        <v>39990</v>
      </c>
      <c r="B17" s="162" t="s">
        <v>1767</v>
      </c>
      <c r="C17" s="162" t="s">
        <v>263</v>
      </c>
      <c r="D17" s="162" t="s">
        <v>140</v>
      </c>
      <c r="E17" s="162" t="s">
        <v>143</v>
      </c>
      <c r="F17" s="163">
        <v>35370</v>
      </c>
      <c r="G17" s="155">
        <v>1996</v>
      </c>
      <c r="H17" s="149" t="s">
        <v>1574</v>
      </c>
      <c r="I17" s="149" t="str">
        <f t="shared" si="0"/>
        <v>WY</v>
      </c>
      <c r="J17" s="149" t="str">
        <f t="shared" si="1"/>
        <v>UT</v>
      </c>
      <c r="K17" s="149" t="str">
        <f t="shared" si="2"/>
        <v>Mountain</v>
      </c>
      <c r="L17" s="149" t="str">
        <f>INDEX('State '!$A$1:$C$62,MATCH($I17,'State '!$B:$B,0),3)</f>
        <v>Mountain</v>
      </c>
      <c r="M17" s="149" t="str">
        <f>INDEX('State '!$A$1:$C$62,MATCH($J17,'State '!$B:$B,0),3)</f>
        <v>Mountain</v>
      </c>
      <c r="N17" s="149"/>
      <c r="O17" s="156">
        <v>0.18</v>
      </c>
      <c r="P17" s="156"/>
      <c r="Q17" s="156">
        <v>21</v>
      </c>
      <c r="R17" s="155">
        <v>20</v>
      </c>
      <c r="S17" s="149" t="s">
        <v>135</v>
      </c>
      <c r="T17" s="149" t="s">
        <v>381</v>
      </c>
      <c r="U17" s="149" t="s">
        <v>1768</v>
      </c>
      <c r="V17" s="149"/>
      <c r="W17" s="148"/>
      <c r="X17" s="148"/>
      <c r="Y17" s="148"/>
      <c r="Z17"/>
    </row>
    <row r="18" spans="1:26" s="17" customFormat="1" x14ac:dyDescent="0.2">
      <c r="A18" s="171">
        <v>39990</v>
      </c>
      <c r="B18" s="162" t="s">
        <v>1772</v>
      </c>
      <c r="C18" s="162" t="s">
        <v>199</v>
      </c>
      <c r="D18" s="162" t="s">
        <v>134</v>
      </c>
      <c r="E18" s="162" t="s">
        <v>143</v>
      </c>
      <c r="F18" s="163">
        <v>35370</v>
      </c>
      <c r="G18" s="155">
        <v>1996</v>
      </c>
      <c r="H18" s="149" t="s">
        <v>7</v>
      </c>
      <c r="I18" s="149" t="str">
        <f t="shared" si="0"/>
        <v>PA</v>
      </c>
      <c r="J18" s="149" t="str">
        <f t="shared" si="1"/>
        <v>PA</v>
      </c>
      <c r="K18" s="149" t="str">
        <f t="shared" si="2"/>
        <v>Northeast</v>
      </c>
      <c r="L18" s="149" t="str">
        <f>INDEX('State '!$A$1:$C$62,MATCH($I18,'State '!$B:$B,0),3)</f>
        <v>Northeast</v>
      </c>
      <c r="M18" s="149" t="str">
        <f>INDEX('State '!$A$1:$C$62,MATCH($J18,'State '!$B:$B,0),3)</f>
        <v>Northeast</v>
      </c>
      <c r="N18" s="149"/>
      <c r="O18" s="156">
        <v>8.1999999999999993</v>
      </c>
      <c r="P18" s="156">
        <v>2.39</v>
      </c>
      <c r="Q18" s="156">
        <v>11.6</v>
      </c>
      <c r="R18" s="155">
        <v>36</v>
      </c>
      <c r="S18" s="149" t="s">
        <v>135</v>
      </c>
      <c r="T18" s="149" t="s">
        <v>381</v>
      </c>
      <c r="U18" s="149" t="s">
        <v>1773</v>
      </c>
      <c r="V18" s="149"/>
      <c r="W18" s="148"/>
      <c r="X18" s="148"/>
      <c r="Y18" s="148"/>
    </row>
    <row r="19" spans="1:26" s="17" customFormat="1" x14ac:dyDescent="0.2">
      <c r="A19" s="171">
        <v>39990</v>
      </c>
      <c r="B19" s="162" t="s">
        <v>1776</v>
      </c>
      <c r="C19" s="162" t="s">
        <v>199</v>
      </c>
      <c r="D19" s="162" t="s">
        <v>140</v>
      </c>
      <c r="E19" s="162" t="s">
        <v>143</v>
      </c>
      <c r="F19" s="163">
        <v>35370</v>
      </c>
      <c r="G19" s="155">
        <v>1996</v>
      </c>
      <c r="H19" s="149" t="s">
        <v>842</v>
      </c>
      <c r="I19" s="149" t="str">
        <f t="shared" si="0"/>
        <v>OH</v>
      </c>
      <c r="J19" s="149" t="str">
        <f t="shared" si="1"/>
        <v>NJ</v>
      </c>
      <c r="K19" s="149" t="str">
        <f t="shared" si="2"/>
        <v>Northeast</v>
      </c>
      <c r="L19" s="149" t="str">
        <f>INDEX('State '!$A$1:$C$62,MATCH($I19,'State '!$B:$B,0),3)</f>
        <v>Northeast</v>
      </c>
      <c r="M19" s="149" t="str">
        <f>INDEX('State '!$A$1:$C$62,MATCH($J19,'State '!$B:$B,0),3)</f>
        <v>Northeast</v>
      </c>
      <c r="N19" s="149"/>
      <c r="O19" s="156">
        <v>34.72</v>
      </c>
      <c r="P19" s="156"/>
      <c r="Q19" s="156">
        <v>25</v>
      </c>
      <c r="R19" s="155"/>
      <c r="S19" s="149" t="s">
        <v>135</v>
      </c>
      <c r="T19" s="149" t="s">
        <v>381</v>
      </c>
      <c r="U19" s="149" t="s">
        <v>1777</v>
      </c>
      <c r="V19" s="149"/>
      <c r="W19" s="148"/>
      <c r="X19" s="148"/>
      <c r="Y19" s="148"/>
      <c r="Z19"/>
    </row>
    <row r="20" spans="1:26" s="17" customFormat="1" ht="25.5" x14ac:dyDescent="0.2">
      <c r="A20" s="171">
        <v>39990</v>
      </c>
      <c r="B20" s="162" t="s">
        <v>1780</v>
      </c>
      <c r="C20" s="162" t="s">
        <v>1875</v>
      </c>
      <c r="D20" s="162" t="s">
        <v>140</v>
      </c>
      <c r="E20" s="162" t="s">
        <v>143</v>
      </c>
      <c r="F20" s="163">
        <v>35370</v>
      </c>
      <c r="G20" s="155">
        <v>1996</v>
      </c>
      <c r="H20" s="149" t="s">
        <v>2464</v>
      </c>
      <c r="I20" s="149" t="str">
        <f t="shared" si="0"/>
        <v>AL</v>
      </c>
      <c r="J20" s="149" t="str">
        <f t="shared" si="1"/>
        <v>VA</v>
      </c>
      <c r="K20" s="149" t="str">
        <f t="shared" si="2"/>
        <v>South Central, Southeast, Northeast</v>
      </c>
      <c r="L20" s="149" t="str">
        <f>INDEX('State '!$A$1:$C$62,MATCH($I20,'State '!$B:$B,0),3)</f>
        <v>South Central</v>
      </c>
      <c r="M20" s="149" t="str">
        <f>INDEX('State '!$A$1:$C$62,MATCH($J20,'State '!$B:$B,0),3)</f>
        <v>Northeast</v>
      </c>
      <c r="N20" s="149" t="s">
        <v>15</v>
      </c>
      <c r="O20" s="156"/>
      <c r="P20" s="156">
        <v>532</v>
      </c>
      <c r="Q20" s="156">
        <v>55</v>
      </c>
      <c r="R20" s="155">
        <v>42</v>
      </c>
      <c r="S20" s="149" t="s">
        <v>135</v>
      </c>
      <c r="T20" s="149" t="s">
        <v>381</v>
      </c>
      <c r="U20" s="149" t="s">
        <v>1781</v>
      </c>
      <c r="V20" s="149"/>
      <c r="W20" s="148"/>
      <c r="X20" s="148"/>
      <c r="Y20" s="148"/>
    </row>
    <row r="21" spans="1:26" s="17" customFormat="1" x14ac:dyDescent="0.2">
      <c r="A21" s="171">
        <v>39990</v>
      </c>
      <c r="B21" s="162" t="s">
        <v>1784</v>
      </c>
      <c r="C21" s="162" t="s">
        <v>269</v>
      </c>
      <c r="D21" s="162" t="s">
        <v>140</v>
      </c>
      <c r="E21" s="162" t="s">
        <v>143</v>
      </c>
      <c r="F21" s="163">
        <v>35370</v>
      </c>
      <c r="G21" s="155">
        <v>1996</v>
      </c>
      <c r="H21" s="149" t="s">
        <v>677</v>
      </c>
      <c r="I21" s="149" t="str">
        <f t="shared" si="0"/>
        <v>MN</v>
      </c>
      <c r="J21" s="149" t="str">
        <f t="shared" si="1"/>
        <v>ND</v>
      </c>
      <c r="K21" s="149" t="str">
        <f t="shared" si="2"/>
        <v>Midwest, Mountain</v>
      </c>
      <c r="L21" s="149" t="str">
        <f>INDEX('State '!$A$1:$C$62,MATCH($I21,'State '!$B:$B,0),3)</f>
        <v>Midwest</v>
      </c>
      <c r="M21" s="149" t="str">
        <f>INDEX('State '!$A$1:$C$62,MATCH($J21,'State '!$B:$B,0),3)</f>
        <v>Mountain</v>
      </c>
      <c r="N21" s="149"/>
      <c r="O21" s="156"/>
      <c r="P21" s="156">
        <v>13.5</v>
      </c>
      <c r="Q21" s="156">
        <v>21</v>
      </c>
      <c r="R21" s="155"/>
      <c r="S21" s="149" t="s">
        <v>135</v>
      </c>
      <c r="T21" s="149" t="s">
        <v>381</v>
      </c>
      <c r="U21" s="149" t="s">
        <v>382</v>
      </c>
      <c r="V21" s="149"/>
      <c r="W21" s="148"/>
      <c r="X21" s="148"/>
      <c r="Y21" s="148"/>
      <c r="Z21"/>
    </row>
    <row r="22" spans="1:26" s="17" customFormat="1" x14ac:dyDescent="0.2">
      <c r="A22" s="171">
        <v>39990</v>
      </c>
      <c r="B22" s="162" t="s">
        <v>1785</v>
      </c>
      <c r="C22" s="162" t="s">
        <v>269</v>
      </c>
      <c r="D22" s="162" t="s">
        <v>140</v>
      </c>
      <c r="E22" s="162" t="s">
        <v>143</v>
      </c>
      <c r="F22" s="163">
        <v>35370</v>
      </c>
      <c r="G22" s="155">
        <v>1996</v>
      </c>
      <c r="H22" s="149" t="s">
        <v>1433</v>
      </c>
      <c r="I22" s="149" t="str">
        <f t="shared" si="0"/>
        <v>SK</v>
      </c>
      <c r="J22" s="149" t="str">
        <f t="shared" si="1"/>
        <v>MN</v>
      </c>
      <c r="K22" s="149" t="str">
        <f t="shared" si="2"/>
        <v>Canada, Mountain, Midwest</v>
      </c>
      <c r="L22" s="149" t="str">
        <f>INDEX('State '!$A$1:$C$62,MATCH($I22,'State '!$B:$B,0),3)</f>
        <v>Canada</v>
      </c>
      <c r="M22" s="149" t="str">
        <f>INDEX('State '!$A$1:$C$62,MATCH($J22,'State '!$B:$B,0),3)</f>
        <v>Midwest</v>
      </c>
      <c r="N22" s="149" t="s">
        <v>2458</v>
      </c>
      <c r="O22" s="156">
        <v>8.4</v>
      </c>
      <c r="P22" s="156">
        <v>13.5</v>
      </c>
      <c r="Q22" s="156">
        <v>19.399999999999999</v>
      </c>
      <c r="R22" s="155">
        <v>24</v>
      </c>
      <c r="S22" s="149" t="s">
        <v>135</v>
      </c>
      <c r="T22" s="149" t="s">
        <v>381</v>
      </c>
      <c r="U22" s="149" t="s">
        <v>1786</v>
      </c>
      <c r="V22" s="149"/>
      <c r="W22" s="148"/>
      <c r="X22" s="148"/>
      <c r="Y22" s="148"/>
      <c r="Z22"/>
    </row>
    <row r="23" spans="1:26" s="17" customFormat="1" x14ac:dyDescent="0.2">
      <c r="A23" s="171">
        <v>39990</v>
      </c>
      <c r="B23" s="162" t="s">
        <v>1789</v>
      </c>
      <c r="C23" s="162" t="s">
        <v>358</v>
      </c>
      <c r="D23" s="162" t="s">
        <v>140</v>
      </c>
      <c r="E23" s="162" t="s">
        <v>143</v>
      </c>
      <c r="F23" s="163">
        <v>35370</v>
      </c>
      <c r="G23" s="155">
        <v>1996</v>
      </c>
      <c r="H23" s="149" t="s">
        <v>39</v>
      </c>
      <c r="I23" s="149" t="str">
        <f t="shared" si="0"/>
        <v>MO</v>
      </c>
      <c r="J23" s="149" t="str">
        <f t="shared" si="1"/>
        <v>MO</v>
      </c>
      <c r="K23" s="149" t="str">
        <f t="shared" si="2"/>
        <v>Midwest</v>
      </c>
      <c r="L23" s="149" t="str">
        <f>INDEX('State '!$A$1:$C$62,MATCH($I23,'State '!$B:$B,0),3)</f>
        <v>Midwest</v>
      </c>
      <c r="M23" s="149" t="str">
        <f>INDEX('State '!$A$1:$C$62,MATCH($J23,'State '!$B:$B,0),3)</f>
        <v>Midwest</v>
      </c>
      <c r="N23" s="149"/>
      <c r="O23" s="156">
        <v>13.7</v>
      </c>
      <c r="P23" s="156">
        <v>28.2</v>
      </c>
      <c r="Q23" s="156">
        <v>23</v>
      </c>
      <c r="R23" s="155">
        <v>20</v>
      </c>
      <c r="S23" s="149" t="s">
        <v>135</v>
      </c>
      <c r="T23" s="149" t="s">
        <v>381</v>
      </c>
      <c r="U23" s="149" t="s">
        <v>1790</v>
      </c>
      <c r="V23" s="149"/>
      <c r="W23" s="148"/>
      <c r="X23" s="148"/>
      <c r="Y23" s="179"/>
    </row>
    <row r="24" spans="1:26" s="17" customFormat="1" x14ac:dyDescent="0.2">
      <c r="A24" s="171">
        <v>39990</v>
      </c>
      <c r="B24" s="162" t="s">
        <v>1753</v>
      </c>
      <c r="C24" s="162" t="s">
        <v>363</v>
      </c>
      <c r="D24" s="162" t="s">
        <v>140</v>
      </c>
      <c r="E24" s="162" t="s">
        <v>143</v>
      </c>
      <c r="F24" s="163">
        <v>35377</v>
      </c>
      <c r="G24" s="164">
        <v>1996</v>
      </c>
      <c r="H24" s="149" t="s">
        <v>1453</v>
      </c>
      <c r="I24" s="149" t="str">
        <f t="shared" si="0"/>
        <v>MI</v>
      </c>
      <c r="J24" s="149" t="str">
        <f t="shared" si="1"/>
        <v>ON</v>
      </c>
      <c r="K24" s="149" t="str">
        <f t="shared" si="2"/>
        <v>Midwest, Canada</v>
      </c>
      <c r="L24" s="149" t="str">
        <f>INDEX('State '!$A$1:$C$62,MATCH($I24,'State '!$B:$B,0),3)</f>
        <v>Midwest</v>
      </c>
      <c r="M24" s="149" t="str">
        <f>INDEX('State '!$A$1:$C$62,MATCH($J24,'State '!$B:$B,0),3)</f>
        <v>Canada</v>
      </c>
      <c r="N24" s="149"/>
      <c r="O24" s="156">
        <v>3.9</v>
      </c>
      <c r="P24" s="156">
        <v>0.2</v>
      </c>
      <c r="Q24" s="156">
        <v>50</v>
      </c>
      <c r="R24" s="155">
        <v>36</v>
      </c>
      <c r="S24" s="149" t="s">
        <v>135</v>
      </c>
      <c r="T24" s="149" t="s">
        <v>381</v>
      </c>
      <c r="U24" s="149" t="s">
        <v>1754</v>
      </c>
      <c r="V24" s="149"/>
      <c r="W24" s="148"/>
      <c r="X24" s="148"/>
      <c r="Y24" s="148"/>
    </row>
    <row r="25" spans="1:26" s="17" customFormat="1" x14ac:dyDescent="0.2">
      <c r="A25" s="171">
        <v>39990</v>
      </c>
      <c r="B25" s="162" t="s">
        <v>1778</v>
      </c>
      <c r="C25" s="162" t="s">
        <v>304</v>
      </c>
      <c r="D25" s="162" t="s">
        <v>140</v>
      </c>
      <c r="E25" s="162" t="s">
        <v>143</v>
      </c>
      <c r="F25" s="163">
        <v>35400</v>
      </c>
      <c r="G25" s="155">
        <v>1996</v>
      </c>
      <c r="H25" s="149" t="s">
        <v>1119</v>
      </c>
      <c r="I25" s="149" t="str">
        <f t="shared" si="0"/>
        <v>CO</v>
      </c>
      <c r="J25" s="149" t="str">
        <f t="shared" si="1"/>
        <v>NM</v>
      </c>
      <c r="K25" s="149" t="str">
        <f t="shared" si="2"/>
        <v>Mountain</v>
      </c>
      <c r="L25" s="149" t="str">
        <f>INDEX('State '!$A$1:$C$62,MATCH($I25,'State '!$B:$B,0),3)</f>
        <v>Mountain</v>
      </c>
      <c r="M25" s="149" t="str">
        <f>INDEX('State '!$A$1:$C$62,MATCH($J25,'State '!$B:$B,0),3)</f>
        <v>Mountain</v>
      </c>
      <c r="N25" s="149"/>
      <c r="O25" s="156">
        <v>35</v>
      </c>
      <c r="P25" s="156">
        <v>41.4</v>
      </c>
      <c r="Q25" s="156">
        <v>120</v>
      </c>
      <c r="R25" s="155">
        <v>24</v>
      </c>
      <c r="S25" s="149" t="s">
        <v>135</v>
      </c>
      <c r="T25" s="149" t="s">
        <v>381</v>
      </c>
      <c r="U25" s="149" t="s">
        <v>1515</v>
      </c>
      <c r="V25" s="149"/>
      <c r="W25" s="148"/>
      <c r="X25" s="148"/>
      <c r="Y25" s="148"/>
    </row>
    <row r="26" spans="1:26" s="17" customFormat="1" x14ac:dyDescent="0.2">
      <c r="A26" s="171">
        <v>39990</v>
      </c>
      <c r="B26" s="162" t="s">
        <v>1782</v>
      </c>
      <c r="C26" s="162" t="s">
        <v>266</v>
      </c>
      <c r="D26" s="162" t="s">
        <v>140</v>
      </c>
      <c r="E26" s="162" t="s">
        <v>143</v>
      </c>
      <c r="F26" s="163">
        <v>35400</v>
      </c>
      <c r="G26" s="155">
        <v>1996</v>
      </c>
      <c r="H26" s="149" t="s">
        <v>1147</v>
      </c>
      <c r="I26" s="149" t="str">
        <f t="shared" si="0"/>
        <v>NM</v>
      </c>
      <c r="J26" s="149" t="str">
        <f t="shared" si="1"/>
        <v>TX</v>
      </c>
      <c r="K26" s="149" t="str">
        <f t="shared" si="2"/>
        <v>Mountain, South Central</v>
      </c>
      <c r="L26" s="149" t="str">
        <f>INDEX('State '!$A$1:$C$62,MATCH($I26,'State '!$B:$B,0),3)</f>
        <v>Mountain</v>
      </c>
      <c r="M26" s="149" t="str">
        <f>INDEX('State '!$A$1:$C$62,MATCH($J26,'State '!$B:$B,0),3)</f>
        <v>South Central</v>
      </c>
      <c r="N26" s="149"/>
      <c r="O26" s="156">
        <v>14.6</v>
      </c>
      <c r="P26" s="156"/>
      <c r="Q26" s="156">
        <v>170</v>
      </c>
      <c r="R26" s="155">
        <v>30</v>
      </c>
      <c r="S26" s="149" t="s">
        <v>135</v>
      </c>
      <c r="T26" s="149" t="s">
        <v>381</v>
      </c>
      <c r="U26" s="149" t="s">
        <v>1783</v>
      </c>
      <c r="V26" s="149"/>
      <c r="W26" s="148"/>
      <c r="X26" s="148"/>
      <c r="Y26" s="148"/>
      <c r="Z26"/>
    </row>
    <row r="27" spans="1:26" s="17" customFormat="1" x14ac:dyDescent="0.2">
      <c r="A27" s="171">
        <v>39990</v>
      </c>
      <c r="B27" s="162" t="s">
        <v>1742</v>
      </c>
      <c r="C27" s="162" t="s">
        <v>258</v>
      </c>
      <c r="D27" s="162" t="s">
        <v>140</v>
      </c>
      <c r="E27" s="162" t="s">
        <v>143</v>
      </c>
      <c r="F27" s="163">
        <v>35414</v>
      </c>
      <c r="G27" s="164">
        <v>1996</v>
      </c>
      <c r="H27" s="149" t="s">
        <v>29</v>
      </c>
      <c r="I27" s="149" t="str">
        <f t="shared" si="0"/>
        <v>WY</v>
      </c>
      <c r="J27" s="149" t="str">
        <f t="shared" si="1"/>
        <v>WY</v>
      </c>
      <c r="K27" s="149" t="str">
        <f t="shared" si="2"/>
        <v>Mountain</v>
      </c>
      <c r="L27" s="149" t="str">
        <f>INDEX('State '!$A$1:$C$62,MATCH($I27,'State '!$B:$B,0),3)</f>
        <v>Mountain</v>
      </c>
      <c r="M27" s="149" t="str">
        <f>INDEX('State '!$A$1:$C$62,MATCH($J27,'State '!$B:$B,0),3)</f>
        <v>Mountain</v>
      </c>
      <c r="N27" s="149"/>
      <c r="O27" s="156">
        <v>10.8</v>
      </c>
      <c r="P27" s="156"/>
      <c r="Q27" s="156">
        <v>28</v>
      </c>
      <c r="R27" s="155">
        <v>36</v>
      </c>
      <c r="S27" s="149" t="s">
        <v>135</v>
      </c>
      <c r="T27" s="149" t="s">
        <v>381</v>
      </c>
      <c r="U27" s="149" t="s">
        <v>1664</v>
      </c>
      <c r="V27" s="149"/>
      <c r="W27" s="148"/>
      <c r="X27" s="148"/>
      <c r="Y27" s="148"/>
    </row>
    <row r="28" spans="1:26" s="17" customFormat="1" x14ac:dyDescent="0.2">
      <c r="A28" s="171">
        <v>39990</v>
      </c>
      <c r="B28" s="162" t="s">
        <v>1787</v>
      </c>
      <c r="C28" s="162" t="s">
        <v>1788</v>
      </c>
      <c r="D28" s="162" t="s">
        <v>140</v>
      </c>
      <c r="E28" s="162" t="s">
        <v>143</v>
      </c>
      <c r="F28" s="163">
        <v>35430</v>
      </c>
      <c r="G28" s="155">
        <v>1996</v>
      </c>
      <c r="H28" s="149" t="s">
        <v>46</v>
      </c>
      <c r="I28" s="149" t="str">
        <f t="shared" si="0"/>
        <v>KS</v>
      </c>
      <c r="J28" s="149" t="str">
        <f t="shared" si="1"/>
        <v>KS</v>
      </c>
      <c r="K28" s="149" t="str">
        <f t="shared" si="2"/>
        <v>South Central</v>
      </c>
      <c r="L28" s="149" t="str">
        <f>INDEX('State '!$A$1:$C$62,MATCH($I28,'State '!$B:$B,0),3)</f>
        <v>South Central</v>
      </c>
      <c r="M28" s="149" t="str">
        <f>INDEX('State '!$A$1:$C$62,MATCH($J28,'State '!$B:$B,0),3)</f>
        <v>South Central</v>
      </c>
      <c r="N28" s="149"/>
      <c r="O28" s="156">
        <v>10</v>
      </c>
      <c r="P28" s="156">
        <v>9.1999999999999993</v>
      </c>
      <c r="Q28" s="156">
        <v>55</v>
      </c>
      <c r="R28" s="155">
        <v>16</v>
      </c>
      <c r="S28" s="149" t="s">
        <v>135</v>
      </c>
      <c r="T28" s="149" t="s">
        <v>381</v>
      </c>
      <c r="U28" s="149" t="s">
        <v>382</v>
      </c>
      <c r="V28" s="149"/>
      <c r="W28" s="148"/>
      <c r="X28" s="148"/>
      <c r="Y28" s="148"/>
      <c r="Z28"/>
    </row>
    <row r="29" spans="1:26" s="17" customFormat="1" x14ac:dyDescent="0.2">
      <c r="A29" s="171">
        <v>39990</v>
      </c>
      <c r="B29" s="162" t="s">
        <v>1638</v>
      </c>
      <c r="C29" s="162" t="s">
        <v>218</v>
      </c>
      <c r="D29" s="162" t="s">
        <v>140</v>
      </c>
      <c r="E29" s="162" t="s">
        <v>143</v>
      </c>
      <c r="F29" s="163">
        <v>35504</v>
      </c>
      <c r="G29" s="164">
        <v>1997</v>
      </c>
      <c r="H29" s="149" t="s">
        <v>450</v>
      </c>
      <c r="I29" s="149" t="str">
        <f t="shared" si="0"/>
        <v>DE</v>
      </c>
      <c r="J29" s="149" t="str">
        <f t="shared" si="1"/>
        <v>MD</v>
      </c>
      <c r="K29" s="149" t="str">
        <f t="shared" si="2"/>
        <v>Northeast</v>
      </c>
      <c r="L29" s="149" t="str">
        <f>INDEX('State '!$A$1:$C$62,MATCH($I29,'State '!$B:$B,0),3)</f>
        <v>Northeast</v>
      </c>
      <c r="M29" s="149" t="str">
        <f>INDEX('State '!$A$1:$C$62,MATCH($J29,'State '!$B:$B,0),3)</f>
        <v>Northeast</v>
      </c>
      <c r="N29" s="149"/>
      <c r="O29" s="156">
        <v>6.8</v>
      </c>
      <c r="P29" s="156">
        <v>29</v>
      </c>
      <c r="Q29" s="156">
        <v>5</v>
      </c>
      <c r="R29" s="155">
        <v>8</v>
      </c>
      <c r="S29" s="149" t="s">
        <v>135</v>
      </c>
      <c r="T29" s="149" t="s">
        <v>381</v>
      </c>
      <c r="U29" s="149" t="s">
        <v>1639</v>
      </c>
      <c r="V29" s="149"/>
      <c r="W29" s="148"/>
      <c r="X29" s="148"/>
      <c r="Y29" s="148"/>
      <c r="Z29"/>
    </row>
    <row r="30" spans="1:26" s="17" customFormat="1" x14ac:dyDescent="0.2">
      <c r="A30" s="171">
        <v>39990</v>
      </c>
      <c r="B30" s="162" t="s">
        <v>1667</v>
      </c>
      <c r="C30" s="162" t="s">
        <v>1718</v>
      </c>
      <c r="D30" s="162" t="s">
        <v>140</v>
      </c>
      <c r="E30" s="162" t="s">
        <v>143</v>
      </c>
      <c r="F30" s="163">
        <v>35519</v>
      </c>
      <c r="G30" s="164">
        <v>1997</v>
      </c>
      <c r="H30" s="149" t="s">
        <v>40</v>
      </c>
      <c r="I30" s="149" t="str">
        <f t="shared" si="0"/>
        <v>AZ</v>
      </c>
      <c r="J30" s="149" t="str">
        <f t="shared" si="1"/>
        <v>AZ</v>
      </c>
      <c r="K30" s="149" t="str">
        <f t="shared" si="2"/>
        <v>Mountain</v>
      </c>
      <c r="L30" s="149" t="str">
        <f>INDEX('State '!$A$1:$C$62,MATCH($I30,'State '!$B:$B,0),3)</f>
        <v>Mountain</v>
      </c>
      <c r="M30" s="149" t="str">
        <f>INDEX('State '!$A$1:$C$62,MATCH($J30,'State '!$B:$B,0),3)</f>
        <v>Mountain</v>
      </c>
      <c r="N30" s="149"/>
      <c r="O30" s="156">
        <v>19.600000000000001</v>
      </c>
      <c r="P30" s="156"/>
      <c r="Q30" s="156">
        <v>180</v>
      </c>
      <c r="R30" s="155">
        <v>30</v>
      </c>
      <c r="S30" s="149" t="s">
        <v>135</v>
      </c>
      <c r="T30" s="149" t="s">
        <v>381</v>
      </c>
      <c r="U30" s="149" t="s">
        <v>1668</v>
      </c>
      <c r="V30" s="149"/>
      <c r="W30" s="148"/>
      <c r="X30" s="148"/>
      <c r="Y30" s="148"/>
      <c r="Z30"/>
    </row>
    <row r="31" spans="1:26" s="17" customFormat="1" x14ac:dyDescent="0.2">
      <c r="A31" s="171">
        <v>39990</v>
      </c>
      <c r="B31" s="150" t="s">
        <v>1706</v>
      </c>
      <c r="C31" s="150" t="s">
        <v>379</v>
      </c>
      <c r="D31" s="150" t="s">
        <v>136</v>
      </c>
      <c r="E31" s="162" t="s">
        <v>143</v>
      </c>
      <c r="F31" s="163">
        <v>35521</v>
      </c>
      <c r="G31" s="155">
        <v>1997</v>
      </c>
      <c r="H31" s="149" t="s">
        <v>37</v>
      </c>
      <c r="I31" s="149" t="str">
        <f t="shared" si="0"/>
        <v>OK</v>
      </c>
      <c r="J31" s="149" t="str">
        <f t="shared" si="1"/>
        <v>OK</v>
      </c>
      <c r="K31" s="149" t="str">
        <f t="shared" si="2"/>
        <v>South Central</v>
      </c>
      <c r="L31" s="149" t="str">
        <f>INDEX('State '!$A$1:$C$62,MATCH($I31,'State '!$B:$B,0),3)</f>
        <v>South Central</v>
      </c>
      <c r="M31" s="149" t="str">
        <f>INDEX('State '!$A$1:$C$62,MATCH($J31,'State '!$B:$B,0),3)</f>
        <v>South Central</v>
      </c>
      <c r="N31" s="149"/>
      <c r="O31" s="156">
        <v>75</v>
      </c>
      <c r="P31" s="156">
        <v>130</v>
      </c>
      <c r="Q31" s="155">
        <v>255</v>
      </c>
      <c r="R31" s="155">
        <v>24</v>
      </c>
      <c r="S31" s="149" t="s">
        <v>138</v>
      </c>
      <c r="T31" s="149" t="s">
        <v>187</v>
      </c>
      <c r="U31" s="149" t="s">
        <v>382</v>
      </c>
      <c r="V31" s="149"/>
      <c r="W31" s="148"/>
      <c r="X31" s="148"/>
      <c r="Y31" s="148"/>
    </row>
    <row r="32" spans="1:26" s="17" customFormat="1" x14ac:dyDescent="0.2">
      <c r="A32" s="171">
        <v>39990</v>
      </c>
      <c r="B32" s="150" t="s">
        <v>1691</v>
      </c>
      <c r="C32" s="150" t="s">
        <v>261</v>
      </c>
      <c r="D32" s="150" t="s">
        <v>140</v>
      </c>
      <c r="E32" s="162" t="s">
        <v>143</v>
      </c>
      <c r="F32" s="163">
        <v>35612</v>
      </c>
      <c r="G32" s="164">
        <v>1997</v>
      </c>
      <c r="H32" s="149" t="s">
        <v>19</v>
      </c>
      <c r="I32" s="149" t="str">
        <f t="shared" si="0"/>
        <v>VA</v>
      </c>
      <c r="J32" s="149" t="str">
        <f t="shared" si="1"/>
        <v>VA</v>
      </c>
      <c r="K32" s="149" t="str">
        <f t="shared" si="2"/>
        <v>Northeast</v>
      </c>
      <c r="L32" s="149" t="str">
        <f>INDEX('State '!$A$1:$C$62,MATCH($I32,'State '!$B:$B,0),3)</f>
        <v>Northeast</v>
      </c>
      <c r="M32" s="149" t="str">
        <f>INDEX('State '!$A$1:$C$62,MATCH($J32,'State '!$B:$B,0),3)</f>
        <v>Northeast</v>
      </c>
      <c r="N32" s="149"/>
      <c r="O32" s="156">
        <v>0.39</v>
      </c>
      <c r="P32" s="156"/>
      <c r="Q32" s="155">
        <v>18</v>
      </c>
      <c r="R32" s="155">
        <v>16</v>
      </c>
      <c r="S32" s="149" t="s">
        <v>135</v>
      </c>
      <c r="T32" s="149" t="s">
        <v>381</v>
      </c>
      <c r="U32" s="149" t="s">
        <v>382</v>
      </c>
      <c r="V32" s="149"/>
      <c r="W32" s="148"/>
      <c r="X32" s="179"/>
      <c r="Y32" s="179"/>
      <c r="Z32"/>
    </row>
    <row r="33" spans="1:28" x14ac:dyDescent="0.2">
      <c r="A33" s="171">
        <v>39990</v>
      </c>
      <c r="B33" s="162" t="s">
        <v>1702</v>
      </c>
      <c r="C33" s="162" t="s">
        <v>346</v>
      </c>
      <c r="D33" s="162" t="s">
        <v>140</v>
      </c>
      <c r="E33" s="162" t="s">
        <v>143</v>
      </c>
      <c r="F33" s="163">
        <v>35612</v>
      </c>
      <c r="G33" s="155">
        <v>1997</v>
      </c>
      <c r="H33" s="149" t="s">
        <v>1441</v>
      </c>
      <c r="I33" s="149" t="str">
        <f t="shared" si="0"/>
        <v>CA</v>
      </c>
      <c r="J33" s="149" t="str">
        <f t="shared" si="1"/>
        <v>MX</v>
      </c>
      <c r="K33" s="149" t="str">
        <f t="shared" si="2"/>
        <v>Pacific, Mexico</v>
      </c>
      <c r="L33" s="149" t="str">
        <f>INDEX('State '!$A$1:$C$62,MATCH($I33,'State '!$B:$B,0),3)</f>
        <v>Pacific</v>
      </c>
      <c r="M33" s="149" t="str">
        <f>INDEX('State '!$A$1:$C$62,MATCH($J33,'State '!$B:$B,0),3)</f>
        <v>Mexico</v>
      </c>
      <c r="N33" s="149"/>
      <c r="O33" s="156">
        <v>0.25</v>
      </c>
      <c r="P33" s="156">
        <v>1</v>
      </c>
      <c r="Q33" s="156">
        <v>25</v>
      </c>
      <c r="R33" s="155">
        <v>16</v>
      </c>
      <c r="S33" s="149" t="s">
        <v>135</v>
      </c>
      <c r="T33" s="149" t="s">
        <v>381</v>
      </c>
      <c r="U33" s="149" t="s">
        <v>382</v>
      </c>
      <c r="V33" s="149"/>
      <c r="W33" s="148"/>
      <c r="X33" s="179"/>
      <c r="Y33" s="179"/>
      <c r="AA33" s="17"/>
      <c r="AB33" s="17"/>
    </row>
    <row r="34" spans="1:28" x14ac:dyDescent="0.2">
      <c r="A34" s="171">
        <v>39990</v>
      </c>
      <c r="B34" s="162" t="s">
        <v>1663</v>
      </c>
      <c r="C34" s="162" t="s">
        <v>258</v>
      </c>
      <c r="D34" s="162" t="s">
        <v>140</v>
      </c>
      <c r="E34" s="162" t="s">
        <v>143</v>
      </c>
      <c r="F34" s="163">
        <v>35643</v>
      </c>
      <c r="G34" s="164">
        <v>1997</v>
      </c>
      <c r="H34" s="149" t="s">
        <v>29</v>
      </c>
      <c r="I34" s="149" t="str">
        <f t="shared" si="0"/>
        <v>WY</v>
      </c>
      <c r="J34" s="149" t="str">
        <f t="shared" si="1"/>
        <v>WY</v>
      </c>
      <c r="K34" s="149" t="str">
        <f t="shared" si="2"/>
        <v>Mountain</v>
      </c>
      <c r="L34" s="149" t="str">
        <f>INDEX('State '!$A$1:$C$62,MATCH($I34,'State '!$B:$B,0),3)</f>
        <v>Mountain</v>
      </c>
      <c r="M34" s="149" t="str">
        <f>INDEX('State '!$A$1:$C$62,MATCH($J34,'State '!$B:$B,0),3)</f>
        <v>Mountain</v>
      </c>
      <c r="N34" s="149"/>
      <c r="O34" s="156">
        <v>10.8</v>
      </c>
      <c r="P34" s="156"/>
      <c r="Q34" s="156">
        <v>40</v>
      </c>
      <c r="R34" s="155">
        <v>36</v>
      </c>
      <c r="S34" s="149" t="s">
        <v>135</v>
      </c>
      <c r="T34" s="149" t="s">
        <v>381</v>
      </c>
      <c r="U34" s="149" t="s">
        <v>1664</v>
      </c>
      <c r="V34" s="149"/>
      <c r="W34" s="148"/>
      <c r="X34" s="148"/>
      <c r="Y34" s="148"/>
      <c r="Z34" s="17"/>
      <c r="AA34" s="17"/>
      <c r="AB34" s="17"/>
    </row>
    <row r="35" spans="1:28" ht="25.5" x14ac:dyDescent="0.2">
      <c r="A35" s="171">
        <v>39990</v>
      </c>
      <c r="B35" s="162" t="s">
        <v>1645</v>
      </c>
      <c r="C35" s="162" t="s">
        <v>203</v>
      </c>
      <c r="D35" s="162" t="s">
        <v>141</v>
      </c>
      <c r="E35" s="162" t="s">
        <v>143</v>
      </c>
      <c r="F35" s="163">
        <v>35643</v>
      </c>
      <c r="G35" s="164">
        <v>1997</v>
      </c>
      <c r="H35" s="149" t="s">
        <v>1646</v>
      </c>
      <c r="I35" s="149" t="str">
        <f t="shared" si="0"/>
        <v>WY</v>
      </c>
      <c r="J35" s="149" t="str">
        <f t="shared" si="1"/>
        <v>MO</v>
      </c>
      <c r="K35" s="149" t="str">
        <f t="shared" si="2"/>
        <v>Mountain, South Central, Midwest</v>
      </c>
      <c r="L35" s="149" t="str">
        <f>INDEX('State '!$A$1:$C$62,MATCH($I35,'State '!$B:$B,0),3)</f>
        <v>Mountain</v>
      </c>
      <c r="M35" s="149" t="str">
        <f>INDEX('State '!$A$1:$C$62,MATCH($J35,'State '!$B:$B,0),3)</f>
        <v>Midwest</v>
      </c>
      <c r="N35" s="149" t="s">
        <v>2460</v>
      </c>
      <c r="O35" s="156">
        <v>159</v>
      </c>
      <c r="P35" s="156">
        <v>850</v>
      </c>
      <c r="Q35" s="156">
        <v>255</v>
      </c>
      <c r="R35" s="155" t="s">
        <v>3204</v>
      </c>
      <c r="S35" s="149" t="s">
        <v>135</v>
      </c>
      <c r="T35" s="149" t="s">
        <v>381</v>
      </c>
      <c r="U35" s="149" t="s">
        <v>1647</v>
      </c>
      <c r="V35" s="149"/>
      <c r="W35" s="148"/>
      <c r="X35" s="148"/>
      <c r="Y35" s="148"/>
      <c r="Z35" s="17"/>
      <c r="AA35" s="17"/>
      <c r="AB35" s="17"/>
    </row>
    <row r="36" spans="1:28" x14ac:dyDescent="0.2">
      <c r="A36" s="171">
        <v>39990</v>
      </c>
      <c r="B36" s="162" t="s">
        <v>1864</v>
      </c>
      <c r="C36" s="162" t="s">
        <v>247</v>
      </c>
      <c r="D36" s="162" t="s">
        <v>140</v>
      </c>
      <c r="E36" s="162" t="s">
        <v>143</v>
      </c>
      <c r="F36" s="163">
        <v>35643</v>
      </c>
      <c r="G36" s="155">
        <v>1997</v>
      </c>
      <c r="H36" s="149" t="s">
        <v>690</v>
      </c>
      <c r="I36" s="149" t="str">
        <f t="shared" si="0"/>
        <v>WY</v>
      </c>
      <c r="J36" s="149" t="str">
        <f t="shared" si="1"/>
        <v>CO</v>
      </c>
      <c r="K36" s="149" t="str">
        <f t="shared" si="2"/>
        <v>Mountain</v>
      </c>
      <c r="L36" s="149" t="str">
        <f>INDEX('State '!$A$1:$C$62,MATCH($I36,'State '!$B:$B,0),3)</f>
        <v>Mountain</v>
      </c>
      <c r="M36" s="149" t="str">
        <f>INDEX('State '!$A$1:$C$62,MATCH($J36,'State '!$B:$B,0),3)</f>
        <v>Mountain</v>
      </c>
      <c r="N36" s="149"/>
      <c r="O36" s="156">
        <v>39.9</v>
      </c>
      <c r="P36" s="156"/>
      <c r="Q36" s="156">
        <v>192</v>
      </c>
      <c r="R36" s="155">
        <v>36</v>
      </c>
      <c r="S36" s="149" t="s">
        <v>135</v>
      </c>
      <c r="T36" s="149" t="s">
        <v>381</v>
      </c>
      <c r="U36" s="149" t="s">
        <v>1660</v>
      </c>
      <c r="V36" s="149"/>
      <c r="W36" s="148"/>
      <c r="X36" s="148"/>
      <c r="Y36" s="148"/>
      <c r="Z36" s="17"/>
      <c r="AA36" s="17"/>
      <c r="AB36" s="17"/>
    </row>
    <row r="37" spans="1:28" x14ac:dyDescent="0.2">
      <c r="A37" s="171">
        <v>39990</v>
      </c>
      <c r="B37" s="150" t="s">
        <v>1661</v>
      </c>
      <c r="C37" s="150" t="s">
        <v>349</v>
      </c>
      <c r="D37" s="150" t="s">
        <v>140</v>
      </c>
      <c r="E37" s="151" t="s">
        <v>143</v>
      </c>
      <c r="F37" s="152">
        <v>35674</v>
      </c>
      <c r="G37" s="159">
        <v>1997</v>
      </c>
      <c r="H37" s="149" t="s">
        <v>1343</v>
      </c>
      <c r="I37" s="149" t="str">
        <f t="shared" si="0"/>
        <v>CO</v>
      </c>
      <c r="J37" s="149" t="str">
        <f t="shared" si="1"/>
        <v>NE</v>
      </c>
      <c r="K37" s="149" t="str">
        <f t="shared" si="2"/>
        <v>Mountain</v>
      </c>
      <c r="L37" s="149" t="str">
        <f>INDEX('State '!$A$1:$C$62,MATCH($I37,'State '!$B:$B,0),3)</f>
        <v>Mountain</v>
      </c>
      <c r="M37" s="149" t="str">
        <f>INDEX('State '!$A$1:$C$62,MATCH($J37,'State '!$B:$B,0),3)</f>
        <v>Mountain</v>
      </c>
      <c r="N37" s="149" t="s">
        <v>2460</v>
      </c>
      <c r="O37" s="156">
        <v>10.94</v>
      </c>
      <c r="P37" s="155">
        <v>445</v>
      </c>
      <c r="Q37" s="155">
        <v>105</v>
      </c>
      <c r="R37" s="156">
        <v>36</v>
      </c>
      <c r="S37" s="157" t="s">
        <v>135</v>
      </c>
      <c r="T37" s="154" t="s">
        <v>381</v>
      </c>
      <c r="U37" s="158" t="s">
        <v>1662</v>
      </c>
      <c r="V37" s="149"/>
      <c r="W37" s="148"/>
      <c r="X37" s="148"/>
      <c r="Y37" s="148"/>
      <c r="Z37" s="17"/>
      <c r="AA37" s="17"/>
      <c r="AB37" s="17"/>
    </row>
    <row r="38" spans="1:28" x14ac:dyDescent="0.2">
      <c r="A38" s="171">
        <v>39990</v>
      </c>
      <c r="B38" s="162" t="s">
        <v>1659</v>
      </c>
      <c r="C38" s="162" t="s">
        <v>200</v>
      </c>
      <c r="D38" s="162" t="s">
        <v>134</v>
      </c>
      <c r="E38" s="162" t="s">
        <v>143</v>
      </c>
      <c r="F38" s="163">
        <v>35718</v>
      </c>
      <c r="G38" s="164">
        <v>1997</v>
      </c>
      <c r="H38" s="149" t="s">
        <v>35</v>
      </c>
      <c r="I38" s="149" t="str">
        <f t="shared" si="0"/>
        <v>CT</v>
      </c>
      <c r="J38" s="149" t="str">
        <f t="shared" si="1"/>
        <v>CT</v>
      </c>
      <c r="K38" s="149" t="str">
        <f t="shared" si="2"/>
        <v>Northeast</v>
      </c>
      <c r="L38" s="149" t="str">
        <f>INDEX('State '!$A$1:$C$62,MATCH($I38,'State '!$B:$B,0),3)</f>
        <v>Northeast</v>
      </c>
      <c r="M38" s="149" t="str">
        <f>INDEX('State '!$A$1:$C$62,MATCH($J38,'State '!$B:$B,0),3)</f>
        <v>Northeast</v>
      </c>
      <c r="N38" s="149"/>
      <c r="O38" s="156">
        <v>15.1</v>
      </c>
      <c r="P38" s="156">
        <v>8.4</v>
      </c>
      <c r="Q38" s="156">
        <v>82</v>
      </c>
      <c r="R38" s="155">
        <v>20</v>
      </c>
      <c r="S38" s="149" t="s">
        <v>135</v>
      </c>
      <c r="T38" s="149" t="s">
        <v>381</v>
      </c>
      <c r="U38" s="149" t="s">
        <v>382</v>
      </c>
      <c r="V38" s="149"/>
      <c r="W38" s="148"/>
      <c r="X38" s="148"/>
      <c r="Y38" s="148"/>
      <c r="Z38" s="17"/>
      <c r="AA38" s="17"/>
      <c r="AB38" s="17"/>
    </row>
    <row r="39" spans="1:28" x14ac:dyDescent="0.2">
      <c r="A39" s="171">
        <v>39990</v>
      </c>
      <c r="B39" s="162" t="s">
        <v>1669</v>
      </c>
      <c r="C39" s="162" t="s">
        <v>199</v>
      </c>
      <c r="D39" s="162" t="s">
        <v>140</v>
      </c>
      <c r="E39" s="162" t="s">
        <v>143</v>
      </c>
      <c r="F39" s="163">
        <v>35718</v>
      </c>
      <c r="G39" s="155">
        <v>1997</v>
      </c>
      <c r="H39" s="149" t="s">
        <v>7</v>
      </c>
      <c r="I39" s="149" t="str">
        <f t="shared" si="0"/>
        <v>PA</v>
      </c>
      <c r="J39" s="149" t="str">
        <f t="shared" si="1"/>
        <v>PA</v>
      </c>
      <c r="K39" s="149" t="str">
        <f t="shared" si="2"/>
        <v>Northeast</v>
      </c>
      <c r="L39" s="149" t="str">
        <f>INDEX('State '!$A$1:$C$62,MATCH($I39,'State '!$B:$B,0),3)</f>
        <v>Northeast</v>
      </c>
      <c r="M39" s="149" t="str">
        <f>INDEX('State '!$A$1:$C$62,MATCH($J39,'State '!$B:$B,0),3)</f>
        <v>Northeast</v>
      </c>
      <c r="N39" s="149"/>
      <c r="O39" s="156"/>
      <c r="P39" s="156">
        <v>10</v>
      </c>
      <c r="Q39" s="156">
        <v>20</v>
      </c>
      <c r="R39" s="155">
        <v>36</v>
      </c>
      <c r="S39" s="149" t="s">
        <v>135</v>
      </c>
      <c r="T39" s="149" t="s">
        <v>381</v>
      </c>
      <c r="U39" s="149" t="s">
        <v>1670</v>
      </c>
      <c r="V39" s="149"/>
      <c r="W39" s="148"/>
      <c r="X39" s="148"/>
      <c r="Y39" s="148"/>
      <c r="Z39" s="17"/>
      <c r="AA39" s="17"/>
      <c r="AB39" s="17"/>
    </row>
    <row r="40" spans="1:28" x14ac:dyDescent="0.2">
      <c r="A40" s="171">
        <v>39990</v>
      </c>
      <c r="B40" s="162" t="s">
        <v>1690</v>
      </c>
      <c r="C40" s="162" t="s">
        <v>376</v>
      </c>
      <c r="D40" s="162" t="s">
        <v>140</v>
      </c>
      <c r="E40" s="162" t="s">
        <v>143</v>
      </c>
      <c r="F40" s="163">
        <v>35733</v>
      </c>
      <c r="G40" s="155">
        <v>1997</v>
      </c>
      <c r="H40" s="149" t="s">
        <v>6</v>
      </c>
      <c r="I40" s="149" t="str">
        <f t="shared" si="0"/>
        <v>TX</v>
      </c>
      <c r="J40" s="149" t="str">
        <f t="shared" si="1"/>
        <v>TX</v>
      </c>
      <c r="K40" s="149" t="str">
        <f t="shared" si="2"/>
        <v>South Central</v>
      </c>
      <c r="L40" s="149" t="str">
        <f>INDEX('State '!$A$1:$C$62,MATCH($I40,'State '!$B:$B,0),3)</f>
        <v>South Central</v>
      </c>
      <c r="M40" s="149" t="str">
        <f>INDEX('State '!$A$1:$C$62,MATCH($J40,'State '!$B:$B,0),3)</f>
        <v>South Central</v>
      </c>
      <c r="N40" s="149"/>
      <c r="O40" s="156"/>
      <c r="P40" s="156">
        <v>53</v>
      </c>
      <c r="Q40" s="156">
        <v>90</v>
      </c>
      <c r="R40" s="155" t="s">
        <v>1096</v>
      </c>
      <c r="S40" s="149" t="s">
        <v>138</v>
      </c>
      <c r="T40" s="149" t="s">
        <v>187</v>
      </c>
      <c r="U40" s="149" t="s">
        <v>382</v>
      </c>
      <c r="V40" s="149"/>
      <c r="W40" s="148"/>
      <c r="X40" s="148"/>
      <c r="Y40" s="148"/>
      <c r="Z40" s="17"/>
      <c r="AA40" s="17"/>
      <c r="AB40" s="17"/>
    </row>
    <row r="41" spans="1:28" x14ac:dyDescent="0.2">
      <c r="A41" s="171">
        <v>39990</v>
      </c>
      <c r="B41" s="162" t="s">
        <v>1677</v>
      </c>
      <c r="C41" s="162" t="s">
        <v>261</v>
      </c>
      <c r="D41" s="162" t="s">
        <v>134</v>
      </c>
      <c r="E41" s="162" t="s">
        <v>143</v>
      </c>
      <c r="F41" s="163">
        <v>35735</v>
      </c>
      <c r="G41" s="164">
        <v>1997</v>
      </c>
      <c r="H41" s="149" t="s">
        <v>1678</v>
      </c>
      <c r="I41" s="149" t="str">
        <f t="shared" si="0"/>
        <v>PA</v>
      </c>
      <c r="J41" s="149" t="str">
        <f t="shared" si="1"/>
        <v>VA</v>
      </c>
      <c r="K41" s="149" t="str">
        <f t="shared" si="2"/>
        <v>Northeast</v>
      </c>
      <c r="L41" s="149" t="str">
        <f>INDEX('State '!$A$1:$C$62,MATCH($I41,'State '!$B:$B,0),3)</f>
        <v>Northeast</v>
      </c>
      <c r="M41" s="149" t="str">
        <f>INDEX('State '!$A$1:$C$62,MATCH($J41,'State '!$B:$B,0),3)</f>
        <v>Northeast</v>
      </c>
      <c r="N41" s="149"/>
      <c r="O41" s="156">
        <v>22</v>
      </c>
      <c r="P41" s="156">
        <v>379</v>
      </c>
      <c r="Q41" s="156">
        <v>242</v>
      </c>
      <c r="R41" s="155"/>
      <c r="S41" s="149" t="s">
        <v>135</v>
      </c>
      <c r="T41" s="149" t="s">
        <v>381</v>
      </c>
      <c r="U41" s="149" t="s">
        <v>1533</v>
      </c>
      <c r="V41" s="149"/>
      <c r="W41" s="148"/>
      <c r="X41" s="148"/>
      <c r="Y41" s="148"/>
      <c r="AA41" s="17"/>
      <c r="AB41" s="17"/>
    </row>
    <row r="42" spans="1:28" x14ac:dyDescent="0.2">
      <c r="A42" s="171">
        <v>39990</v>
      </c>
      <c r="B42" s="162" t="s">
        <v>1700</v>
      </c>
      <c r="C42" s="162" t="s">
        <v>223</v>
      </c>
      <c r="D42" s="162" t="s">
        <v>140</v>
      </c>
      <c r="E42" s="162" t="s">
        <v>143</v>
      </c>
      <c r="F42" s="163">
        <v>35735</v>
      </c>
      <c r="G42" s="164">
        <v>1997</v>
      </c>
      <c r="H42" s="149" t="s">
        <v>1701</v>
      </c>
      <c r="I42" s="149" t="str">
        <f t="shared" si="0"/>
        <v>PA</v>
      </c>
      <c r="J42" s="149" t="str">
        <f t="shared" si="1"/>
        <v>VA</v>
      </c>
      <c r="K42" s="149" t="str">
        <f t="shared" si="2"/>
        <v>Northeast</v>
      </c>
      <c r="L42" s="149" t="str">
        <f>INDEX('State '!$A$1:$C$62,MATCH($I42,'State '!$B:$B,0),3)</f>
        <v>Northeast</v>
      </c>
      <c r="M42" s="149" t="str">
        <f>INDEX('State '!$A$1:$C$62,MATCH($J42,'State '!$B:$B,0),3)</f>
        <v>Northeast</v>
      </c>
      <c r="N42" s="149"/>
      <c r="O42" s="156">
        <v>15.2</v>
      </c>
      <c r="P42" s="156"/>
      <c r="Q42" s="156">
        <v>19.5</v>
      </c>
      <c r="R42" s="155">
        <v>30</v>
      </c>
      <c r="S42" s="149" t="s">
        <v>135</v>
      </c>
      <c r="T42" s="149" t="s">
        <v>381</v>
      </c>
      <c r="U42" s="149" t="s">
        <v>1591</v>
      </c>
      <c r="V42" s="149"/>
      <c r="W42" s="148"/>
      <c r="X42" s="148"/>
      <c r="Y42" s="148"/>
      <c r="AA42" s="17"/>
      <c r="AB42" s="17"/>
    </row>
    <row r="43" spans="1:28" x14ac:dyDescent="0.2">
      <c r="A43" s="171">
        <v>39990</v>
      </c>
      <c r="B43" s="162" t="s">
        <v>1705</v>
      </c>
      <c r="C43" s="162" t="s">
        <v>333</v>
      </c>
      <c r="D43" s="162" t="s">
        <v>140</v>
      </c>
      <c r="E43" s="162" t="s">
        <v>143</v>
      </c>
      <c r="F43" s="163">
        <v>35735</v>
      </c>
      <c r="G43" s="164">
        <v>1997</v>
      </c>
      <c r="H43" s="149" t="s">
        <v>53</v>
      </c>
      <c r="I43" s="149" t="str">
        <f t="shared" si="0"/>
        <v>SC</v>
      </c>
      <c r="J43" s="149" t="str">
        <f t="shared" si="1"/>
        <v>SC</v>
      </c>
      <c r="K43" s="149" t="str">
        <f t="shared" si="2"/>
        <v>Southeast</v>
      </c>
      <c r="L43" s="149" t="str">
        <f>INDEX('State '!$A$1:$C$62,MATCH($I43,'State '!$B:$B,0),3)</f>
        <v>Southeast</v>
      </c>
      <c r="M43" s="149" t="str">
        <f>INDEX('State '!$A$1:$C$62,MATCH($J43,'State '!$B:$B,0),3)</f>
        <v>Southeast</v>
      </c>
      <c r="N43" s="149"/>
      <c r="O43" s="156">
        <v>10</v>
      </c>
      <c r="P43" s="156"/>
      <c r="Q43" s="156">
        <v>200</v>
      </c>
      <c r="R43" s="155"/>
      <c r="S43" s="149" t="s">
        <v>138</v>
      </c>
      <c r="T43" s="149" t="s">
        <v>187</v>
      </c>
      <c r="U43" s="149" t="s">
        <v>382</v>
      </c>
      <c r="V43" s="149"/>
      <c r="W43" s="148"/>
      <c r="X43" s="148"/>
      <c r="Y43" s="148"/>
      <c r="AA43" s="17"/>
      <c r="AB43" s="17"/>
    </row>
    <row r="44" spans="1:28" x14ac:dyDescent="0.2">
      <c r="A44" s="171">
        <v>39990</v>
      </c>
      <c r="B44" s="162" t="s">
        <v>1692</v>
      </c>
      <c r="C44" s="162" t="s">
        <v>324</v>
      </c>
      <c r="D44" s="162" t="s">
        <v>136</v>
      </c>
      <c r="E44" s="162" t="s">
        <v>143</v>
      </c>
      <c r="F44" s="163">
        <v>35735</v>
      </c>
      <c r="G44" s="164">
        <v>1997</v>
      </c>
      <c r="H44" s="149" t="s">
        <v>1095</v>
      </c>
      <c r="I44" s="149" t="str">
        <f t="shared" si="0"/>
        <v>GM</v>
      </c>
      <c r="J44" s="149" t="str">
        <f t="shared" si="1"/>
        <v>LA</v>
      </c>
      <c r="K44" s="149" t="str">
        <f t="shared" si="2"/>
        <v>Gulf of Mexico, South Central</v>
      </c>
      <c r="L44" s="149" t="str">
        <f>INDEX('State '!$A$1:$C$62,MATCH($I44,'State '!$B:$B,0),3)</f>
        <v>Gulf of Mexico</v>
      </c>
      <c r="M44" s="149" t="str">
        <f>INDEX('State '!$A$1:$C$62,MATCH($J44,'State '!$B:$B,0),3)</f>
        <v>South Central</v>
      </c>
      <c r="N44" s="149"/>
      <c r="O44" s="156">
        <v>176.97</v>
      </c>
      <c r="P44" s="156">
        <v>147</v>
      </c>
      <c r="Q44" s="156">
        <v>600</v>
      </c>
      <c r="R44" s="155" t="s">
        <v>3192</v>
      </c>
      <c r="S44" s="149" t="s">
        <v>135</v>
      </c>
      <c r="T44" s="149" t="s">
        <v>381</v>
      </c>
      <c r="U44" s="149" t="s">
        <v>1693</v>
      </c>
      <c r="V44" s="149"/>
      <c r="W44" s="148"/>
      <c r="X44" s="148"/>
      <c r="Y44" s="148"/>
      <c r="AA44" s="17"/>
      <c r="AB44" s="17"/>
    </row>
    <row r="45" spans="1:28" x14ac:dyDescent="0.2">
      <c r="A45" s="171">
        <v>39990</v>
      </c>
      <c r="B45" s="162" t="s">
        <v>1649</v>
      </c>
      <c r="C45" s="162" t="s">
        <v>231</v>
      </c>
      <c r="D45" s="162" t="s">
        <v>140</v>
      </c>
      <c r="E45" s="162" t="s">
        <v>143</v>
      </c>
      <c r="F45" s="163">
        <v>35735</v>
      </c>
      <c r="G45" s="164">
        <v>1997</v>
      </c>
      <c r="H45" s="149" t="s">
        <v>1650</v>
      </c>
      <c r="I45" s="149" t="str">
        <f t="shared" si="0"/>
        <v>TN</v>
      </c>
      <c r="J45" s="149" t="str">
        <f t="shared" si="1"/>
        <v>VA</v>
      </c>
      <c r="K45" s="149" t="str">
        <f t="shared" si="2"/>
        <v>Midwest, Northeast</v>
      </c>
      <c r="L45" s="149" t="str">
        <f>INDEX('State '!$A$1:$C$62,MATCH($I45,'State '!$B:$B,0),3)</f>
        <v>Midwest</v>
      </c>
      <c r="M45" s="149" t="str">
        <f>INDEX('State '!$A$1:$C$62,MATCH($J45,'State '!$B:$B,0),3)</f>
        <v>Northeast</v>
      </c>
      <c r="N45" s="149"/>
      <c r="O45" s="156">
        <v>5.17</v>
      </c>
      <c r="P45" s="156">
        <v>6</v>
      </c>
      <c r="Q45" s="156">
        <v>24</v>
      </c>
      <c r="R45" s="155" t="s">
        <v>3199</v>
      </c>
      <c r="S45" s="149" t="s">
        <v>135</v>
      </c>
      <c r="T45" s="149" t="s">
        <v>381</v>
      </c>
      <c r="U45" s="149" t="s">
        <v>1651</v>
      </c>
      <c r="V45" s="149"/>
      <c r="W45" s="148"/>
      <c r="X45" s="148"/>
      <c r="Y45" s="148"/>
      <c r="AA45" s="17"/>
      <c r="AB45" s="17"/>
    </row>
    <row r="46" spans="1:28" x14ac:dyDescent="0.2">
      <c r="A46" s="171">
        <v>39990</v>
      </c>
      <c r="B46" s="162" t="s">
        <v>1653</v>
      </c>
      <c r="C46" s="162" t="s">
        <v>375</v>
      </c>
      <c r="D46" s="162" t="s">
        <v>140</v>
      </c>
      <c r="E46" s="162" t="s">
        <v>143</v>
      </c>
      <c r="F46" s="163">
        <v>35735</v>
      </c>
      <c r="G46" s="164">
        <v>1997</v>
      </c>
      <c r="H46" s="149" t="s">
        <v>1476</v>
      </c>
      <c r="I46" s="149" t="str">
        <f t="shared" si="0"/>
        <v>SK</v>
      </c>
      <c r="J46" s="149" t="str">
        <f t="shared" si="1"/>
        <v>ND</v>
      </c>
      <c r="K46" s="149" t="str">
        <f t="shared" si="2"/>
        <v>Canada, Mountain</v>
      </c>
      <c r="L46" s="149" t="str">
        <f>INDEX('State '!$A$1:$C$62,MATCH($I46,'State '!$B:$B,0),3)</f>
        <v>Canada</v>
      </c>
      <c r="M46" s="149" t="str">
        <f>INDEX('State '!$A$1:$C$62,MATCH($J46,'State '!$B:$B,0),3)</f>
        <v>Mountain</v>
      </c>
      <c r="N46" s="149"/>
      <c r="O46" s="156">
        <v>1.3</v>
      </c>
      <c r="P46" s="156">
        <v>1.2</v>
      </c>
      <c r="Q46" s="156">
        <v>3.3</v>
      </c>
      <c r="R46" s="155">
        <v>8</v>
      </c>
      <c r="S46" s="149" t="s">
        <v>135</v>
      </c>
      <c r="T46" s="149" t="s">
        <v>381</v>
      </c>
      <c r="U46" s="149" t="s">
        <v>1654</v>
      </c>
      <c r="V46" s="149"/>
      <c r="W46" s="148"/>
      <c r="X46" s="148"/>
      <c r="Y46" s="148"/>
      <c r="AA46" s="17"/>
      <c r="AB46" s="17"/>
    </row>
    <row r="47" spans="1:28" x14ac:dyDescent="0.2">
      <c r="A47" s="149">
        <v>39990</v>
      </c>
      <c r="B47" s="162" t="s">
        <v>1696</v>
      </c>
      <c r="C47" s="162" t="s">
        <v>345</v>
      </c>
      <c r="D47" s="162" t="s">
        <v>140</v>
      </c>
      <c r="E47" s="162" t="s">
        <v>143</v>
      </c>
      <c r="F47" s="163">
        <v>35735</v>
      </c>
      <c r="G47" s="164">
        <v>1997</v>
      </c>
      <c r="H47" s="149" t="s">
        <v>17</v>
      </c>
      <c r="I47" s="149" t="str">
        <f t="shared" si="0"/>
        <v>AL</v>
      </c>
      <c r="J47" s="149" t="str">
        <f t="shared" si="1"/>
        <v>AL</v>
      </c>
      <c r="K47" s="149" t="str">
        <f t="shared" si="2"/>
        <v>South Central</v>
      </c>
      <c r="L47" s="149" t="str">
        <f>INDEX('State '!$A$1:$C$62,MATCH($I47,'State '!$B:$B,0),3)</f>
        <v>South Central</v>
      </c>
      <c r="M47" s="149" t="str">
        <f>INDEX('State '!$A$1:$C$62,MATCH($J47,'State '!$B:$B,0),3)</f>
        <v>South Central</v>
      </c>
      <c r="N47" s="149"/>
      <c r="O47" s="156">
        <v>1.8</v>
      </c>
      <c r="P47" s="156"/>
      <c r="Q47" s="156">
        <v>8.3000000000000007</v>
      </c>
      <c r="R47" s="155"/>
      <c r="S47" s="149" t="s">
        <v>135</v>
      </c>
      <c r="T47" s="149" t="s">
        <v>381</v>
      </c>
      <c r="U47" s="149" t="s">
        <v>1697</v>
      </c>
      <c r="V47" s="149"/>
      <c r="W47" s="148"/>
      <c r="X47" s="148"/>
      <c r="Y47" s="148"/>
    </row>
    <row r="48" spans="1:28" x14ac:dyDescent="0.2">
      <c r="A48" s="171">
        <v>39990</v>
      </c>
      <c r="B48" s="162" t="s">
        <v>1698</v>
      </c>
      <c r="C48" s="162" t="s">
        <v>377</v>
      </c>
      <c r="D48" s="162" t="s">
        <v>136</v>
      </c>
      <c r="E48" s="162" t="s">
        <v>143</v>
      </c>
      <c r="F48" s="163">
        <v>35735</v>
      </c>
      <c r="G48" s="164">
        <v>1997</v>
      </c>
      <c r="H48" s="149" t="s">
        <v>1095</v>
      </c>
      <c r="I48" s="149" t="str">
        <f t="shared" si="0"/>
        <v>GM</v>
      </c>
      <c r="J48" s="149" t="str">
        <f t="shared" si="1"/>
        <v>LA</v>
      </c>
      <c r="K48" s="149" t="str">
        <f t="shared" si="2"/>
        <v>Gulf of Mexico, South Central</v>
      </c>
      <c r="L48" s="149" t="str">
        <f>INDEX('State '!$A$1:$C$62,MATCH($I48,'State '!$B:$B,0),3)</f>
        <v>Gulf of Mexico</v>
      </c>
      <c r="M48" s="149" t="str">
        <f>INDEX('State '!$A$1:$C$62,MATCH($J48,'State '!$B:$B,0),3)</f>
        <v>South Central</v>
      </c>
      <c r="N48" s="149"/>
      <c r="O48" s="156">
        <v>121</v>
      </c>
      <c r="P48" s="156">
        <v>87</v>
      </c>
      <c r="Q48" s="156">
        <v>600</v>
      </c>
      <c r="R48" s="155">
        <v>30</v>
      </c>
      <c r="S48" s="149" t="s">
        <v>135</v>
      </c>
      <c r="T48" s="149" t="s">
        <v>381</v>
      </c>
      <c r="U48" s="149" t="s">
        <v>1699</v>
      </c>
      <c r="V48" s="149"/>
      <c r="W48" s="148"/>
      <c r="X48" s="148"/>
      <c r="Y48" s="148"/>
      <c r="Z48" s="17"/>
      <c r="AA48" s="17"/>
      <c r="AB48" s="17"/>
    </row>
    <row r="49" spans="1:26" s="17" customFormat="1" x14ac:dyDescent="0.2">
      <c r="A49" s="171">
        <v>39990</v>
      </c>
      <c r="B49" s="162" t="s">
        <v>1665</v>
      </c>
      <c r="C49" s="162" t="s">
        <v>201</v>
      </c>
      <c r="D49" s="162" t="s">
        <v>136</v>
      </c>
      <c r="E49" s="162" t="s">
        <v>143</v>
      </c>
      <c r="F49" s="163">
        <v>35735</v>
      </c>
      <c r="G49" s="164">
        <v>1997</v>
      </c>
      <c r="H49" s="149" t="s">
        <v>1327</v>
      </c>
      <c r="I49" s="149" t="str">
        <f t="shared" si="0"/>
        <v>NY</v>
      </c>
      <c r="J49" s="149" t="str">
        <f t="shared" si="1"/>
        <v>PA</v>
      </c>
      <c r="K49" s="149" t="str">
        <f t="shared" si="2"/>
        <v>Northeast</v>
      </c>
      <c r="L49" s="149" t="str">
        <f>INDEX('State '!$A$1:$C$62,MATCH($I49,'State '!$B:$B,0),3)</f>
        <v>Northeast</v>
      </c>
      <c r="M49" s="149" t="str">
        <f>INDEX('State '!$A$1:$C$62,MATCH($J49,'State '!$B:$B,0),3)</f>
        <v>Northeast</v>
      </c>
      <c r="N49" s="149"/>
      <c r="O49" s="156">
        <v>5.5</v>
      </c>
      <c r="P49" s="156">
        <v>139</v>
      </c>
      <c r="Q49" s="156">
        <v>25</v>
      </c>
      <c r="R49" s="155"/>
      <c r="S49" s="149" t="s">
        <v>135</v>
      </c>
      <c r="T49" s="149" t="s">
        <v>381</v>
      </c>
      <c r="U49" s="149" t="s">
        <v>1666</v>
      </c>
      <c r="V49" s="149"/>
      <c r="W49" s="148"/>
      <c r="X49" s="148"/>
      <c r="Y49" s="148"/>
      <c r="Z49"/>
    </row>
    <row r="50" spans="1:26" s="17" customFormat="1" ht="13.9" customHeight="1" x14ac:dyDescent="0.2">
      <c r="A50" s="171">
        <v>39990</v>
      </c>
      <c r="B50" s="162" t="s">
        <v>1675</v>
      </c>
      <c r="C50" s="162" t="s">
        <v>260</v>
      </c>
      <c r="D50" s="162" t="s">
        <v>140</v>
      </c>
      <c r="E50" s="162" t="s">
        <v>143</v>
      </c>
      <c r="F50" s="163">
        <v>35735</v>
      </c>
      <c r="G50" s="164">
        <v>1997</v>
      </c>
      <c r="H50" s="149" t="s">
        <v>1676</v>
      </c>
      <c r="I50" s="149" t="str">
        <f t="shared" si="0"/>
        <v>KS</v>
      </c>
      <c r="J50" s="149" t="str">
        <f t="shared" si="1"/>
        <v>WI</v>
      </c>
      <c r="K50" s="149" t="str">
        <f t="shared" si="2"/>
        <v>South Central, Mountain, Midwest</v>
      </c>
      <c r="L50" s="149" t="str">
        <f>INDEX('State '!$A$1:$C$62,MATCH($I50,'State '!$B:$B,0),3)</f>
        <v>South Central</v>
      </c>
      <c r="M50" s="149" t="str">
        <f>INDEX('State '!$A$1:$C$62,MATCH($J50,'State '!$B:$B,0),3)</f>
        <v>Midwest</v>
      </c>
      <c r="N50" s="149" t="s">
        <v>2458</v>
      </c>
      <c r="O50" s="156">
        <v>102</v>
      </c>
      <c r="P50" s="156">
        <v>39</v>
      </c>
      <c r="Q50" s="156">
        <v>244</v>
      </c>
      <c r="R50" s="155"/>
      <c r="S50" s="149" t="s">
        <v>135</v>
      </c>
      <c r="T50" s="149" t="s">
        <v>381</v>
      </c>
      <c r="U50" s="149" t="s">
        <v>1589</v>
      </c>
      <c r="V50" s="149"/>
      <c r="W50" s="148"/>
      <c r="X50" s="148"/>
      <c r="Y50" s="148"/>
      <c r="Z50"/>
    </row>
    <row r="51" spans="1:26" s="17" customFormat="1" x14ac:dyDescent="0.2">
      <c r="A51" s="171">
        <v>39990</v>
      </c>
      <c r="B51" s="162" t="s">
        <v>1687</v>
      </c>
      <c r="C51" s="162" t="s">
        <v>215</v>
      </c>
      <c r="D51" s="162" t="s">
        <v>140</v>
      </c>
      <c r="E51" s="162" t="s">
        <v>143</v>
      </c>
      <c r="F51" s="163">
        <v>35735</v>
      </c>
      <c r="G51" s="155">
        <v>1997</v>
      </c>
      <c r="H51" s="149" t="s">
        <v>1688</v>
      </c>
      <c r="I51" s="149" t="str">
        <f t="shared" si="0"/>
        <v>GA</v>
      </c>
      <c r="J51" s="149" t="str">
        <f t="shared" si="1"/>
        <v>SC</v>
      </c>
      <c r="K51" s="149" t="str">
        <f t="shared" si="2"/>
        <v>Southeast</v>
      </c>
      <c r="L51" s="149" t="str">
        <f>INDEX('State '!$A$1:$C$62,MATCH($I51,'State '!$B:$B,0),3)</f>
        <v>Southeast</v>
      </c>
      <c r="M51" s="149" t="str">
        <f>INDEX('State '!$A$1:$C$62,MATCH($J51,'State '!$B:$B,0),3)</f>
        <v>Southeast</v>
      </c>
      <c r="N51" s="149"/>
      <c r="O51" s="156">
        <v>36</v>
      </c>
      <c r="P51" s="156">
        <v>27</v>
      </c>
      <c r="Q51" s="156">
        <v>45.88</v>
      </c>
      <c r="R51" s="155" t="s">
        <v>3215</v>
      </c>
      <c r="S51" s="149" t="s">
        <v>135</v>
      </c>
      <c r="T51" s="149" t="s">
        <v>381</v>
      </c>
      <c r="U51" s="149" t="s">
        <v>1689</v>
      </c>
      <c r="V51" s="149"/>
      <c r="W51" s="148"/>
      <c r="X51" s="148"/>
      <c r="Y51" s="148"/>
      <c r="Z51"/>
    </row>
    <row r="52" spans="1:26" s="17" customFormat="1" x14ac:dyDescent="0.2">
      <c r="A52" s="171">
        <v>39990</v>
      </c>
      <c r="B52" s="162" t="s">
        <v>1853</v>
      </c>
      <c r="C52" s="162" t="s">
        <v>290</v>
      </c>
      <c r="D52" s="162" t="s">
        <v>140</v>
      </c>
      <c r="E52" s="162" t="s">
        <v>143</v>
      </c>
      <c r="F52" s="163">
        <v>35735</v>
      </c>
      <c r="G52" s="155">
        <v>1997</v>
      </c>
      <c r="H52" s="149" t="s">
        <v>827</v>
      </c>
      <c r="I52" s="149" t="str">
        <f t="shared" si="0"/>
        <v>ON</v>
      </c>
      <c r="J52" s="149" t="str">
        <f t="shared" si="1"/>
        <v>NY</v>
      </c>
      <c r="K52" s="149" t="str">
        <f t="shared" si="2"/>
        <v>Canada, Northeast</v>
      </c>
      <c r="L52" s="149" t="str">
        <f>INDEX('State '!$A$1:$C$62,MATCH($I52,'State '!$B:$B,0),3)</f>
        <v>Canada</v>
      </c>
      <c r="M52" s="149" t="str">
        <f>INDEX('State '!$A$1:$C$62,MATCH($J52,'State '!$B:$B,0),3)</f>
        <v>Northeast</v>
      </c>
      <c r="N52" s="149"/>
      <c r="O52" s="156"/>
      <c r="P52" s="156"/>
      <c r="Q52" s="156">
        <v>48</v>
      </c>
      <c r="R52" s="155">
        <v>20</v>
      </c>
      <c r="S52" s="149" t="s">
        <v>135</v>
      </c>
      <c r="T52" s="149" t="s">
        <v>813</v>
      </c>
      <c r="U52" s="149" t="s">
        <v>382</v>
      </c>
      <c r="V52" s="149"/>
      <c r="W52" s="148"/>
      <c r="X52" s="148"/>
      <c r="Y52" s="148"/>
      <c r="Z52"/>
    </row>
    <row r="53" spans="1:26" s="17" customFormat="1" x14ac:dyDescent="0.2">
      <c r="A53" s="171">
        <v>39990</v>
      </c>
      <c r="B53" s="150" t="s">
        <v>1854</v>
      </c>
      <c r="C53" s="150" t="s">
        <v>290</v>
      </c>
      <c r="D53" s="150" t="s">
        <v>140</v>
      </c>
      <c r="E53" s="162" t="s">
        <v>143</v>
      </c>
      <c r="F53" s="163">
        <v>35735</v>
      </c>
      <c r="G53" s="155">
        <v>1997</v>
      </c>
      <c r="H53" s="149" t="s">
        <v>1652</v>
      </c>
      <c r="I53" s="149" t="str">
        <f t="shared" si="0"/>
        <v>QU</v>
      </c>
      <c r="J53" s="149" t="str">
        <f t="shared" si="1"/>
        <v>NY</v>
      </c>
      <c r="K53" s="149" t="str">
        <f t="shared" si="2"/>
        <v>Canada, Northeast</v>
      </c>
      <c r="L53" s="149" t="str">
        <f>INDEX('State '!$A$1:$C$62,MATCH($I53,'State '!$B:$B,0),3)</f>
        <v>Canada</v>
      </c>
      <c r="M53" s="149" t="str">
        <f>INDEX('State '!$A$1:$C$62,MATCH($J53,'State '!$B:$B,0),3)</f>
        <v>Northeast</v>
      </c>
      <c r="N53" s="149"/>
      <c r="O53" s="156"/>
      <c r="P53" s="156"/>
      <c r="Q53" s="155">
        <v>24.9</v>
      </c>
      <c r="R53" s="155">
        <v>24</v>
      </c>
      <c r="S53" s="149" t="s">
        <v>135</v>
      </c>
      <c r="T53" s="149" t="s">
        <v>813</v>
      </c>
      <c r="U53" s="149" t="s">
        <v>382</v>
      </c>
      <c r="V53" s="149"/>
      <c r="W53" s="148"/>
      <c r="X53" s="148"/>
      <c r="Y53" s="148"/>
      <c r="Z53"/>
    </row>
    <row r="54" spans="1:26" s="17" customFormat="1" x14ac:dyDescent="0.2">
      <c r="A54" s="171">
        <v>39990</v>
      </c>
      <c r="B54" s="162" t="s">
        <v>1855</v>
      </c>
      <c r="C54" s="162" t="s">
        <v>290</v>
      </c>
      <c r="D54" s="162" t="s">
        <v>140</v>
      </c>
      <c r="E54" s="162" t="s">
        <v>143</v>
      </c>
      <c r="F54" s="163">
        <v>35735</v>
      </c>
      <c r="G54" s="155">
        <v>1997</v>
      </c>
      <c r="H54" s="149" t="s">
        <v>1652</v>
      </c>
      <c r="I54" s="149" t="str">
        <f t="shared" si="0"/>
        <v>QU</v>
      </c>
      <c r="J54" s="149" t="str">
        <f t="shared" si="1"/>
        <v>NY</v>
      </c>
      <c r="K54" s="149" t="str">
        <f t="shared" si="2"/>
        <v>Canada, Northeast</v>
      </c>
      <c r="L54" s="149" t="str">
        <f>INDEX('State '!$A$1:$C$62,MATCH($I54,'State '!$B:$B,0),3)</f>
        <v>Canada</v>
      </c>
      <c r="M54" s="149" t="str">
        <f>INDEX('State '!$A$1:$C$62,MATCH($J54,'State '!$B:$B,0),3)</f>
        <v>Northeast</v>
      </c>
      <c r="N54" s="149"/>
      <c r="O54" s="156"/>
      <c r="P54" s="156"/>
      <c r="Q54" s="156">
        <v>39.1</v>
      </c>
      <c r="R54" s="155">
        <v>24</v>
      </c>
      <c r="S54" s="149" t="s">
        <v>135</v>
      </c>
      <c r="T54" s="149" t="s">
        <v>813</v>
      </c>
      <c r="U54" s="149" t="s">
        <v>382</v>
      </c>
      <c r="V54" s="149"/>
      <c r="W54" s="148"/>
      <c r="X54" s="148"/>
      <c r="Y54" s="148"/>
      <c r="Z54"/>
    </row>
    <row r="55" spans="1:26" s="17" customFormat="1" x14ac:dyDescent="0.2">
      <c r="A55" s="171">
        <v>39990</v>
      </c>
      <c r="B55" s="162" t="s">
        <v>1856</v>
      </c>
      <c r="C55" s="162" t="s">
        <v>290</v>
      </c>
      <c r="D55" s="162" t="s">
        <v>140</v>
      </c>
      <c r="E55" s="162" t="s">
        <v>143</v>
      </c>
      <c r="F55" s="163">
        <v>35735</v>
      </c>
      <c r="G55" s="155">
        <v>1997</v>
      </c>
      <c r="H55" s="149" t="s">
        <v>1648</v>
      </c>
      <c r="I55" s="149" t="str">
        <f t="shared" si="0"/>
        <v>SK</v>
      </c>
      <c r="J55" s="149" t="str">
        <f t="shared" si="1"/>
        <v>MN</v>
      </c>
      <c r="K55" s="149" t="str">
        <f t="shared" si="2"/>
        <v>Canada, Midwest</v>
      </c>
      <c r="L55" s="149" t="str">
        <f>INDEX('State '!$A$1:$C$62,MATCH($I55,'State '!$B:$B,0),3)</f>
        <v>Canada</v>
      </c>
      <c r="M55" s="149" t="str">
        <f>INDEX('State '!$A$1:$C$62,MATCH($J55,'State '!$B:$B,0),3)</f>
        <v>Midwest</v>
      </c>
      <c r="N55" s="149"/>
      <c r="O55" s="156"/>
      <c r="P55" s="156"/>
      <c r="Q55" s="156">
        <v>56.4</v>
      </c>
      <c r="R55" s="155"/>
      <c r="S55" s="149" t="s">
        <v>135</v>
      </c>
      <c r="T55" s="149" t="s">
        <v>813</v>
      </c>
      <c r="U55" s="149" t="s">
        <v>382</v>
      </c>
      <c r="V55" s="149"/>
      <c r="W55" s="148"/>
      <c r="X55" s="148"/>
      <c r="Y55" s="148"/>
      <c r="Z55"/>
    </row>
    <row r="56" spans="1:26" s="17" customFormat="1" x14ac:dyDescent="0.2">
      <c r="A56" s="171">
        <v>39990</v>
      </c>
      <c r="B56" s="162" t="s">
        <v>1655</v>
      </c>
      <c r="C56" s="162" t="s">
        <v>199</v>
      </c>
      <c r="D56" s="162" t="s">
        <v>140</v>
      </c>
      <c r="E56" s="162" t="s">
        <v>143</v>
      </c>
      <c r="F56" s="163">
        <v>35735</v>
      </c>
      <c r="G56" s="155">
        <v>1997</v>
      </c>
      <c r="H56" s="149" t="s">
        <v>7</v>
      </c>
      <c r="I56" s="149" t="str">
        <f t="shared" si="0"/>
        <v>PA</v>
      </c>
      <c r="J56" s="149" t="str">
        <f t="shared" si="1"/>
        <v>PA</v>
      </c>
      <c r="K56" s="149" t="str">
        <f t="shared" si="2"/>
        <v>Northeast</v>
      </c>
      <c r="L56" s="149" t="str">
        <f>INDEX('State '!$A$1:$C$62,MATCH($I56,'State '!$B:$B,0),3)</f>
        <v>Northeast</v>
      </c>
      <c r="M56" s="149" t="str">
        <f>INDEX('State '!$A$1:$C$62,MATCH($J56,'State '!$B:$B,0),3)</f>
        <v>Northeast</v>
      </c>
      <c r="N56" s="149"/>
      <c r="O56" s="156">
        <v>63.1</v>
      </c>
      <c r="P56" s="156">
        <v>26</v>
      </c>
      <c r="Q56" s="156">
        <v>142</v>
      </c>
      <c r="R56" s="155" t="s">
        <v>384</v>
      </c>
      <c r="S56" s="149" t="s">
        <v>135</v>
      </c>
      <c r="T56" s="149" t="s">
        <v>381</v>
      </c>
      <c r="U56" s="149" t="s">
        <v>1656</v>
      </c>
      <c r="V56" s="149"/>
      <c r="W56" s="148"/>
      <c r="X56" s="148"/>
      <c r="Y56" s="179"/>
    </row>
    <row r="57" spans="1:26" s="17" customFormat="1" x14ac:dyDescent="0.2">
      <c r="A57" s="171">
        <v>39990</v>
      </c>
      <c r="B57" s="162" t="s">
        <v>1679</v>
      </c>
      <c r="C57" s="162" t="s">
        <v>1875</v>
      </c>
      <c r="D57" s="162" t="s">
        <v>140</v>
      </c>
      <c r="E57" s="162" t="s">
        <v>143</v>
      </c>
      <c r="F57" s="163">
        <v>35735</v>
      </c>
      <c r="G57" s="155">
        <v>1997</v>
      </c>
      <c r="H57" s="149" t="s">
        <v>1680</v>
      </c>
      <c r="I57" s="149" t="str">
        <f t="shared" si="0"/>
        <v>MS</v>
      </c>
      <c r="J57" s="149" t="str">
        <f t="shared" si="1"/>
        <v>SC</v>
      </c>
      <c r="K57" s="149" t="str">
        <f t="shared" si="2"/>
        <v>South Central, Southeast</v>
      </c>
      <c r="L57" s="149" t="str">
        <f>INDEX('State '!$A$1:$C$62,MATCH($I57,'State '!$B:$B,0),3)</f>
        <v>South Central</v>
      </c>
      <c r="M57" s="149" t="str">
        <f>INDEX('State '!$A$1:$C$62,MATCH($J57,'State '!$B:$B,0),3)</f>
        <v>Southeast</v>
      </c>
      <c r="N57" s="149"/>
      <c r="O57" s="156">
        <v>85</v>
      </c>
      <c r="P57" s="156"/>
      <c r="Q57" s="156">
        <v>145</v>
      </c>
      <c r="R57" s="155">
        <v>42</v>
      </c>
      <c r="S57" s="149" t="s">
        <v>135</v>
      </c>
      <c r="T57" s="149" t="s">
        <v>381</v>
      </c>
      <c r="U57" s="149" t="s">
        <v>1681</v>
      </c>
      <c r="V57" s="149"/>
      <c r="W57" s="148"/>
      <c r="X57" s="148"/>
      <c r="Y57" s="148"/>
    </row>
    <row r="58" spans="1:26" s="17" customFormat="1" x14ac:dyDescent="0.2">
      <c r="A58" s="171">
        <v>39990</v>
      </c>
      <c r="B58" s="162" t="s">
        <v>1703</v>
      </c>
      <c r="C58" s="162" t="s">
        <v>378</v>
      </c>
      <c r="D58" s="162" t="s">
        <v>136</v>
      </c>
      <c r="E58" s="162" t="s">
        <v>143</v>
      </c>
      <c r="F58" s="163">
        <v>35735</v>
      </c>
      <c r="G58" s="155">
        <v>1997</v>
      </c>
      <c r="H58" s="149" t="s">
        <v>47</v>
      </c>
      <c r="I58" s="149" t="str">
        <f t="shared" si="0"/>
        <v>GM</v>
      </c>
      <c r="J58" s="149" t="str">
        <f t="shared" si="1"/>
        <v>GM</v>
      </c>
      <c r="K58" s="149" t="str">
        <f t="shared" si="2"/>
        <v>Gulf of Mexico</v>
      </c>
      <c r="L58" s="149" t="str">
        <f>INDEX('State '!$A$1:$C$62,MATCH($I58,'State '!$B:$B,0),3)</f>
        <v>Gulf of Mexico</v>
      </c>
      <c r="M58" s="149" t="str">
        <f>INDEX('State '!$A$1:$C$62,MATCH($J58,'State '!$B:$B,0),3)</f>
        <v>Gulf of Mexico</v>
      </c>
      <c r="N58" s="149"/>
      <c r="O58" s="156">
        <v>39.1</v>
      </c>
      <c r="P58" s="156">
        <v>52</v>
      </c>
      <c r="Q58" s="156">
        <v>328</v>
      </c>
      <c r="R58" s="155">
        <v>24</v>
      </c>
      <c r="S58" s="149" t="s">
        <v>135</v>
      </c>
      <c r="T58" s="149" t="s">
        <v>381</v>
      </c>
      <c r="U58" s="149" t="s">
        <v>1704</v>
      </c>
      <c r="V58" s="149"/>
      <c r="W58" s="148"/>
      <c r="X58" s="148"/>
      <c r="Y58" s="148"/>
      <c r="Z58"/>
    </row>
    <row r="59" spans="1:26" s="17" customFormat="1" x14ac:dyDescent="0.2">
      <c r="A59" s="171">
        <v>39990</v>
      </c>
      <c r="B59" s="162" t="s">
        <v>1709</v>
      </c>
      <c r="C59" s="162" t="s">
        <v>269</v>
      </c>
      <c r="D59" s="162" t="s">
        <v>140</v>
      </c>
      <c r="E59" s="162" t="s">
        <v>143</v>
      </c>
      <c r="F59" s="163">
        <v>35735</v>
      </c>
      <c r="G59" s="155">
        <v>1997</v>
      </c>
      <c r="H59" s="149" t="s">
        <v>1710</v>
      </c>
      <c r="I59" s="149" t="str">
        <f t="shared" si="0"/>
        <v>MB</v>
      </c>
      <c r="J59" s="149" t="str">
        <f t="shared" si="1"/>
        <v>WI</v>
      </c>
      <c r="K59" s="149" t="str">
        <f t="shared" si="2"/>
        <v>Canada, Midwest</v>
      </c>
      <c r="L59" s="149" t="str">
        <f>INDEX('State '!$A$1:$C$62,MATCH($I59,'State '!$B:$B,0),3)</f>
        <v>Canada</v>
      </c>
      <c r="M59" s="149" t="str">
        <f>INDEX('State '!$A$1:$C$62,MATCH($J59,'State '!$B:$B,0),3)</f>
        <v>Midwest</v>
      </c>
      <c r="N59" s="149"/>
      <c r="O59" s="156">
        <v>27.9</v>
      </c>
      <c r="P59" s="156">
        <v>150</v>
      </c>
      <c r="Q59" s="156">
        <v>59.68</v>
      </c>
      <c r="R59" s="155">
        <v>24</v>
      </c>
      <c r="S59" s="149" t="s">
        <v>135</v>
      </c>
      <c r="T59" s="149" t="s">
        <v>381</v>
      </c>
      <c r="U59" s="149" t="s">
        <v>1711</v>
      </c>
      <c r="V59" s="149"/>
      <c r="W59" s="148"/>
      <c r="X59" s="148"/>
      <c r="Y59" s="148"/>
      <c r="Z59"/>
    </row>
    <row r="60" spans="1:26" s="17" customFormat="1" x14ac:dyDescent="0.2">
      <c r="A60" s="171">
        <v>39990</v>
      </c>
      <c r="B60" s="162" t="s">
        <v>1640</v>
      </c>
      <c r="C60" s="162" t="s">
        <v>358</v>
      </c>
      <c r="D60" s="162" t="s">
        <v>140</v>
      </c>
      <c r="E60" s="162" t="s">
        <v>143</v>
      </c>
      <c r="F60" s="163">
        <v>35735</v>
      </c>
      <c r="G60" s="155">
        <v>1997</v>
      </c>
      <c r="H60" s="149" t="s">
        <v>1156</v>
      </c>
      <c r="I60" s="149" t="str">
        <f t="shared" si="0"/>
        <v>KS</v>
      </c>
      <c r="J60" s="149" t="str">
        <f t="shared" si="1"/>
        <v>MO</v>
      </c>
      <c r="K60" s="149" t="str">
        <f t="shared" si="2"/>
        <v>South Central, Midwest</v>
      </c>
      <c r="L60" s="149" t="str">
        <f>INDEX('State '!$A$1:$C$62,MATCH($I60,'State '!$B:$B,0),3)</f>
        <v>South Central</v>
      </c>
      <c r="M60" s="149" t="str">
        <f>INDEX('State '!$A$1:$C$62,MATCH($J60,'State '!$B:$B,0),3)</f>
        <v>Midwest</v>
      </c>
      <c r="N60" s="149"/>
      <c r="O60" s="156">
        <v>6.1</v>
      </c>
      <c r="P60" s="156">
        <v>12.5</v>
      </c>
      <c r="Q60" s="156">
        <v>21.3</v>
      </c>
      <c r="R60" s="155">
        <v>20</v>
      </c>
      <c r="S60" s="149" t="s">
        <v>135</v>
      </c>
      <c r="T60" s="149" t="s">
        <v>381</v>
      </c>
      <c r="U60" s="149" t="s">
        <v>1641</v>
      </c>
      <c r="V60" s="149"/>
      <c r="W60" s="148"/>
      <c r="X60" s="148"/>
      <c r="Y60" s="179"/>
      <c r="Z60"/>
    </row>
    <row r="61" spans="1:26" s="17" customFormat="1" x14ac:dyDescent="0.2">
      <c r="A61" s="171">
        <v>39990</v>
      </c>
      <c r="B61" s="162" t="s">
        <v>1673</v>
      </c>
      <c r="C61" s="162" t="s">
        <v>239</v>
      </c>
      <c r="D61" s="162" t="s">
        <v>136</v>
      </c>
      <c r="E61" s="162" t="s">
        <v>143</v>
      </c>
      <c r="F61" s="163">
        <v>35751</v>
      </c>
      <c r="G61" s="164">
        <v>1997</v>
      </c>
      <c r="H61" s="149" t="s">
        <v>0</v>
      </c>
      <c r="I61" s="149" t="str">
        <f t="shared" si="0"/>
        <v>LA</v>
      </c>
      <c r="J61" s="149" t="str">
        <f t="shared" si="1"/>
        <v>LA</v>
      </c>
      <c r="K61" s="149" t="str">
        <f t="shared" si="2"/>
        <v>South Central</v>
      </c>
      <c r="L61" s="149" t="str">
        <f>INDEX('State '!$A$1:$C$62,MATCH($I61,'State '!$B:$B,0),3)</f>
        <v>South Central</v>
      </c>
      <c r="M61" s="149" t="str">
        <f>INDEX('State '!$A$1:$C$62,MATCH($J61,'State '!$B:$B,0),3)</f>
        <v>South Central</v>
      </c>
      <c r="N61" s="149"/>
      <c r="O61" s="156">
        <v>20.5</v>
      </c>
      <c r="P61" s="156">
        <v>16</v>
      </c>
      <c r="Q61" s="156">
        <v>735</v>
      </c>
      <c r="R61" s="155">
        <v>30</v>
      </c>
      <c r="S61" s="149" t="s">
        <v>135</v>
      </c>
      <c r="T61" s="149" t="s">
        <v>381</v>
      </c>
      <c r="U61" s="149" t="s">
        <v>1674</v>
      </c>
      <c r="V61" s="149"/>
      <c r="W61" s="148"/>
      <c r="X61" s="148"/>
      <c r="Y61" s="179"/>
    </row>
    <row r="62" spans="1:26" s="17" customFormat="1" x14ac:dyDescent="0.2">
      <c r="A62" s="171">
        <v>39990</v>
      </c>
      <c r="B62" s="150" t="s">
        <v>1714</v>
      </c>
      <c r="C62" s="150" t="s">
        <v>1875</v>
      </c>
      <c r="D62" s="150" t="s">
        <v>140</v>
      </c>
      <c r="E62" s="151" t="s">
        <v>143</v>
      </c>
      <c r="F62" s="152">
        <v>35765</v>
      </c>
      <c r="G62" s="159">
        <v>1997</v>
      </c>
      <c r="H62" s="149" t="s">
        <v>16</v>
      </c>
      <c r="I62" s="149" t="str">
        <f t="shared" si="0"/>
        <v>NC</v>
      </c>
      <c r="J62" s="149" t="str">
        <f t="shared" si="1"/>
        <v>NC</v>
      </c>
      <c r="K62" s="149" t="str">
        <f t="shared" si="2"/>
        <v>Southeast</v>
      </c>
      <c r="L62" s="149" t="str">
        <f>INDEX('State '!$A$1:$C$62,MATCH($I62,'State '!$B:$B,0),3)</f>
        <v>Southeast</v>
      </c>
      <c r="M62" s="149" t="str">
        <f>INDEX('State '!$A$1:$C$62,MATCH($J62,'State '!$B:$B,0),3)</f>
        <v>Southeast</v>
      </c>
      <c r="N62" s="149"/>
      <c r="O62" s="156">
        <v>13.2</v>
      </c>
      <c r="P62" s="155">
        <v>18</v>
      </c>
      <c r="Q62" s="155">
        <v>38</v>
      </c>
      <c r="R62" s="156" t="s">
        <v>3196</v>
      </c>
      <c r="S62" s="157" t="s">
        <v>135</v>
      </c>
      <c r="T62" s="154" t="s">
        <v>381</v>
      </c>
      <c r="U62" s="158" t="s">
        <v>1715</v>
      </c>
      <c r="V62" s="149"/>
      <c r="W62" s="148"/>
      <c r="X62" s="148"/>
      <c r="Y62" s="148"/>
    </row>
    <row r="63" spans="1:26" s="17" customFormat="1" x14ac:dyDescent="0.2">
      <c r="A63" s="171">
        <v>39990</v>
      </c>
      <c r="B63" s="162" t="s">
        <v>1712</v>
      </c>
      <c r="C63" s="162" t="s">
        <v>266</v>
      </c>
      <c r="D63" s="162" t="s">
        <v>140</v>
      </c>
      <c r="E63" s="162" t="s">
        <v>143</v>
      </c>
      <c r="F63" s="163">
        <v>35765</v>
      </c>
      <c r="G63" s="155">
        <v>1997</v>
      </c>
      <c r="H63" s="149" t="s">
        <v>43</v>
      </c>
      <c r="I63" s="149" t="str">
        <f t="shared" si="0"/>
        <v>NM</v>
      </c>
      <c r="J63" s="149" t="str">
        <f t="shared" si="1"/>
        <v>NM</v>
      </c>
      <c r="K63" s="149" t="str">
        <f t="shared" si="2"/>
        <v>Mountain</v>
      </c>
      <c r="L63" s="149" t="str">
        <f>INDEX('State '!$A$1:$C$62,MATCH($I63,'State '!$B:$B,0),3)</f>
        <v>Mountain</v>
      </c>
      <c r="M63" s="149" t="str">
        <f>INDEX('State '!$A$1:$C$62,MATCH($J63,'State '!$B:$B,0),3)</f>
        <v>Mountain</v>
      </c>
      <c r="N63" s="149"/>
      <c r="O63" s="156">
        <v>0.03</v>
      </c>
      <c r="P63" s="156"/>
      <c r="Q63" s="156">
        <v>26</v>
      </c>
      <c r="R63" s="155"/>
      <c r="S63" s="149" t="s">
        <v>135</v>
      </c>
      <c r="T63" s="149" t="s">
        <v>381</v>
      </c>
      <c r="U63" s="149" t="s">
        <v>1713</v>
      </c>
      <c r="V63" s="149"/>
      <c r="W63" s="148"/>
      <c r="X63" s="148"/>
      <c r="Y63" s="148"/>
    </row>
    <row r="64" spans="1:26" s="17" customFormat="1" x14ac:dyDescent="0.2">
      <c r="A64" s="171">
        <v>39990</v>
      </c>
      <c r="B64" s="162" t="s">
        <v>1684</v>
      </c>
      <c r="C64" s="162" t="s">
        <v>1725</v>
      </c>
      <c r="D64" s="162" t="s">
        <v>140</v>
      </c>
      <c r="E64" s="162" t="s">
        <v>143</v>
      </c>
      <c r="F64" s="163">
        <v>35779</v>
      </c>
      <c r="G64" s="164">
        <v>1997</v>
      </c>
      <c r="H64" s="149" t="s">
        <v>1685</v>
      </c>
      <c r="I64" s="149" t="str">
        <f t="shared" si="0"/>
        <v>IL</v>
      </c>
      <c r="J64" s="149" t="str">
        <f t="shared" si="1"/>
        <v>MI</v>
      </c>
      <c r="K64" s="149" t="str">
        <f t="shared" si="2"/>
        <v>Midwest</v>
      </c>
      <c r="L64" s="149" t="str">
        <f>INDEX('State '!$A$1:$C$62,MATCH($I64,'State '!$B:$B,0),3)</f>
        <v>Midwest</v>
      </c>
      <c r="M64" s="149" t="str">
        <f>INDEX('State '!$A$1:$C$62,MATCH($J64,'State '!$B:$B,0),3)</f>
        <v>Midwest</v>
      </c>
      <c r="N64" s="149"/>
      <c r="O64" s="156">
        <v>19.100000000000001</v>
      </c>
      <c r="P64" s="156">
        <v>12</v>
      </c>
      <c r="Q64" s="156">
        <v>135</v>
      </c>
      <c r="R64" s="155" t="s">
        <v>3180</v>
      </c>
      <c r="S64" s="149" t="s">
        <v>135</v>
      </c>
      <c r="T64" s="149" t="s">
        <v>381</v>
      </c>
      <c r="U64" s="149" t="s">
        <v>1686</v>
      </c>
      <c r="V64" s="149"/>
      <c r="W64" s="148"/>
      <c r="X64" s="148"/>
      <c r="Y64" s="148"/>
    </row>
    <row r="65" spans="1:261" x14ac:dyDescent="0.2">
      <c r="A65" s="171">
        <v>39990</v>
      </c>
      <c r="B65" s="162" t="s">
        <v>1694</v>
      </c>
      <c r="C65" s="162" t="s">
        <v>277</v>
      </c>
      <c r="D65" s="162" t="s">
        <v>134</v>
      </c>
      <c r="E65" s="162" t="s">
        <v>143</v>
      </c>
      <c r="F65" s="163">
        <v>35779</v>
      </c>
      <c r="G65" s="164">
        <v>1997</v>
      </c>
      <c r="H65" s="149" t="s">
        <v>29</v>
      </c>
      <c r="I65" s="149" t="str">
        <f t="shared" si="0"/>
        <v>WY</v>
      </c>
      <c r="J65" s="149" t="str">
        <f t="shared" si="1"/>
        <v>WY</v>
      </c>
      <c r="K65" s="149" t="str">
        <f t="shared" si="2"/>
        <v>Mountain</v>
      </c>
      <c r="L65" s="149" t="str">
        <f>INDEX('State '!$A$1:$C$62,MATCH($I65,'State '!$B:$B,0),3)</f>
        <v>Mountain</v>
      </c>
      <c r="M65" s="149" t="str">
        <f>INDEX('State '!$A$1:$C$62,MATCH($J65,'State '!$B:$B,0),3)</f>
        <v>Mountain</v>
      </c>
      <c r="N65" s="149"/>
      <c r="O65" s="156">
        <v>2.6</v>
      </c>
      <c r="P65" s="156">
        <v>71</v>
      </c>
      <c r="Q65" s="156">
        <v>45</v>
      </c>
      <c r="R65" s="155"/>
      <c r="S65" s="149" t="s">
        <v>135</v>
      </c>
      <c r="T65" s="149" t="s">
        <v>381</v>
      </c>
      <c r="U65" s="149" t="s">
        <v>1695</v>
      </c>
      <c r="V65" s="149"/>
      <c r="W65" s="148"/>
      <c r="X65" s="148"/>
      <c r="Y65" s="148"/>
      <c r="Z65" s="17"/>
      <c r="AA65" s="17"/>
      <c r="AB65" s="17"/>
    </row>
    <row r="66" spans="1:261" x14ac:dyDescent="0.2">
      <c r="A66" s="171">
        <v>39990</v>
      </c>
      <c r="B66" s="162" t="s">
        <v>1707</v>
      </c>
      <c r="C66" s="162" t="s">
        <v>228</v>
      </c>
      <c r="D66" s="162" t="s">
        <v>140</v>
      </c>
      <c r="E66" s="162" t="s">
        <v>143</v>
      </c>
      <c r="F66" s="163">
        <v>35779</v>
      </c>
      <c r="G66" s="155">
        <v>1997</v>
      </c>
      <c r="H66" s="149" t="s">
        <v>815</v>
      </c>
      <c r="I66" s="149" t="str">
        <f t="shared" si="0"/>
        <v>NV</v>
      </c>
      <c r="J66" s="149" t="str">
        <f t="shared" si="1"/>
        <v>CA</v>
      </c>
      <c r="K66" s="149" t="str">
        <f t="shared" si="2"/>
        <v>Mountain, Pacific</v>
      </c>
      <c r="L66" s="149" t="str">
        <f>INDEX('State '!$A$1:$C$62,MATCH($I66,'State '!$B:$B,0),3)</f>
        <v>Mountain</v>
      </c>
      <c r="M66" s="149" t="str">
        <f>INDEX('State '!$A$1:$C$62,MATCH($J66,'State '!$B:$B,0),3)</f>
        <v>Pacific</v>
      </c>
      <c r="N66" s="149"/>
      <c r="O66" s="156">
        <v>10.5</v>
      </c>
      <c r="P66" s="156">
        <v>23</v>
      </c>
      <c r="Q66" s="156">
        <v>12.78</v>
      </c>
      <c r="R66" s="155" t="s">
        <v>3212</v>
      </c>
      <c r="S66" s="149" t="s">
        <v>135</v>
      </c>
      <c r="T66" s="149" t="s">
        <v>381</v>
      </c>
      <c r="U66" s="149" t="s">
        <v>1708</v>
      </c>
      <c r="V66" s="149"/>
      <c r="W66" s="148"/>
      <c r="X66" s="148"/>
      <c r="Y66" s="148"/>
      <c r="Z66" s="17"/>
      <c r="AA66" s="17"/>
      <c r="AB66" s="17"/>
    </row>
    <row r="67" spans="1:261" x14ac:dyDescent="0.2">
      <c r="A67" s="171">
        <v>39990</v>
      </c>
      <c r="B67" s="162" t="s">
        <v>1657</v>
      </c>
      <c r="C67" s="162" t="s">
        <v>199</v>
      </c>
      <c r="D67" s="162" t="s">
        <v>140</v>
      </c>
      <c r="E67" s="162" t="s">
        <v>143</v>
      </c>
      <c r="F67" s="163">
        <v>35779</v>
      </c>
      <c r="G67" s="155">
        <v>1997</v>
      </c>
      <c r="H67" s="149" t="s">
        <v>7</v>
      </c>
      <c r="I67" s="149" t="str">
        <f t="shared" ref="I67:I130" si="3">LEFT($H67,2)</f>
        <v>PA</v>
      </c>
      <c r="J67" s="149" t="str">
        <f t="shared" ref="J67:J130" si="4">RIGHT($H67,2)</f>
        <v>PA</v>
      </c>
      <c r="K67" s="149" t="str">
        <f t="shared" ref="K67:K130" si="5">IF($L67=$M67,L67,CONCATENATE($L67,", ",IF(ISBLANK(N67),"",CONCATENATE(N67,", ")),$M67))</f>
        <v>Northeast</v>
      </c>
      <c r="L67" s="149" t="str">
        <f>INDEX('State '!$A$1:$C$62,MATCH($I67,'State '!$B:$B,0),3)</f>
        <v>Northeast</v>
      </c>
      <c r="M67" s="149" t="str">
        <f>INDEX('State '!$A$1:$C$62,MATCH($J67,'State '!$B:$B,0),3)</f>
        <v>Northeast</v>
      </c>
      <c r="N67" s="149"/>
      <c r="O67" s="156">
        <v>12.8</v>
      </c>
      <c r="P67" s="156">
        <v>23</v>
      </c>
      <c r="Q67" s="156">
        <v>128</v>
      </c>
      <c r="R67" s="155">
        <v>20</v>
      </c>
      <c r="S67" s="149" t="s">
        <v>135</v>
      </c>
      <c r="T67" s="149" t="s">
        <v>381</v>
      </c>
      <c r="U67" s="149" t="s">
        <v>1658</v>
      </c>
      <c r="V67" s="149"/>
      <c r="W67" s="148"/>
      <c r="X67" s="148"/>
      <c r="Y67" s="148"/>
      <c r="Z67" s="17"/>
      <c r="AA67" s="17"/>
      <c r="AB67" s="17"/>
    </row>
    <row r="68" spans="1:261" x14ac:dyDescent="0.2">
      <c r="A68" s="171">
        <v>39990</v>
      </c>
      <c r="B68" s="162" t="s">
        <v>1642</v>
      </c>
      <c r="C68" s="162" t="s">
        <v>358</v>
      </c>
      <c r="D68" s="162" t="s">
        <v>140</v>
      </c>
      <c r="E68" s="162" t="s">
        <v>143</v>
      </c>
      <c r="F68" s="163">
        <v>35779</v>
      </c>
      <c r="G68" s="155">
        <v>1997</v>
      </c>
      <c r="H68" s="149" t="s">
        <v>1643</v>
      </c>
      <c r="I68" s="149" t="str">
        <f t="shared" si="3"/>
        <v>WY</v>
      </c>
      <c r="J68" s="149" t="str">
        <f t="shared" si="4"/>
        <v>KS</v>
      </c>
      <c r="K68" s="149" t="str">
        <f t="shared" si="5"/>
        <v>Mountain, South Central</v>
      </c>
      <c r="L68" s="149" t="str">
        <f>INDEX('State '!$A$1:$C$62,MATCH($I68,'State '!$B:$B,0),3)</f>
        <v>Mountain</v>
      </c>
      <c r="M68" s="149" t="str">
        <f>INDEX('State '!$A$1:$C$62,MATCH($J68,'State '!$B:$B,0),3)</f>
        <v>South Central</v>
      </c>
      <c r="N68" s="149"/>
      <c r="O68" s="156">
        <v>9.1999999999999993</v>
      </c>
      <c r="P68" s="156"/>
      <c r="Q68" s="156">
        <v>30</v>
      </c>
      <c r="R68" s="155">
        <v>20</v>
      </c>
      <c r="S68" s="149" t="s">
        <v>135</v>
      </c>
      <c r="T68" s="149" t="s">
        <v>381</v>
      </c>
      <c r="U68" s="149" t="s">
        <v>1644</v>
      </c>
      <c r="V68" s="149"/>
      <c r="W68" s="148"/>
      <c r="X68" s="148"/>
      <c r="Y68" s="148"/>
      <c r="Z68" s="17"/>
      <c r="AA68" s="17"/>
      <c r="AB68" s="17"/>
    </row>
    <row r="69" spans="1:261" x14ac:dyDescent="0.2">
      <c r="A69" s="171">
        <v>39990</v>
      </c>
      <c r="B69" s="162" t="s">
        <v>1671</v>
      </c>
      <c r="C69" s="162" t="s">
        <v>1718</v>
      </c>
      <c r="D69" s="162" t="s">
        <v>134</v>
      </c>
      <c r="E69" s="162" t="s">
        <v>143</v>
      </c>
      <c r="F69" s="163">
        <v>35784</v>
      </c>
      <c r="G69" s="164">
        <v>1997</v>
      </c>
      <c r="H69" s="149" t="s">
        <v>408</v>
      </c>
      <c r="I69" s="149" t="str">
        <f t="shared" si="3"/>
        <v>TX</v>
      </c>
      <c r="J69" s="149" t="str">
        <f t="shared" si="4"/>
        <v>MX</v>
      </c>
      <c r="K69" s="149" t="str">
        <f t="shared" si="5"/>
        <v>South Central, Mexico</v>
      </c>
      <c r="L69" s="149" t="str">
        <f>INDEX('State '!$A$1:$C$62,MATCH($I69,'State '!$B:$B,0),3)</f>
        <v>South Central</v>
      </c>
      <c r="M69" s="149" t="str">
        <f>INDEX('State '!$A$1:$C$62,MATCH($J69,'State '!$B:$B,0),3)</f>
        <v>Mexico</v>
      </c>
      <c r="N69" s="149"/>
      <c r="O69" s="156">
        <v>35</v>
      </c>
      <c r="P69" s="156">
        <v>45</v>
      </c>
      <c r="Q69" s="156">
        <v>212</v>
      </c>
      <c r="R69" s="155">
        <v>24</v>
      </c>
      <c r="S69" s="149" t="s">
        <v>135</v>
      </c>
      <c r="T69" s="149" t="s">
        <v>381</v>
      </c>
      <c r="U69" s="149" t="s">
        <v>1672</v>
      </c>
      <c r="V69" s="149"/>
      <c r="W69" s="148"/>
      <c r="X69" s="148"/>
      <c r="Y69" s="148"/>
      <c r="AA69" s="17"/>
      <c r="AB69" s="17"/>
    </row>
    <row r="70" spans="1:261" x14ac:dyDescent="0.2">
      <c r="A70" s="171">
        <v>39990</v>
      </c>
      <c r="B70" s="162" t="s">
        <v>1682</v>
      </c>
      <c r="C70" s="162" t="s">
        <v>1875</v>
      </c>
      <c r="D70" s="162" t="s">
        <v>140</v>
      </c>
      <c r="E70" s="162" t="s">
        <v>143</v>
      </c>
      <c r="F70" s="163">
        <v>36100</v>
      </c>
      <c r="G70" s="155">
        <v>1997</v>
      </c>
      <c r="H70" s="149" t="s">
        <v>7</v>
      </c>
      <c r="I70" s="149" t="str">
        <f t="shared" si="3"/>
        <v>PA</v>
      </c>
      <c r="J70" s="149" t="str">
        <f t="shared" si="4"/>
        <v>PA</v>
      </c>
      <c r="K70" s="149" t="str">
        <f t="shared" si="5"/>
        <v>Northeast</v>
      </c>
      <c r="L70" s="149" t="str">
        <f>INDEX('State '!$A$1:$C$62,MATCH($I70,'State '!$B:$B,0),3)</f>
        <v>Northeast</v>
      </c>
      <c r="M70" s="149" t="str">
        <f>INDEX('State '!$A$1:$C$62,MATCH($J70,'State '!$B:$B,0),3)</f>
        <v>Northeast</v>
      </c>
      <c r="N70" s="149"/>
      <c r="O70" s="156">
        <v>9.8000000000000007</v>
      </c>
      <c r="P70" s="156">
        <v>4.88</v>
      </c>
      <c r="Q70" s="156">
        <v>35</v>
      </c>
      <c r="R70" s="155">
        <v>36</v>
      </c>
      <c r="S70" s="149" t="s">
        <v>135</v>
      </c>
      <c r="T70" s="149" t="s">
        <v>381</v>
      </c>
      <c r="U70" s="149" t="s">
        <v>1683</v>
      </c>
      <c r="V70" s="149"/>
      <c r="W70" s="148"/>
      <c r="X70" s="148"/>
      <c r="Y70" s="148"/>
      <c r="Z70" s="17"/>
      <c r="AA70" s="17"/>
      <c r="AB70" s="17"/>
    </row>
    <row r="71" spans="1:261" x14ac:dyDescent="0.2">
      <c r="A71" s="171">
        <v>39990</v>
      </c>
      <c r="B71" s="162" t="s">
        <v>1590</v>
      </c>
      <c r="C71" s="162" t="s">
        <v>223</v>
      </c>
      <c r="D71" s="162" t="s">
        <v>134</v>
      </c>
      <c r="E71" s="162" t="s">
        <v>143</v>
      </c>
      <c r="F71" s="163">
        <v>35855</v>
      </c>
      <c r="G71" s="164">
        <v>1998</v>
      </c>
      <c r="H71" s="149" t="s">
        <v>7</v>
      </c>
      <c r="I71" s="149" t="str">
        <f t="shared" si="3"/>
        <v>PA</v>
      </c>
      <c r="J71" s="149" t="str">
        <f t="shared" si="4"/>
        <v>PA</v>
      </c>
      <c r="K71" s="149" t="str">
        <f t="shared" si="5"/>
        <v>Northeast</v>
      </c>
      <c r="L71" s="149" t="str">
        <f>INDEX('State '!$A$1:$C$62,MATCH($I71,'State '!$B:$B,0),3)</f>
        <v>Northeast</v>
      </c>
      <c r="M71" s="149" t="str">
        <f>INDEX('State '!$A$1:$C$62,MATCH($J71,'State '!$B:$B,0),3)</f>
        <v>Northeast</v>
      </c>
      <c r="N71" s="149"/>
      <c r="O71" s="156">
        <v>1</v>
      </c>
      <c r="P71" s="156"/>
      <c r="Q71" s="156">
        <v>30</v>
      </c>
      <c r="R71" s="155" t="s">
        <v>1762</v>
      </c>
      <c r="S71" s="149" t="s">
        <v>135</v>
      </c>
      <c r="T71" s="149" t="s">
        <v>381</v>
      </c>
      <c r="U71" s="149" t="s">
        <v>1591</v>
      </c>
      <c r="V71" s="149"/>
      <c r="W71" s="148"/>
      <c r="X71" s="148"/>
      <c r="Y71" s="179"/>
      <c r="Z71" s="17"/>
      <c r="AA71" s="17"/>
      <c r="AB71" s="17"/>
    </row>
    <row r="72" spans="1:261" x14ac:dyDescent="0.2">
      <c r="A72" s="171">
        <v>39990</v>
      </c>
      <c r="B72" s="162" t="s">
        <v>1560</v>
      </c>
      <c r="C72" s="162" t="s">
        <v>288</v>
      </c>
      <c r="D72" s="162" t="s">
        <v>140</v>
      </c>
      <c r="E72" s="162" t="s">
        <v>143</v>
      </c>
      <c r="F72" s="163">
        <v>35886</v>
      </c>
      <c r="G72" s="155">
        <v>1998</v>
      </c>
      <c r="H72" s="149" t="s">
        <v>1095</v>
      </c>
      <c r="I72" s="149" t="str">
        <f t="shared" si="3"/>
        <v>GM</v>
      </c>
      <c r="J72" s="149" t="str">
        <f t="shared" si="4"/>
        <v>LA</v>
      </c>
      <c r="K72" s="149" t="str">
        <f t="shared" si="5"/>
        <v>Gulf of Mexico, South Central</v>
      </c>
      <c r="L72" s="149" t="str">
        <f>INDEX('State '!$A$1:$C$62,MATCH($I72,'State '!$B:$B,0),3)</f>
        <v>Gulf of Mexico</v>
      </c>
      <c r="M72" s="149" t="str">
        <f>INDEX('State '!$A$1:$C$62,MATCH($J72,'State '!$B:$B,0),3)</f>
        <v>South Central</v>
      </c>
      <c r="N72" s="149"/>
      <c r="O72" s="156">
        <v>52.2</v>
      </c>
      <c r="P72" s="156"/>
      <c r="Q72" s="156">
        <v>500</v>
      </c>
      <c r="R72" s="155"/>
      <c r="S72" s="149" t="s">
        <v>135</v>
      </c>
      <c r="T72" s="149" t="s">
        <v>381</v>
      </c>
      <c r="U72" s="149" t="s">
        <v>1561</v>
      </c>
      <c r="V72" s="149"/>
      <c r="W72" s="148"/>
      <c r="X72" s="148"/>
      <c r="Y72" s="179"/>
      <c r="Z72" s="17"/>
      <c r="AA72" s="17"/>
      <c r="AB72" s="17"/>
    </row>
    <row r="73" spans="1:261" x14ac:dyDescent="0.2">
      <c r="A73" s="171">
        <v>39990</v>
      </c>
      <c r="B73" s="162" t="s">
        <v>1860</v>
      </c>
      <c r="C73" s="162" t="s">
        <v>266</v>
      </c>
      <c r="D73" s="162" t="s">
        <v>140</v>
      </c>
      <c r="E73" s="162" t="s">
        <v>143</v>
      </c>
      <c r="F73" s="163">
        <v>35886</v>
      </c>
      <c r="G73" s="155">
        <v>1998</v>
      </c>
      <c r="H73" s="149" t="s">
        <v>43</v>
      </c>
      <c r="I73" s="149" t="str">
        <f t="shared" si="3"/>
        <v>NM</v>
      </c>
      <c r="J73" s="149" t="str">
        <f t="shared" si="4"/>
        <v>NM</v>
      </c>
      <c r="K73" s="149" t="str">
        <f t="shared" si="5"/>
        <v>Mountain</v>
      </c>
      <c r="L73" s="149" t="str">
        <f>INDEX('State '!$A$1:$C$62,MATCH($I73,'State '!$B:$B,0),3)</f>
        <v>Mountain</v>
      </c>
      <c r="M73" s="149" t="str">
        <f>INDEX('State '!$A$1:$C$62,MATCH($J73,'State '!$B:$B,0),3)</f>
        <v>Mountain</v>
      </c>
      <c r="N73" s="149"/>
      <c r="O73" s="156">
        <v>5</v>
      </c>
      <c r="P73" s="156"/>
      <c r="Q73" s="156">
        <v>200</v>
      </c>
      <c r="R73" s="155">
        <v>28</v>
      </c>
      <c r="S73" s="149" t="s">
        <v>135</v>
      </c>
      <c r="T73" s="149" t="s">
        <v>381</v>
      </c>
      <c r="U73" s="149" t="s">
        <v>1564</v>
      </c>
      <c r="V73" s="149"/>
      <c r="W73" s="148"/>
      <c r="X73" s="148"/>
      <c r="Y73" s="148"/>
      <c r="Z73" s="17"/>
      <c r="AA73" s="17"/>
      <c r="AB73" s="17"/>
    </row>
    <row r="74" spans="1:261" x14ac:dyDescent="0.2">
      <c r="A74" s="171">
        <v>39990</v>
      </c>
      <c r="B74" s="162" t="s">
        <v>1630</v>
      </c>
      <c r="C74" s="162" t="s">
        <v>206</v>
      </c>
      <c r="D74" s="162" t="s">
        <v>136</v>
      </c>
      <c r="E74" s="162" t="s">
        <v>143</v>
      </c>
      <c r="F74" s="163">
        <v>35900</v>
      </c>
      <c r="G74" s="155">
        <v>1998</v>
      </c>
      <c r="H74" s="149" t="s">
        <v>52</v>
      </c>
      <c r="I74" s="149" t="str">
        <f t="shared" si="3"/>
        <v>TN</v>
      </c>
      <c r="J74" s="149" t="str">
        <f t="shared" si="4"/>
        <v>TN</v>
      </c>
      <c r="K74" s="149" t="str">
        <f t="shared" si="5"/>
        <v>Midwest</v>
      </c>
      <c r="L74" s="149" t="str">
        <f>INDEX('State '!$A$1:$C$62,MATCH($I74,'State '!$B:$B,0),3)</f>
        <v>Midwest</v>
      </c>
      <c r="M74" s="149" t="str">
        <f>INDEX('State '!$A$1:$C$62,MATCH($J74,'State '!$B:$B,0),3)</f>
        <v>Midwest</v>
      </c>
      <c r="N74" s="149"/>
      <c r="O74" s="156">
        <v>10</v>
      </c>
      <c r="P74" s="156">
        <v>28</v>
      </c>
      <c r="Q74" s="156">
        <v>10</v>
      </c>
      <c r="R74" s="155">
        <v>8</v>
      </c>
      <c r="S74" s="149" t="s">
        <v>138</v>
      </c>
      <c r="T74" s="149" t="s">
        <v>187</v>
      </c>
      <c r="U74" s="149" t="s">
        <v>382</v>
      </c>
      <c r="V74" s="149"/>
      <c r="W74" s="148"/>
      <c r="X74" s="148"/>
      <c r="Y74" s="148"/>
      <c r="Z74" s="5"/>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c r="DO74" s="99"/>
      <c r="DP74" s="99"/>
      <c r="DQ74" s="99"/>
      <c r="DR74" s="99"/>
      <c r="DS74" s="99"/>
      <c r="DT74" s="99"/>
      <c r="DU74" s="99"/>
      <c r="DV74" s="99"/>
      <c r="DW74" s="99"/>
      <c r="DX74" s="99"/>
      <c r="DY74" s="99"/>
      <c r="DZ74" s="99"/>
      <c r="EA74" s="99"/>
      <c r="EB74" s="99"/>
      <c r="EC74" s="99"/>
      <c r="ED74" s="99"/>
      <c r="EE74" s="99"/>
      <c r="EF74" s="99"/>
      <c r="EG74" s="99"/>
      <c r="EH74" s="99"/>
      <c r="EI74" s="99"/>
      <c r="EJ74" s="99"/>
      <c r="EK74" s="99"/>
      <c r="EL74" s="99"/>
      <c r="EM74" s="99"/>
      <c r="EN74" s="99"/>
      <c r="EO74" s="99"/>
      <c r="EP74" s="99"/>
      <c r="EQ74" s="99"/>
      <c r="ER74" s="99"/>
      <c r="ES74" s="99"/>
      <c r="ET74" s="99"/>
      <c r="EU74" s="99"/>
      <c r="EV74" s="99"/>
      <c r="EW74" s="99"/>
      <c r="EX74" s="99"/>
      <c r="EY74" s="99"/>
      <c r="EZ74" s="99"/>
      <c r="FA74" s="99"/>
      <c r="FB74" s="99"/>
      <c r="FC74" s="99"/>
      <c r="FD74" s="99"/>
      <c r="FE74" s="99"/>
      <c r="FF74" s="99"/>
      <c r="FG74" s="99"/>
      <c r="FH74" s="99"/>
      <c r="FI74" s="99"/>
      <c r="FJ74" s="99"/>
      <c r="FK74" s="99"/>
      <c r="FL74" s="99"/>
      <c r="FM74" s="99"/>
      <c r="FN74" s="99"/>
      <c r="FO74" s="99"/>
      <c r="FP74" s="99"/>
      <c r="FQ74" s="99"/>
      <c r="FR74" s="99"/>
      <c r="FS74" s="99"/>
      <c r="FT74" s="99"/>
      <c r="FU74" s="99"/>
      <c r="FV74" s="99"/>
      <c r="FW74" s="99"/>
      <c r="FX74" s="99"/>
      <c r="FY74" s="99"/>
      <c r="FZ74" s="99"/>
      <c r="GA74" s="99"/>
      <c r="GB74" s="99"/>
      <c r="GC74" s="99"/>
      <c r="GD74" s="99"/>
      <c r="GE74" s="99"/>
      <c r="GF74" s="99"/>
      <c r="GG74" s="99"/>
      <c r="GH74" s="99"/>
      <c r="GI74" s="99"/>
      <c r="GJ74" s="99"/>
      <c r="GK74" s="99"/>
      <c r="GL74" s="99"/>
      <c r="GM74" s="99"/>
      <c r="GN74" s="99"/>
      <c r="GO74" s="99"/>
      <c r="GP74" s="99"/>
      <c r="GQ74" s="99"/>
      <c r="GR74" s="99"/>
      <c r="GS74" s="99"/>
      <c r="GT74" s="99"/>
      <c r="GU74" s="99"/>
      <c r="GV74" s="99"/>
      <c r="GW74" s="99"/>
      <c r="GX74" s="99"/>
      <c r="GY74" s="99"/>
      <c r="GZ74" s="99"/>
      <c r="HA74" s="99"/>
      <c r="HB74" s="99"/>
      <c r="HC74" s="99"/>
      <c r="HD74" s="99"/>
      <c r="HE74" s="99"/>
      <c r="HF74" s="99"/>
      <c r="HG74" s="99"/>
      <c r="HH74" s="99"/>
      <c r="HI74" s="99"/>
      <c r="HJ74" s="99"/>
      <c r="HK74" s="99"/>
      <c r="HL74" s="99"/>
      <c r="HM74" s="99"/>
      <c r="HN74" s="99"/>
      <c r="HO74" s="99"/>
      <c r="HP74" s="99"/>
      <c r="HQ74" s="99"/>
      <c r="HR74" s="99"/>
      <c r="HS74" s="99"/>
      <c r="HT74" s="99"/>
      <c r="HU74" s="99"/>
      <c r="HV74" s="99"/>
      <c r="HW74" s="99"/>
      <c r="HX74" s="99"/>
      <c r="HY74" s="99"/>
      <c r="HZ74" s="99"/>
      <c r="IA74" s="99"/>
      <c r="IB74" s="99"/>
      <c r="IC74" s="99"/>
      <c r="ID74" s="99"/>
      <c r="IE74" s="99"/>
      <c r="IF74" s="99"/>
      <c r="IG74" s="99"/>
      <c r="IH74" s="99"/>
      <c r="II74" s="99"/>
      <c r="IJ74" s="99"/>
      <c r="IK74" s="99"/>
      <c r="IL74" s="99"/>
      <c r="IM74" s="99"/>
      <c r="IN74" s="99"/>
      <c r="IO74" s="99"/>
      <c r="IP74" s="99"/>
      <c r="IQ74" s="99"/>
      <c r="IR74" s="99"/>
      <c r="IS74" s="99"/>
      <c r="IT74" s="99"/>
      <c r="IU74" s="99"/>
      <c r="IV74" s="99"/>
      <c r="IW74" s="99"/>
      <c r="IX74" s="99"/>
      <c r="IY74" s="99"/>
      <c r="IZ74" s="99"/>
      <c r="JA74" s="99"/>
    </row>
    <row r="75" spans="1:261" x14ac:dyDescent="0.2">
      <c r="A75" s="149">
        <v>39990</v>
      </c>
      <c r="B75" s="162" t="s">
        <v>1568</v>
      </c>
      <c r="C75" s="162" t="s">
        <v>370</v>
      </c>
      <c r="D75" s="162" t="s">
        <v>140</v>
      </c>
      <c r="E75" s="162" t="s">
        <v>143</v>
      </c>
      <c r="F75" s="163">
        <v>35977</v>
      </c>
      <c r="G75" s="164">
        <v>1998</v>
      </c>
      <c r="H75" s="149" t="s">
        <v>0</v>
      </c>
      <c r="I75" s="149" t="str">
        <f t="shared" si="3"/>
        <v>LA</v>
      </c>
      <c r="J75" s="149" t="str">
        <f t="shared" si="4"/>
        <v>LA</v>
      </c>
      <c r="K75" s="149" t="str">
        <f t="shared" si="5"/>
        <v>South Central</v>
      </c>
      <c r="L75" s="149" t="str">
        <f>INDEX('State '!$A$1:$C$62,MATCH($I75,'State '!$B:$B,0),3)</f>
        <v>South Central</v>
      </c>
      <c r="M75" s="149" t="str">
        <f>INDEX('State '!$A$1:$C$62,MATCH($J75,'State '!$B:$B,0),3)</f>
        <v>South Central</v>
      </c>
      <c r="N75" s="149"/>
      <c r="O75" s="156">
        <v>12</v>
      </c>
      <c r="P75" s="156">
        <v>25</v>
      </c>
      <c r="Q75" s="156">
        <v>100</v>
      </c>
      <c r="R75" s="155">
        <v>22</v>
      </c>
      <c r="S75" s="149" t="s">
        <v>135</v>
      </c>
      <c r="T75" s="149" t="s">
        <v>381</v>
      </c>
      <c r="U75" s="149" t="s">
        <v>382</v>
      </c>
      <c r="V75" s="149"/>
      <c r="W75" s="148"/>
      <c r="X75" s="148"/>
      <c r="Y75" s="148"/>
      <c r="Z75" s="17"/>
      <c r="AA75" s="17"/>
      <c r="AB75" s="17"/>
    </row>
    <row r="76" spans="1:261" x14ac:dyDescent="0.2">
      <c r="A76" s="149">
        <v>39990</v>
      </c>
      <c r="B76" s="162" t="s">
        <v>1583</v>
      </c>
      <c r="C76" s="162" t="s">
        <v>258</v>
      </c>
      <c r="D76" s="162" t="s">
        <v>134</v>
      </c>
      <c r="E76" s="162" t="s">
        <v>143</v>
      </c>
      <c r="F76" s="163">
        <v>35977</v>
      </c>
      <c r="G76" s="164">
        <v>1998</v>
      </c>
      <c r="H76" s="149" t="s">
        <v>25</v>
      </c>
      <c r="I76" s="149" t="str">
        <f t="shared" si="3"/>
        <v>CO</v>
      </c>
      <c r="J76" s="149" t="str">
        <f t="shared" si="4"/>
        <v>CO</v>
      </c>
      <c r="K76" s="149" t="str">
        <f t="shared" si="5"/>
        <v>Mountain</v>
      </c>
      <c r="L76" s="149" t="str">
        <f>INDEX('State '!$A$1:$C$62,MATCH($I76,'State '!$B:$B,0),3)</f>
        <v>Mountain</v>
      </c>
      <c r="M76" s="149" t="str">
        <f>INDEX('State '!$A$1:$C$62,MATCH($J76,'State '!$B:$B,0),3)</f>
        <v>Mountain</v>
      </c>
      <c r="N76" s="149"/>
      <c r="O76" s="156">
        <v>20.7</v>
      </c>
      <c r="P76" s="156">
        <v>115</v>
      </c>
      <c r="Q76" s="156">
        <v>100</v>
      </c>
      <c r="R76" s="155">
        <v>16</v>
      </c>
      <c r="S76" s="149" t="s">
        <v>135</v>
      </c>
      <c r="T76" s="149" t="s">
        <v>381</v>
      </c>
      <c r="U76" s="149" t="s">
        <v>1584</v>
      </c>
      <c r="V76" s="149"/>
      <c r="W76" s="148"/>
      <c r="X76" s="148"/>
      <c r="Y76" s="148"/>
      <c r="Z76" s="17"/>
      <c r="AA76" s="17"/>
      <c r="AB76" s="17"/>
    </row>
    <row r="77" spans="1:261" x14ac:dyDescent="0.2">
      <c r="A77" s="149">
        <v>39990</v>
      </c>
      <c r="B77" s="162" t="s">
        <v>1585</v>
      </c>
      <c r="C77" s="162" t="s">
        <v>373</v>
      </c>
      <c r="D77" s="162" t="s">
        <v>136</v>
      </c>
      <c r="E77" s="162" t="s">
        <v>143</v>
      </c>
      <c r="F77" s="163">
        <v>35977</v>
      </c>
      <c r="G77" s="164">
        <v>1998</v>
      </c>
      <c r="H77" s="149" t="s">
        <v>1586</v>
      </c>
      <c r="I77" s="149" t="str">
        <f t="shared" si="3"/>
        <v>GM</v>
      </c>
      <c r="J77" s="149" t="str">
        <f t="shared" si="4"/>
        <v>MS</v>
      </c>
      <c r="K77" s="149" t="str">
        <f t="shared" si="5"/>
        <v>Gulf of Mexico, South Central</v>
      </c>
      <c r="L77" s="149" t="str">
        <f>INDEX('State '!$A$1:$C$62,MATCH($I77,'State '!$B:$B,0),3)</f>
        <v>Gulf of Mexico</v>
      </c>
      <c r="M77" s="149" t="str">
        <f>INDEX('State '!$A$1:$C$62,MATCH($J77,'State '!$B:$B,0),3)</f>
        <v>South Central</v>
      </c>
      <c r="N77" s="149"/>
      <c r="O77" s="156">
        <v>386</v>
      </c>
      <c r="P77" s="156">
        <v>213</v>
      </c>
      <c r="Q77" s="156">
        <v>1000</v>
      </c>
      <c r="R77" s="155" t="s">
        <v>3191</v>
      </c>
      <c r="S77" s="149" t="s">
        <v>135</v>
      </c>
      <c r="T77" s="149" t="s">
        <v>381</v>
      </c>
      <c r="U77" s="149" t="s">
        <v>1587</v>
      </c>
      <c r="V77" s="149"/>
      <c r="W77" s="148"/>
      <c r="X77" s="148"/>
      <c r="Y77" s="148"/>
      <c r="Z77" s="17"/>
      <c r="AA77" s="17"/>
      <c r="AB77" s="17"/>
    </row>
    <row r="78" spans="1:261" x14ac:dyDescent="0.2">
      <c r="A78" s="149">
        <v>39990</v>
      </c>
      <c r="B78" s="162" t="s">
        <v>1602</v>
      </c>
      <c r="C78" s="162" t="s">
        <v>231</v>
      </c>
      <c r="D78" s="162" t="s">
        <v>136</v>
      </c>
      <c r="E78" s="162" t="s">
        <v>143</v>
      </c>
      <c r="F78" s="163">
        <v>35977</v>
      </c>
      <c r="G78" s="164">
        <v>1998</v>
      </c>
      <c r="H78" s="149" t="s">
        <v>19</v>
      </c>
      <c r="I78" s="149" t="str">
        <f t="shared" si="3"/>
        <v>VA</v>
      </c>
      <c r="J78" s="149" t="str">
        <f t="shared" si="4"/>
        <v>VA</v>
      </c>
      <c r="K78" s="149" t="str">
        <f t="shared" si="5"/>
        <v>Northeast</v>
      </c>
      <c r="L78" s="149" t="str">
        <f>INDEX('State '!$A$1:$C$62,MATCH($I78,'State '!$B:$B,0),3)</f>
        <v>Northeast</v>
      </c>
      <c r="M78" s="149" t="str">
        <f>INDEX('State '!$A$1:$C$62,MATCH($J78,'State '!$B:$B,0),3)</f>
        <v>Northeast</v>
      </c>
      <c r="N78" s="149"/>
      <c r="O78" s="156">
        <v>14</v>
      </c>
      <c r="P78" s="156">
        <v>60</v>
      </c>
      <c r="Q78" s="156">
        <v>10</v>
      </c>
      <c r="R78" s="155">
        <v>20</v>
      </c>
      <c r="S78" s="149" t="s">
        <v>135</v>
      </c>
      <c r="T78" s="149" t="s">
        <v>381</v>
      </c>
      <c r="U78" s="149" t="s">
        <v>1603</v>
      </c>
      <c r="V78" s="149"/>
      <c r="W78" s="148"/>
      <c r="X78" s="148"/>
      <c r="Y78" s="148"/>
      <c r="Z78" s="17"/>
      <c r="AA78" s="17"/>
      <c r="AB78" s="17"/>
    </row>
    <row r="79" spans="1:261" x14ac:dyDescent="0.2">
      <c r="A79" s="149">
        <v>39990</v>
      </c>
      <c r="B79" s="162" t="s">
        <v>1623</v>
      </c>
      <c r="C79" s="162" t="s">
        <v>206</v>
      </c>
      <c r="D79" s="162" t="s">
        <v>140</v>
      </c>
      <c r="E79" s="162" t="s">
        <v>143</v>
      </c>
      <c r="F79" s="163">
        <v>35977</v>
      </c>
      <c r="G79" s="155">
        <v>1998</v>
      </c>
      <c r="H79" s="149" t="s">
        <v>1095</v>
      </c>
      <c r="I79" s="149" t="str">
        <f t="shared" si="3"/>
        <v>GM</v>
      </c>
      <c r="J79" s="149" t="str">
        <f t="shared" si="4"/>
        <v>LA</v>
      </c>
      <c r="K79" s="149" t="str">
        <f t="shared" si="5"/>
        <v>Gulf of Mexico, South Central</v>
      </c>
      <c r="L79" s="149" t="str">
        <f>INDEX('State '!$A$1:$C$62,MATCH($I79,'State '!$B:$B,0),3)</f>
        <v>Gulf of Mexico</v>
      </c>
      <c r="M79" s="149" t="str">
        <f>INDEX('State '!$A$1:$C$62,MATCH($J79,'State '!$B:$B,0),3)</f>
        <v>South Central</v>
      </c>
      <c r="N79" s="149"/>
      <c r="O79" s="156">
        <v>0.12</v>
      </c>
      <c r="P79" s="156"/>
      <c r="Q79" s="156">
        <v>400</v>
      </c>
      <c r="R79" s="155" t="s">
        <v>3217</v>
      </c>
      <c r="S79" s="149" t="s">
        <v>135</v>
      </c>
      <c r="T79" s="149" t="s">
        <v>381</v>
      </c>
      <c r="U79" s="149" t="s">
        <v>1624</v>
      </c>
      <c r="V79" s="149"/>
      <c r="W79" s="148"/>
      <c r="X79" s="148"/>
      <c r="Y79" s="148"/>
      <c r="Z79" s="17"/>
      <c r="AA79" s="17"/>
      <c r="AB79" s="17"/>
    </row>
    <row r="80" spans="1:261" x14ac:dyDescent="0.2">
      <c r="A80" s="149">
        <v>39990</v>
      </c>
      <c r="B80" s="162" t="s">
        <v>1857</v>
      </c>
      <c r="C80" s="162" t="s">
        <v>1875</v>
      </c>
      <c r="D80" s="162" t="s">
        <v>140</v>
      </c>
      <c r="E80" s="162" t="s">
        <v>143</v>
      </c>
      <c r="F80" s="163">
        <v>36008</v>
      </c>
      <c r="G80" s="155">
        <v>1998</v>
      </c>
      <c r="H80" s="149" t="s">
        <v>1569</v>
      </c>
      <c r="I80" s="149" t="str">
        <f t="shared" si="3"/>
        <v>GM</v>
      </c>
      <c r="J80" s="149" t="str">
        <f t="shared" si="4"/>
        <v>AL</v>
      </c>
      <c r="K80" s="149" t="str">
        <f t="shared" si="5"/>
        <v>Gulf of Mexico, South Central</v>
      </c>
      <c r="L80" s="149" t="str">
        <f>INDEX('State '!$A$1:$C$62,MATCH($I80,'State '!$B:$B,0),3)</f>
        <v>Gulf of Mexico</v>
      </c>
      <c r="M80" s="149" t="str">
        <f>INDEX('State '!$A$1:$C$62,MATCH($J80,'State '!$B:$B,0),3)</f>
        <v>South Central</v>
      </c>
      <c r="N80" s="149"/>
      <c r="O80" s="156">
        <v>120.2</v>
      </c>
      <c r="P80" s="156">
        <v>76</v>
      </c>
      <c r="Q80" s="156">
        <v>350</v>
      </c>
      <c r="R80" s="155">
        <v>24</v>
      </c>
      <c r="S80" s="149" t="s">
        <v>135</v>
      </c>
      <c r="T80" s="149" t="s">
        <v>381</v>
      </c>
      <c r="U80" s="149" t="s">
        <v>1570</v>
      </c>
      <c r="V80" s="149"/>
      <c r="W80" s="148"/>
      <c r="X80" s="148"/>
      <c r="Y80" s="148"/>
      <c r="Z80" s="17"/>
      <c r="AA80" s="17"/>
      <c r="AB80" s="17"/>
    </row>
    <row r="81" spans="1:25" s="17" customFormat="1" x14ac:dyDescent="0.2">
      <c r="A81" s="149">
        <v>39990</v>
      </c>
      <c r="B81" s="162" t="s">
        <v>1573</v>
      </c>
      <c r="C81" s="162" t="s">
        <v>263</v>
      </c>
      <c r="D81" s="162" t="s">
        <v>134</v>
      </c>
      <c r="E81" s="162" t="s">
        <v>143</v>
      </c>
      <c r="F81" s="163">
        <v>36039</v>
      </c>
      <c r="G81" s="155">
        <v>1998</v>
      </c>
      <c r="H81" s="149" t="s">
        <v>1574</v>
      </c>
      <c r="I81" s="149" t="str">
        <f t="shared" si="3"/>
        <v>WY</v>
      </c>
      <c r="J81" s="149" t="str">
        <f t="shared" si="4"/>
        <v>UT</v>
      </c>
      <c r="K81" s="149" t="str">
        <f t="shared" si="5"/>
        <v>Mountain</v>
      </c>
      <c r="L81" s="149" t="str">
        <f>INDEX('State '!$A$1:$C$62,MATCH($I81,'State '!$B:$B,0),3)</f>
        <v>Mountain</v>
      </c>
      <c r="M81" s="149" t="str">
        <f>INDEX('State '!$A$1:$C$62,MATCH($J81,'State '!$B:$B,0),3)</f>
        <v>Mountain</v>
      </c>
      <c r="N81" s="149"/>
      <c r="O81" s="156">
        <v>17.8</v>
      </c>
      <c r="P81" s="156">
        <v>41</v>
      </c>
      <c r="Q81" s="156">
        <v>84.7</v>
      </c>
      <c r="R81" s="155">
        <v>20</v>
      </c>
      <c r="S81" s="149" t="s">
        <v>135</v>
      </c>
      <c r="T81" s="149" t="s">
        <v>381</v>
      </c>
      <c r="U81" s="149" t="s">
        <v>1575</v>
      </c>
      <c r="V81" s="149"/>
      <c r="W81" s="148"/>
      <c r="X81" s="148"/>
      <c r="Y81" s="148"/>
    </row>
    <row r="82" spans="1:25" s="17" customFormat="1" x14ac:dyDescent="0.2">
      <c r="A82" s="149">
        <v>39990</v>
      </c>
      <c r="B82" s="162" t="s">
        <v>1592</v>
      </c>
      <c r="C82" s="162" t="s">
        <v>263</v>
      </c>
      <c r="D82" s="162" t="s">
        <v>140</v>
      </c>
      <c r="E82" s="162" t="s">
        <v>143</v>
      </c>
      <c r="F82" s="163">
        <v>36069</v>
      </c>
      <c r="G82" s="155">
        <v>1998</v>
      </c>
      <c r="H82" s="149" t="s">
        <v>21</v>
      </c>
      <c r="I82" s="149" t="str">
        <f t="shared" si="3"/>
        <v>UT</v>
      </c>
      <c r="J82" s="149" t="str">
        <f t="shared" si="4"/>
        <v>UT</v>
      </c>
      <c r="K82" s="149" t="str">
        <f t="shared" si="5"/>
        <v>Mountain</v>
      </c>
      <c r="L82" s="149" t="str">
        <f>INDEX('State '!$A$1:$C$62,MATCH($I82,'State '!$B:$B,0),3)</f>
        <v>Mountain</v>
      </c>
      <c r="M82" s="149" t="str">
        <f>INDEX('State '!$A$1:$C$62,MATCH($J82,'State '!$B:$B,0),3)</f>
        <v>Mountain</v>
      </c>
      <c r="N82" s="149"/>
      <c r="O82" s="156">
        <v>8.2200000000000006</v>
      </c>
      <c r="P82" s="156"/>
      <c r="Q82" s="156">
        <v>55</v>
      </c>
      <c r="R82" s="155">
        <v>20</v>
      </c>
      <c r="S82" s="149" t="s">
        <v>135</v>
      </c>
      <c r="T82" s="149" t="s">
        <v>381</v>
      </c>
      <c r="U82" s="149" t="s">
        <v>1593</v>
      </c>
      <c r="V82" s="149"/>
      <c r="W82" s="148"/>
      <c r="X82" s="148"/>
      <c r="Y82" s="148"/>
    </row>
    <row r="83" spans="1:25" s="17" customFormat="1" x14ac:dyDescent="0.2">
      <c r="A83" s="149">
        <v>39990</v>
      </c>
      <c r="B83" s="162" t="s">
        <v>1556</v>
      </c>
      <c r="C83" s="162" t="s">
        <v>247</v>
      </c>
      <c r="D83" s="162" t="s">
        <v>140</v>
      </c>
      <c r="E83" s="162" t="s">
        <v>143</v>
      </c>
      <c r="F83" s="163">
        <v>36080</v>
      </c>
      <c r="G83" s="155">
        <v>1998</v>
      </c>
      <c r="H83" s="149" t="s">
        <v>29</v>
      </c>
      <c r="I83" s="149" t="str">
        <f t="shared" si="3"/>
        <v>WY</v>
      </c>
      <c r="J83" s="149" t="str">
        <f t="shared" si="4"/>
        <v>WY</v>
      </c>
      <c r="K83" s="149" t="str">
        <f t="shared" si="5"/>
        <v>Mountain</v>
      </c>
      <c r="L83" s="149" t="str">
        <f>INDEX('State '!$A$1:$C$62,MATCH($I83,'State '!$B:$B,0),3)</f>
        <v>Mountain</v>
      </c>
      <c r="M83" s="149" t="str">
        <f>INDEX('State '!$A$1:$C$62,MATCH($J83,'State '!$B:$B,0),3)</f>
        <v>Mountain</v>
      </c>
      <c r="N83" s="149"/>
      <c r="O83" s="156">
        <v>14.9</v>
      </c>
      <c r="P83" s="156"/>
      <c r="Q83" s="156">
        <v>52</v>
      </c>
      <c r="R83" s="155"/>
      <c r="S83" s="149" t="s">
        <v>135</v>
      </c>
      <c r="T83" s="149" t="s">
        <v>381</v>
      </c>
      <c r="U83" s="149" t="s">
        <v>1557</v>
      </c>
      <c r="V83" s="149"/>
      <c r="W83" s="148"/>
      <c r="X83" s="148"/>
      <c r="Y83" s="148"/>
    </row>
    <row r="84" spans="1:25" s="17" customFormat="1" x14ac:dyDescent="0.2">
      <c r="A84" s="149">
        <v>39990</v>
      </c>
      <c r="B84" s="162" t="s">
        <v>1578</v>
      </c>
      <c r="C84" s="162" t="s">
        <v>261</v>
      </c>
      <c r="D84" s="162" t="s">
        <v>134</v>
      </c>
      <c r="E84" s="162" t="s">
        <v>143</v>
      </c>
      <c r="F84" s="163">
        <v>36100</v>
      </c>
      <c r="G84" s="164">
        <v>1998</v>
      </c>
      <c r="H84" s="149" t="s">
        <v>1532</v>
      </c>
      <c r="I84" s="149" t="str">
        <f t="shared" si="3"/>
        <v>PA</v>
      </c>
      <c r="J84" s="149" t="str">
        <f t="shared" si="4"/>
        <v>VA</v>
      </c>
      <c r="K84" s="149" t="str">
        <f t="shared" si="5"/>
        <v>Northeast</v>
      </c>
      <c r="L84" s="149" t="str">
        <f>INDEX('State '!$A$1:$C$62,MATCH($I84,'State '!$B:$B,0),3)</f>
        <v>Northeast</v>
      </c>
      <c r="M84" s="149" t="str">
        <f>INDEX('State '!$A$1:$C$62,MATCH($J84,'State '!$B:$B,0),3)</f>
        <v>Northeast</v>
      </c>
      <c r="N84" s="149"/>
      <c r="O84" s="156">
        <v>21</v>
      </c>
      <c r="P84" s="156">
        <v>379</v>
      </c>
      <c r="Q84" s="156">
        <v>151</v>
      </c>
      <c r="R84" s="155"/>
      <c r="S84" s="149" t="s">
        <v>135</v>
      </c>
      <c r="T84" s="149" t="s">
        <v>381</v>
      </c>
      <c r="U84" s="149" t="s">
        <v>1533</v>
      </c>
      <c r="V84" s="149"/>
      <c r="W84" s="148"/>
      <c r="X84" s="148"/>
      <c r="Y84" s="148"/>
    </row>
    <row r="85" spans="1:25" s="17" customFormat="1" x14ac:dyDescent="0.2">
      <c r="A85" s="149">
        <v>39990</v>
      </c>
      <c r="B85" s="162" t="s">
        <v>1596</v>
      </c>
      <c r="C85" s="162" t="s">
        <v>261</v>
      </c>
      <c r="D85" s="162" t="s">
        <v>134</v>
      </c>
      <c r="E85" s="162" t="s">
        <v>143</v>
      </c>
      <c r="F85" s="163">
        <v>36100</v>
      </c>
      <c r="G85" s="164">
        <v>1998</v>
      </c>
      <c r="H85" s="149" t="s">
        <v>52</v>
      </c>
      <c r="I85" s="149" t="str">
        <f t="shared" si="3"/>
        <v>TN</v>
      </c>
      <c r="J85" s="149" t="str">
        <f t="shared" si="4"/>
        <v>TN</v>
      </c>
      <c r="K85" s="149" t="str">
        <f t="shared" si="5"/>
        <v>Midwest</v>
      </c>
      <c r="L85" s="149" t="str">
        <f>INDEX('State '!$A$1:$C$62,MATCH($I85,'State '!$B:$B,0),3)</f>
        <v>Midwest</v>
      </c>
      <c r="M85" s="149" t="str">
        <f>INDEX('State '!$A$1:$C$62,MATCH($J85,'State '!$B:$B,0),3)</f>
        <v>Midwest</v>
      </c>
      <c r="N85" s="149"/>
      <c r="O85" s="156">
        <v>0.89</v>
      </c>
      <c r="P85" s="156">
        <v>2.2999999999999998</v>
      </c>
      <c r="Q85" s="156">
        <v>240</v>
      </c>
      <c r="R85" s="155">
        <v>12</v>
      </c>
      <c r="S85" s="149" t="s">
        <v>135</v>
      </c>
      <c r="T85" s="149" t="s">
        <v>381</v>
      </c>
      <c r="U85" s="149" t="s">
        <v>1597</v>
      </c>
      <c r="V85" s="149"/>
      <c r="W85" s="148"/>
      <c r="X85" s="148"/>
      <c r="Y85" s="148"/>
    </row>
    <row r="86" spans="1:25" s="17" customFormat="1" x14ac:dyDescent="0.2">
      <c r="A86" s="149">
        <v>39990</v>
      </c>
      <c r="B86" s="162" t="s">
        <v>1613</v>
      </c>
      <c r="C86" s="162" t="s">
        <v>363</v>
      </c>
      <c r="D86" s="162" t="s">
        <v>140</v>
      </c>
      <c r="E86" s="162" t="s">
        <v>143</v>
      </c>
      <c r="F86" s="163">
        <v>36100</v>
      </c>
      <c r="G86" s="164">
        <v>1998</v>
      </c>
      <c r="H86" s="149" t="s">
        <v>41</v>
      </c>
      <c r="I86" s="149" t="str">
        <f t="shared" si="3"/>
        <v>MI</v>
      </c>
      <c r="J86" s="149" t="str">
        <f t="shared" si="4"/>
        <v>MI</v>
      </c>
      <c r="K86" s="149" t="str">
        <f t="shared" si="5"/>
        <v>Midwest</v>
      </c>
      <c r="L86" s="149" t="str">
        <f>INDEX('State '!$A$1:$C$62,MATCH($I86,'State '!$B:$B,0),3)</f>
        <v>Midwest</v>
      </c>
      <c r="M86" s="149" t="str">
        <f>INDEX('State '!$A$1:$C$62,MATCH($J86,'State '!$B:$B,0),3)</f>
        <v>Midwest</v>
      </c>
      <c r="N86" s="149"/>
      <c r="O86" s="156">
        <v>33.4</v>
      </c>
      <c r="P86" s="156">
        <v>24.5</v>
      </c>
      <c r="Q86" s="156"/>
      <c r="R86" s="155">
        <v>36</v>
      </c>
      <c r="S86" s="149" t="s">
        <v>135</v>
      </c>
      <c r="T86" s="149" t="s">
        <v>381</v>
      </c>
      <c r="U86" s="149" t="s">
        <v>1614</v>
      </c>
      <c r="V86" s="149"/>
      <c r="W86" s="148"/>
      <c r="X86" s="148"/>
      <c r="Y86" s="148"/>
    </row>
    <row r="87" spans="1:25" s="17" customFormat="1" x14ac:dyDescent="0.2">
      <c r="A87" s="149">
        <v>39990</v>
      </c>
      <c r="B87" s="162" t="s">
        <v>1608</v>
      </c>
      <c r="C87" s="162" t="s">
        <v>363</v>
      </c>
      <c r="D87" s="162" t="s">
        <v>140</v>
      </c>
      <c r="E87" s="162" t="s">
        <v>143</v>
      </c>
      <c r="F87" s="163">
        <v>36100</v>
      </c>
      <c r="G87" s="164">
        <v>1998</v>
      </c>
      <c r="H87" s="149" t="s">
        <v>1609</v>
      </c>
      <c r="I87" s="149" t="str">
        <f t="shared" si="3"/>
        <v>MB</v>
      </c>
      <c r="J87" s="149" t="str">
        <f t="shared" si="4"/>
        <v>MI</v>
      </c>
      <c r="K87" s="149" t="str">
        <f t="shared" si="5"/>
        <v>Canada, Midwest</v>
      </c>
      <c r="L87" s="149" t="str">
        <f>INDEX('State '!$A$1:$C$62,MATCH($I87,'State '!$B:$B,0),3)</f>
        <v>Canada</v>
      </c>
      <c r="M87" s="149" t="str">
        <f>INDEX('State '!$A$1:$C$62,MATCH($J87,'State '!$B:$B,0),3)</f>
        <v>Midwest</v>
      </c>
      <c r="N87" s="149"/>
      <c r="O87" s="156">
        <v>122.8</v>
      </c>
      <c r="P87" s="156">
        <v>72</v>
      </c>
      <c r="Q87" s="156">
        <v>126</v>
      </c>
      <c r="R87" s="155">
        <v>36</v>
      </c>
      <c r="S87" s="149" t="s">
        <v>135</v>
      </c>
      <c r="T87" s="149" t="s">
        <v>381</v>
      </c>
      <c r="U87" s="149" t="s">
        <v>1610</v>
      </c>
      <c r="V87" s="149"/>
      <c r="W87" s="148"/>
      <c r="X87" s="148"/>
      <c r="Y87" s="148"/>
    </row>
    <row r="88" spans="1:25" s="17" customFormat="1" x14ac:dyDescent="0.2">
      <c r="A88" s="149">
        <v>39990</v>
      </c>
      <c r="B88" s="150" t="s">
        <v>1631</v>
      </c>
      <c r="C88" s="162" t="s">
        <v>206</v>
      </c>
      <c r="D88" s="150" t="s">
        <v>140</v>
      </c>
      <c r="E88" s="162" t="s">
        <v>143</v>
      </c>
      <c r="F88" s="163">
        <v>36100</v>
      </c>
      <c r="G88" s="164">
        <v>1998</v>
      </c>
      <c r="H88" s="149" t="s">
        <v>52</v>
      </c>
      <c r="I88" s="149" t="str">
        <f t="shared" si="3"/>
        <v>TN</v>
      </c>
      <c r="J88" s="149" t="str">
        <f t="shared" si="4"/>
        <v>TN</v>
      </c>
      <c r="K88" s="149" t="str">
        <f t="shared" si="5"/>
        <v>Midwest</v>
      </c>
      <c r="L88" s="149" t="str">
        <f>INDEX('State '!$A$1:$C$62,MATCH($I88,'State '!$B:$B,0),3)</f>
        <v>Midwest</v>
      </c>
      <c r="M88" s="149" t="str">
        <f>INDEX('State '!$A$1:$C$62,MATCH($J88,'State '!$B:$B,0),3)</f>
        <v>Midwest</v>
      </c>
      <c r="N88" s="149"/>
      <c r="O88" s="156">
        <v>6</v>
      </c>
      <c r="P88" s="156">
        <v>10</v>
      </c>
      <c r="Q88" s="155">
        <v>10</v>
      </c>
      <c r="R88" s="155">
        <v>8</v>
      </c>
      <c r="S88" s="149" t="s">
        <v>138</v>
      </c>
      <c r="T88" s="149" t="s">
        <v>187</v>
      </c>
      <c r="U88" s="149" t="s">
        <v>382</v>
      </c>
      <c r="V88" s="149"/>
      <c r="W88" s="148"/>
      <c r="X88" s="148"/>
      <c r="Y88" s="148"/>
    </row>
    <row r="89" spans="1:25" s="17" customFormat="1" x14ac:dyDescent="0.2">
      <c r="A89" s="149">
        <v>39990</v>
      </c>
      <c r="B89" s="162" t="s">
        <v>1604</v>
      </c>
      <c r="C89" s="162" t="s">
        <v>205</v>
      </c>
      <c r="D89" s="162" t="s">
        <v>140</v>
      </c>
      <c r="E89" s="162" t="s">
        <v>143</v>
      </c>
      <c r="F89" s="163">
        <v>36100</v>
      </c>
      <c r="G89" s="164">
        <v>1998</v>
      </c>
      <c r="H89" s="149" t="s">
        <v>827</v>
      </c>
      <c r="I89" s="149" t="str">
        <f t="shared" si="3"/>
        <v>ON</v>
      </c>
      <c r="J89" s="149" t="str">
        <f t="shared" si="4"/>
        <v>NY</v>
      </c>
      <c r="K89" s="149" t="str">
        <f t="shared" si="5"/>
        <v>Canada, Northeast</v>
      </c>
      <c r="L89" s="149" t="str">
        <f>INDEX('State '!$A$1:$C$62,MATCH($I89,'State '!$B:$B,0),3)</f>
        <v>Canada</v>
      </c>
      <c r="M89" s="149" t="str">
        <f>INDEX('State '!$A$1:$C$62,MATCH($J89,'State '!$B:$B,0),3)</f>
        <v>Northeast</v>
      </c>
      <c r="N89" s="149"/>
      <c r="O89" s="156">
        <v>22</v>
      </c>
      <c r="P89" s="156"/>
      <c r="Q89" s="156">
        <v>35</v>
      </c>
      <c r="R89" s="155"/>
      <c r="S89" s="149" t="s">
        <v>135</v>
      </c>
      <c r="T89" s="149" t="s">
        <v>381</v>
      </c>
      <c r="U89" s="149" t="s">
        <v>1605</v>
      </c>
      <c r="V89" s="149"/>
      <c r="W89" s="148"/>
      <c r="X89" s="148"/>
      <c r="Y89" s="148"/>
    </row>
    <row r="90" spans="1:25" s="17" customFormat="1" x14ac:dyDescent="0.2">
      <c r="A90" s="149">
        <v>39990</v>
      </c>
      <c r="B90" s="162" t="s">
        <v>1598</v>
      </c>
      <c r="C90" s="162" t="s">
        <v>374</v>
      </c>
      <c r="D90" s="162" t="s">
        <v>140</v>
      </c>
      <c r="E90" s="162" t="s">
        <v>143</v>
      </c>
      <c r="F90" s="163">
        <v>36100</v>
      </c>
      <c r="G90" s="164">
        <v>1998</v>
      </c>
      <c r="H90" s="149" t="s">
        <v>0</v>
      </c>
      <c r="I90" s="149" t="str">
        <f t="shared" si="3"/>
        <v>LA</v>
      </c>
      <c r="J90" s="149" t="str">
        <f t="shared" si="4"/>
        <v>LA</v>
      </c>
      <c r="K90" s="149" t="str">
        <f t="shared" si="5"/>
        <v>South Central</v>
      </c>
      <c r="L90" s="149" t="str">
        <f>INDEX('State '!$A$1:$C$62,MATCH($I90,'State '!$B:$B,0),3)</f>
        <v>South Central</v>
      </c>
      <c r="M90" s="149" t="str">
        <f>INDEX('State '!$A$1:$C$62,MATCH($J90,'State '!$B:$B,0),3)</f>
        <v>South Central</v>
      </c>
      <c r="N90" s="149"/>
      <c r="O90" s="156">
        <v>32</v>
      </c>
      <c r="P90" s="156">
        <v>90</v>
      </c>
      <c r="Q90" s="156">
        <v>170</v>
      </c>
      <c r="R90" s="155">
        <v>20</v>
      </c>
      <c r="S90" s="149" t="s">
        <v>135</v>
      </c>
      <c r="T90" s="149" t="s">
        <v>381</v>
      </c>
      <c r="U90" s="149" t="s">
        <v>1599</v>
      </c>
      <c r="V90" s="149"/>
      <c r="W90" s="148"/>
      <c r="X90" s="148"/>
      <c r="Y90" s="148"/>
    </row>
    <row r="91" spans="1:25" s="17" customFormat="1" x14ac:dyDescent="0.2">
      <c r="A91" s="149">
        <v>39990</v>
      </c>
      <c r="B91" s="162" t="s">
        <v>1600</v>
      </c>
      <c r="C91" s="162" t="s">
        <v>277</v>
      </c>
      <c r="D91" s="162" t="s">
        <v>140</v>
      </c>
      <c r="E91" s="162" t="s">
        <v>143</v>
      </c>
      <c r="F91" s="163">
        <v>36100</v>
      </c>
      <c r="G91" s="164">
        <v>1998</v>
      </c>
      <c r="H91" s="149" t="s">
        <v>29</v>
      </c>
      <c r="I91" s="149" t="str">
        <f t="shared" si="3"/>
        <v>WY</v>
      </c>
      <c r="J91" s="149" t="str">
        <f t="shared" si="4"/>
        <v>WY</v>
      </c>
      <c r="K91" s="149" t="str">
        <f t="shared" si="5"/>
        <v>Mountain</v>
      </c>
      <c r="L91" s="149" t="str">
        <f>INDEX('State '!$A$1:$C$62,MATCH($I91,'State '!$B:$B,0),3)</f>
        <v>Mountain</v>
      </c>
      <c r="M91" s="149" t="str">
        <f>INDEX('State '!$A$1:$C$62,MATCH($J91,'State '!$B:$B,0),3)</f>
        <v>Mountain</v>
      </c>
      <c r="N91" s="149"/>
      <c r="O91" s="156">
        <v>5.7</v>
      </c>
      <c r="P91" s="156"/>
      <c r="Q91" s="156">
        <v>40</v>
      </c>
      <c r="R91" s="155"/>
      <c r="S91" s="149" t="s">
        <v>135</v>
      </c>
      <c r="T91" s="149" t="s">
        <v>381</v>
      </c>
      <c r="U91" s="149" t="s">
        <v>1601</v>
      </c>
      <c r="V91" s="149"/>
      <c r="W91" s="148"/>
      <c r="X91" s="148"/>
      <c r="Y91" s="148"/>
    </row>
    <row r="92" spans="1:25" s="56" customFormat="1" x14ac:dyDescent="0.2">
      <c r="A92" s="149">
        <v>39990</v>
      </c>
      <c r="B92" s="162" t="s">
        <v>1842</v>
      </c>
      <c r="C92" s="162" t="s">
        <v>201</v>
      </c>
      <c r="D92" s="162" t="s">
        <v>140</v>
      </c>
      <c r="E92" s="162" t="s">
        <v>143</v>
      </c>
      <c r="F92" s="163">
        <v>36100</v>
      </c>
      <c r="G92" s="164">
        <v>1998</v>
      </c>
      <c r="H92" s="149" t="s">
        <v>1327</v>
      </c>
      <c r="I92" s="149" t="str">
        <f t="shared" si="3"/>
        <v>NY</v>
      </c>
      <c r="J92" s="149" t="str">
        <f t="shared" si="4"/>
        <v>PA</v>
      </c>
      <c r="K92" s="149" t="str">
        <f t="shared" si="5"/>
        <v>Northeast</v>
      </c>
      <c r="L92" s="149" t="str">
        <f>INDEX('State '!$A$1:$C$62,MATCH($I92,'State '!$B:$B,0),3)</f>
        <v>Northeast</v>
      </c>
      <c r="M92" s="149" t="str">
        <f>INDEX('State '!$A$1:$C$62,MATCH($J92,'State '!$B:$B,0),3)</f>
        <v>Northeast</v>
      </c>
      <c r="N92" s="149"/>
      <c r="O92" s="156">
        <v>5.0999999999999996</v>
      </c>
      <c r="P92" s="156"/>
      <c r="Q92" s="156">
        <v>22</v>
      </c>
      <c r="R92" s="155"/>
      <c r="S92" s="149" t="s">
        <v>135</v>
      </c>
      <c r="T92" s="149" t="s">
        <v>381</v>
      </c>
      <c r="U92" s="149" t="s">
        <v>1625</v>
      </c>
      <c r="V92" s="149"/>
      <c r="W92" s="148"/>
      <c r="X92" s="148"/>
      <c r="Y92" s="148"/>
    </row>
    <row r="93" spans="1:25" s="56" customFormat="1" x14ac:dyDescent="0.2">
      <c r="A93" s="149">
        <v>39990</v>
      </c>
      <c r="B93" s="162" t="s">
        <v>1558</v>
      </c>
      <c r="C93" s="162" t="s">
        <v>2065</v>
      </c>
      <c r="D93" s="162" t="s">
        <v>140</v>
      </c>
      <c r="E93" s="162" t="s">
        <v>143</v>
      </c>
      <c r="F93" s="163">
        <v>36100</v>
      </c>
      <c r="G93" s="164">
        <v>1998</v>
      </c>
      <c r="H93" s="149" t="s">
        <v>710</v>
      </c>
      <c r="I93" s="149" t="str">
        <f t="shared" si="3"/>
        <v>IA</v>
      </c>
      <c r="J93" s="149" t="str">
        <f t="shared" si="4"/>
        <v>IL</v>
      </c>
      <c r="K93" s="149" t="str">
        <f t="shared" si="5"/>
        <v>Midwest</v>
      </c>
      <c r="L93" s="149" t="str">
        <f>INDEX('State '!$A$1:$C$62,MATCH($I93,'State '!$B:$B,0),3)</f>
        <v>Midwest</v>
      </c>
      <c r="M93" s="149" t="str">
        <f>INDEX('State '!$A$1:$C$62,MATCH($J93,'State '!$B:$B,0),3)</f>
        <v>Midwest</v>
      </c>
      <c r="N93" s="149"/>
      <c r="O93" s="156">
        <v>15</v>
      </c>
      <c r="P93" s="156"/>
      <c r="Q93" s="156">
        <v>110</v>
      </c>
      <c r="R93" s="155">
        <v>36</v>
      </c>
      <c r="S93" s="149" t="s">
        <v>135</v>
      </c>
      <c r="T93" s="149" t="s">
        <v>381</v>
      </c>
      <c r="U93" s="149" t="s">
        <v>1559</v>
      </c>
      <c r="V93" s="149"/>
      <c r="W93" s="148"/>
      <c r="X93" s="148"/>
      <c r="Y93" s="148"/>
    </row>
    <row r="94" spans="1:25" s="17" customFormat="1" x14ac:dyDescent="0.2">
      <c r="A94" s="149">
        <v>39990</v>
      </c>
      <c r="B94" s="162" t="s">
        <v>1565</v>
      </c>
      <c r="C94" s="162" t="s">
        <v>2065</v>
      </c>
      <c r="D94" s="162" t="s">
        <v>140</v>
      </c>
      <c r="E94" s="162" t="s">
        <v>143</v>
      </c>
      <c r="F94" s="163">
        <v>36100</v>
      </c>
      <c r="G94" s="164">
        <v>1998</v>
      </c>
      <c r="H94" s="149" t="s">
        <v>1566</v>
      </c>
      <c r="I94" s="149" t="str">
        <f t="shared" si="3"/>
        <v>OK</v>
      </c>
      <c r="J94" s="149" t="str">
        <f t="shared" si="4"/>
        <v>NE</v>
      </c>
      <c r="K94" s="149" t="str">
        <f t="shared" si="5"/>
        <v>South Central, Mountain</v>
      </c>
      <c r="L94" s="149" t="str">
        <f>INDEX('State '!$A$1:$C$62,MATCH($I94,'State '!$B:$B,0),3)</f>
        <v>South Central</v>
      </c>
      <c r="M94" s="149" t="str">
        <f>INDEX('State '!$A$1:$C$62,MATCH($J94,'State '!$B:$B,0),3)</f>
        <v>Mountain</v>
      </c>
      <c r="N94" s="149"/>
      <c r="O94" s="156">
        <v>32.799999999999997</v>
      </c>
      <c r="P94" s="156">
        <v>14</v>
      </c>
      <c r="Q94" s="156">
        <v>-25</v>
      </c>
      <c r="R94" s="155" t="s">
        <v>384</v>
      </c>
      <c r="S94" s="149" t="s">
        <v>135</v>
      </c>
      <c r="T94" s="149" t="s">
        <v>381</v>
      </c>
      <c r="U94" s="149" t="s">
        <v>1567</v>
      </c>
      <c r="V94" s="149"/>
      <c r="W94" s="148"/>
      <c r="X94" s="148"/>
      <c r="Y94" s="148"/>
    </row>
    <row r="95" spans="1:25" s="17" customFormat="1" x14ac:dyDescent="0.2">
      <c r="A95" s="149">
        <v>39990</v>
      </c>
      <c r="B95" s="162" t="s">
        <v>1615</v>
      </c>
      <c r="C95" s="162" t="s">
        <v>2224</v>
      </c>
      <c r="D95" s="162" t="s">
        <v>140</v>
      </c>
      <c r="E95" s="162" t="s">
        <v>143</v>
      </c>
      <c r="F95" s="163">
        <v>36100</v>
      </c>
      <c r="G95" s="155">
        <v>1998</v>
      </c>
      <c r="H95" s="149" t="s">
        <v>1616</v>
      </c>
      <c r="I95" s="149" t="str">
        <f t="shared" si="3"/>
        <v>BC</v>
      </c>
      <c r="J95" s="149" t="str">
        <f t="shared" si="4"/>
        <v>CA</v>
      </c>
      <c r="K95" s="149" t="str">
        <f t="shared" si="5"/>
        <v>Canada, Pacific</v>
      </c>
      <c r="L95" s="149" t="str">
        <f>INDEX('State '!$A$1:$C$62,MATCH($I95,'State '!$B:$B,0),3)</f>
        <v>Canada</v>
      </c>
      <c r="M95" s="149" t="str">
        <f>INDEX('State '!$A$1:$C$62,MATCH($J95,'State '!$B:$B,0),3)</f>
        <v>Pacific</v>
      </c>
      <c r="N95" s="149"/>
      <c r="O95" s="156">
        <v>6</v>
      </c>
      <c r="P95" s="156"/>
      <c r="Q95" s="156">
        <v>74</v>
      </c>
      <c r="R95" s="155">
        <v>36</v>
      </c>
      <c r="S95" s="149" t="s">
        <v>135</v>
      </c>
      <c r="T95" s="149" t="s">
        <v>381</v>
      </c>
      <c r="U95" s="149" t="s">
        <v>1617</v>
      </c>
      <c r="V95" s="149"/>
      <c r="W95" s="148"/>
      <c r="X95" s="148"/>
      <c r="Y95" s="148"/>
    </row>
    <row r="96" spans="1:25" s="17" customFormat="1" x14ac:dyDescent="0.2">
      <c r="A96" s="149">
        <v>39990</v>
      </c>
      <c r="B96" s="162" t="s">
        <v>1582</v>
      </c>
      <c r="C96" s="162" t="s">
        <v>372</v>
      </c>
      <c r="D96" s="162" t="s">
        <v>134</v>
      </c>
      <c r="E96" s="162" t="s">
        <v>143</v>
      </c>
      <c r="F96" s="163">
        <v>36100</v>
      </c>
      <c r="G96" s="155">
        <v>1998</v>
      </c>
      <c r="H96" s="149" t="s">
        <v>13</v>
      </c>
      <c r="I96" s="149" t="str">
        <f t="shared" si="3"/>
        <v>CA</v>
      </c>
      <c r="J96" s="149" t="str">
        <f t="shared" si="4"/>
        <v>CA</v>
      </c>
      <c r="K96" s="149" t="str">
        <f t="shared" si="5"/>
        <v>Pacific</v>
      </c>
      <c r="L96" s="149" t="str">
        <f>INDEX('State '!$A$1:$C$62,MATCH($I96,'State '!$B:$B,0),3)</f>
        <v>Pacific</v>
      </c>
      <c r="M96" s="149" t="str">
        <f>INDEX('State '!$A$1:$C$62,MATCH($J96,'State '!$B:$B,0),3)</f>
        <v>Pacific</v>
      </c>
      <c r="N96" s="149"/>
      <c r="O96" s="156">
        <v>2</v>
      </c>
      <c r="P96" s="156"/>
      <c r="Q96" s="156">
        <v>20</v>
      </c>
      <c r="R96" s="155"/>
      <c r="S96" s="149" t="s">
        <v>138</v>
      </c>
      <c r="T96" s="149" t="s">
        <v>187</v>
      </c>
      <c r="U96" s="149" t="s">
        <v>382</v>
      </c>
      <c r="V96" s="149"/>
      <c r="W96" s="148"/>
      <c r="X96" s="148"/>
      <c r="Y96" s="148"/>
    </row>
    <row r="97" spans="1:25" s="17" customFormat="1" x14ac:dyDescent="0.2">
      <c r="A97" s="149">
        <v>39990</v>
      </c>
      <c r="B97" s="162" t="s">
        <v>1637</v>
      </c>
      <c r="C97" s="162" t="s">
        <v>346</v>
      </c>
      <c r="D97" s="162" t="s">
        <v>136</v>
      </c>
      <c r="E97" s="162" t="s">
        <v>143</v>
      </c>
      <c r="F97" s="163">
        <v>36100</v>
      </c>
      <c r="G97" s="155">
        <v>1998</v>
      </c>
      <c r="H97" s="149" t="s">
        <v>1441</v>
      </c>
      <c r="I97" s="149" t="str">
        <f t="shared" si="3"/>
        <v>CA</v>
      </c>
      <c r="J97" s="149" t="str">
        <f t="shared" si="4"/>
        <v>MX</v>
      </c>
      <c r="K97" s="149" t="str">
        <f t="shared" si="5"/>
        <v>Pacific, Mexico</v>
      </c>
      <c r="L97" s="149" t="str">
        <f>INDEX('State '!$A$1:$C$62,MATCH($I97,'State '!$B:$B,0),3)</f>
        <v>Pacific</v>
      </c>
      <c r="M97" s="149" t="str">
        <f>INDEX('State '!$A$1:$C$62,MATCH($J97,'State '!$B:$B,0),3)</f>
        <v>Mexico</v>
      </c>
      <c r="N97" s="149"/>
      <c r="O97" s="156">
        <v>8.5</v>
      </c>
      <c r="P97" s="156">
        <v>30</v>
      </c>
      <c r="Q97" s="156">
        <v>25</v>
      </c>
      <c r="R97" s="155">
        <v>16</v>
      </c>
      <c r="S97" s="149" t="s">
        <v>135</v>
      </c>
      <c r="T97" s="149" t="s">
        <v>187</v>
      </c>
      <c r="U97" s="149" t="s">
        <v>382</v>
      </c>
      <c r="V97" s="149"/>
      <c r="W97" s="148"/>
      <c r="X97" s="148"/>
      <c r="Y97" s="148"/>
    </row>
    <row r="98" spans="1:25" s="17" customFormat="1" x14ac:dyDescent="0.2">
      <c r="A98" s="149">
        <v>39990</v>
      </c>
      <c r="B98" s="162" t="s">
        <v>1635</v>
      </c>
      <c r="C98" s="162" t="s">
        <v>215</v>
      </c>
      <c r="D98" s="162" t="s">
        <v>134</v>
      </c>
      <c r="E98" s="162" t="s">
        <v>143</v>
      </c>
      <c r="F98" s="163">
        <v>36100</v>
      </c>
      <c r="G98" s="155">
        <v>1998</v>
      </c>
      <c r="H98" s="149" t="s">
        <v>17</v>
      </c>
      <c r="I98" s="149" t="str">
        <f t="shared" si="3"/>
        <v>AL</v>
      </c>
      <c r="J98" s="149" t="str">
        <f t="shared" si="4"/>
        <v>AL</v>
      </c>
      <c r="K98" s="149" t="str">
        <f t="shared" si="5"/>
        <v>South Central</v>
      </c>
      <c r="L98" s="149" t="str">
        <f>INDEX('State '!$A$1:$C$62,MATCH($I98,'State '!$B:$B,0),3)</f>
        <v>South Central</v>
      </c>
      <c r="M98" s="149" t="str">
        <f>INDEX('State '!$A$1:$C$62,MATCH($J98,'State '!$B:$B,0),3)</f>
        <v>South Central</v>
      </c>
      <c r="N98" s="149"/>
      <c r="O98" s="156">
        <v>4.2</v>
      </c>
      <c r="P98" s="156">
        <v>3.3</v>
      </c>
      <c r="Q98" s="156">
        <v>34.9</v>
      </c>
      <c r="R98" s="155">
        <v>30</v>
      </c>
      <c r="S98" s="149" t="s">
        <v>135</v>
      </c>
      <c r="T98" s="149" t="s">
        <v>381</v>
      </c>
      <c r="U98" s="149" t="s">
        <v>1636</v>
      </c>
      <c r="V98" s="149"/>
      <c r="W98" s="148"/>
      <c r="X98" s="148"/>
      <c r="Y98" s="148"/>
    </row>
    <row r="99" spans="1:25" s="17" customFormat="1" ht="25.5" x14ac:dyDescent="0.2">
      <c r="A99" s="149">
        <v>39990</v>
      </c>
      <c r="B99" s="162" t="s">
        <v>1632</v>
      </c>
      <c r="C99" s="162" t="s">
        <v>215</v>
      </c>
      <c r="D99" s="162" t="s">
        <v>140</v>
      </c>
      <c r="E99" s="162" t="s">
        <v>143</v>
      </c>
      <c r="F99" s="163">
        <v>36100</v>
      </c>
      <c r="G99" s="155">
        <v>1998</v>
      </c>
      <c r="H99" s="149" t="s">
        <v>1633</v>
      </c>
      <c r="I99" s="149" t="str">
        <f t="shared" si="3"/>
        <v>AL</v>
      </c>
      <c r="J99" s="149" t="str">
        <f t="shared" si="4"/>
        <v>GA</v>
      </c>
      <c r="K99" s="149" t="str">
        <f t="shared" si="5"/>
        <v>South Central, Midwest, Southeast</v>
      </c>
      <c r="L99" s="149" t="str">
        <f>INDEX('State '!$A$1:$C$62,MATCH($I99,'State '!$B:$B,0),3)</f>
        <v>South Central</v>
      </c>
      <c r="M99" s="149" t="str">
        <f>INDEX('State '!$A$1:$C$62,MATCH($J99,'State '!$B:$B,0),3)</f>
        <v>Southeast</v>
      </c>
      <c r="N99" s="149" t="s">
        <v>9</v>
      </c>
      <c r="O99" s="156">
        <v>52.2</v>
      </c>
      <c r="P99" s="156">
        <v>10</v>
      </c>
      <c r="Q99" s="156">
        <v>65</v>
      </c>
      <c r="R99" s="155" t="s">
        <v>3214</v>
      </c>
      <c r="S99" s="149" t="s">
        <v>135</v>
      </c>
      <c r="T99" s="149" t="s">
        <v>381</v>
      </c>
      <c r="U99" s="149" t="s">
        <v>1634</v>
      </c>
      <c r="V99" s="149"/>
      <c r="W99" s="148"/>
      <c r="X99" s="148"/>
      <c r="Y99" s="148"/>
    </row>
    <row r="100" spans="1:25" s="17" customFormat="1" x14ac:dyDescent="0.2">
      <c r="A100" s="149">
        <v>39990</v>
      </c>
      <c r="B100" s="162" t="s">
        <v>1850</v>
      </c>
      <c r="C100" s="162" t="s">
        <v>1939</v>
      </c>
      <c r="D100" s="162" t="s">
        <v>140</v>
      </c>
      <c r="E100" s="162" t="s">
        <v>143</v>
      </c>
      <c r="F100" s="163">
        <v>36100</v>
      </c>
      <c r="G100" s="155">
        <v>1998</v>
      </c>
      <c r="H100" s="149" t="s">
        <v>0</v>
      </c>
      <c r="I100" s="149" t="str">
        <f t="shared" si="3"/>
        <v>LA</v>
      </c>
      <c r="J100" s="149" t="str">
        <f t="shared" si="4"/>
        <v>LA</v>
      </c>
      <c r="K100" s="149" t="str">
        <f t="shared" si="5"/>
        <v>South Central</v>
      </c>
      <c r="L100" s="149" t="str">
        <f>INDEX('State '!$A$1:$C$62,MATCH($I100,'State '!$B:$B,0),3)</f>
        <v>South Central</v>
      </c>
      <c r="M100" s="149" t="str">
        <f>INDEX('State '!$A$1:$C$62,MATCH($J100,'State '!$B:$B,0),3)</f>
        <v>South Central</v>
      </c>
      <c r="N100" s="149"/>
      <c r="O100" s="156">
        <v>5.98</v>
      </c>
      <c r="P100" s="156"/>
      <c r="Q100" s="156">
        <v>115</v>
      </c>
      <c r="R100" s="155">
        <v>20</v>
      </c>
      <c r="S100" s="149" t="s">
        <v>135</v>
      </c>
      <c r="T100" s="149" t="s">
        <v>381</v>
      </c>
      <c r="U100" s="149" t="s">
        <v>1581</v>
      </c>
      <c r="V100" s="149"/>
      <c r="W100" s="148"/>
      <c r="X100" s="148"/>
      <c r="Y100" s="148"/>
    </row>
    <row r="101" spans="1:25" s="17" customFormat="1" x14ac:dyDescent="0.2">
      <c r="A101" s="149">
        <v>39990</v>
      </c>
      <c r="B101" s="162" t="s">
        <v>1552</v>
      </c>
      <c r="C101" s="162" t="s">
        <v>1875</v>
      </c>
      <c r="D101" s="162" t="s">
        <v>140</v>
      </c>
      <c r="E101" s="162" t="s">
        <v>143</v>
      </c>
      <c r="F101" s="163">
        <v>36100</v>
      </c>
      <c r="G101" s="155">
        <v>1998</v>
      </c>
      <c r="H101" s="149" t="s">
        <v>380</v>
      </c>
      <c r="I101" s="149" t="str">
        <f t="shared" si="3"/>
        <v>AL</v>
      </c>
      <c r="J101" s="149" t="str">
        <f t="shared" si="4"/>
        <v>GA</v>
      </c>
      <c r="K101" s="149" t="str">
        <f t="shared" si="5"/>
        <v>South Central, Southeast</v>
      </c>
      <c r="L101" s="149" t="str">
        <f>INDEX('State '!$A$1:$C$62,MATCH($I101,'State '!$B:$B,0),3)</f>
        <v>South Central</v>
      </c>
      <c r="M101" s="149" t="str">
        <f>INDEX('State '!$A$1:$C$62,MATCH($J101,'State '!$B:$B,0),3)</f>
        <v>Southeast</v>
      </c>
      <c r="N101" s="149"/>
      <c r="O101" s="156">
        <v>68</v>
      </c>
      <c r="P101" s="156">
        <v>16</v>
      </c>
      <c r="Q101" s="156">
        <v>87</v>
      </c>
      <c r="R101" s="155" t="s">
        <v>3220</v>
      </c>
      <c r="S101" s="149" t="s">
        <v>135</v>
      </c>
      <c r="T101" s="149" t="s">
        <v>381</v>
      </c>
      <c r="U101" s="149" t="s">
        <v>1553</v>
      </c>
      <c r="V101" s="149"/>
      <c r="W101" s="148"/>
      <c r="X101" s="148"/>
      <c r="Y101" s="148"/>
    </row>
    <row r="102" spans="1:25" s="17" customFormat="1" x14ac:dyDescent="0.2">
      <c r="A102" s="149">
        <v>39990</v>
      </c>
      <c r="B102" s="162" t="s">
        <v>1551</v>
      </c>
      <c r="C102" s="162" t="s">
        <v>358</v>
      </c>
      <c r="D102" s="162" t="s">
        <v>141</v>
      </c>
      <c r="E102" s="162" t="s">
        <v>143</v>
      </c>
      <c r="F102" s="163">
        <v>36100</v>
      </c>
      <c r="G102" s="155">
        <v>1998</v>
      </c>
      <c r="H102" s="149" t="s">
        <v>39</v>
      </c>
      <c r="I102" s="149" t="str">
        <f t="shared" si="3"/>
        <v>MO</v>
      </c>
      <c r="J102" s="149" t="str">
        <f t="shared" si="4"/>
        <v>MO</v>
      </c>
      <c r="K102" s="149" t="str">
        <f t="shared" si="5"/>
        <v>Midwest</v>
      </c>
      <c r="L102" s="149" t="str">
        <f>INDEX('State '!$A$1:$C$62,MATCH($I102,'State '!$B:$B,0),3)</f>
        <v>Midwest</v>
      </c>
      <c r="M102" s="149" t="str">
        <f>INDEX('State '!$A$1:$C$62,MATCH($J102,'State '!$B:$B,0),3)</f>
        <v>Midwest</v>
      </c>
      <c r="N102" s="149"/>
      <c r="O102" s="156">
        <v>21</v>
      </c>
      <c r="P102" s="156">
        <v>200</v>
      </c>
      <c r="Q102" s="156">
        <v>28</v>
      </c>
      <c r="R102" s="155">
        <v>8</v>
      </c>
      <c r="S102" s="149" t="s">
        <v>138</v>
      </c>
      <c r="T102" s="149" t="s">
        <v>187</v>
      </c>
      <c r="U102" s="149" t="s">
        <v>382</v>
      </c>
      <c r="V102" s="149"/>
      <c r="W102" s="148"/>
      <c r="X102" s="148"/>
      <c r="Y102" s="148"/>
    </row>
    <row r="103" spans="1:25" s="17" customFormat="1" x14ac:dyDescent="0.2">
      <c r="A103" s="149">
        <v>39990</v>
      </c>
      <c r="B103" s="162" t="s">
        <v>1576</v>
      </c>
      <c r="C103" s="162" t="s">
        <v>371</v>
      </c>
      <c r="D103" s="162" t="s">
        <v>140</v>
      </c>
      <c r="E103" s="162" t="s">
        <v>143</v>
      </c>
      <c r="F103" s="163">
        <v>36114</v>
      </c>
      <c r="G103" s="164">
        <v>1998</v>
      </c>
      <c r="H103" s="149" t="s">
        <v>25</v>
      </c>
      <c r="I103" s="149" t="str">
        <f t="shared" si="3"/>
        <v>CO</v>
      </c>
      <c r="J103" s="149" t="str">
        <f t="shared" si="4"/>
        <v>CO</v>
      </c>
      <c r="K103" s="149" t="str">
        <f t="shared" si="5"/>
        <v>Mountain</v>
      </c>
      <c r="L103" s="149" t="str">
        <f>INDEX('State '!$A$1:$C$62,MATCH($I103,'State '!$B:$B,0),3)</f>
        <v>Mountain</v>
      </c>
      <c r="M103" s="149" t="str">
        <f>INDEX('State '!$A$1:$C$62,MATCH($J103,'State '!$B:$B,0),3)</f>
        <v>Mountain</v>
      </c>
      <c r="N103" s="149"/>
      <c r="O103" s="156">
        <v>25.1</v>
      </c>
      <c r="P103" s="156">
        <v>53</v>
      </c>
      <c r="Q103" s="156">
        <v>269</v>
      </c>
      <c r="R103" s="155">
        <v>24</v>
      </c>
      <c r="S103" s="149" t="s">
        <v>135</v>
      </c>
      <c r="T103" s="149" t="s">
        <v>381</v>
      </c>
      <c r="U103" s="149" t="s">
        <v>1577</v>
      </c>
      <c r="V103" s="149"/>
      <c r="W103" s="148"/>
      <c r="X103" s="148"/>
      <c r="Y103" s="148"/>
    </row>
    <row r="104" spans="1:25" s="17" customFormat="1" x14ac:dyDescent="0.2">
      <c r="A104" s="149">
        <v>39990</v>
      </c>
      <c r="B104" s="162" t="s">
        <v>1588</v>
      </c>
      <c r="C104" s="162" t="s">
        <v>260</v>
      </c>
      <c r="D104" s="162" t="s">
        <v>140</v>
      </c>
      <c r="E104" s="162" t="s">
        <v>143</v>
      </c>
      <c r="F104" s="163">
        <v>36114</v>
      </c>
      <c r="G104" s="164">
        <v>1998</v>
      </c>
      <c r="H104" s="149" t="s">
        <v>30</v>
      </c>
      <c r="I104" s="149" t="str">
        <f t="shared" si="3"/>
        <v>MN</v>
      </c>
      <c r="J104" s="149" t="str">
        <f t="shared" si="4"/>
        <v>MN</v>
      </c>
      <c r="K104" s="149" t="str">
        <f t="shared" si="5"/>
        <v>Midwest</v>
      </c>
      <c r="L104" s="149" t="str">
        <f>INDEX('State '!$A$1:$C$62,MATCH($I104,'State '!$B:$B,0),3)</f>
        <v>Midwest</v>
      </c>
      <c r="M104" s="149" t="str">
        <f>INDEX('State '!$A$1:$C$62,MATCH($J104,'State '!$B:$B,0),3)</f>
        <v>Midwest</v>
      </c>
      <c r="N104" s="149"/>
      <c r="O104" s="156">
        <v>20</v>
      </c>
      <c r="P104" s="156">
        <v>5</v>
      </c>
      <c r="Q104" s="156">
        <v>32</v>
      </c>
      <c r="R104" s="155"/>
      <c r="S104" s="149" t="s">
        <v>135</v>
      </c>
      <c r="T104" s="149" t="s">
        <v>381</v>
      </c>
      <c r="U104" s="149" t="s">
        <v>1589</v>
      </c>
      <c r="V104" s="149"/>
      <c r="W104" s="148"/>
      <c r="X104" s="148"/>
      <c r="Y104" s="148"/>
    </row>
    <row r="105" spans="1:25" s="17" customFormat="1" x14ac:dyDescent="0.2">
      <c r="A105" s="149">
        <v>39990</v>
      </c>
      <c r="B105" s="150" t="s">
        <v>1628</v>
      </c>
      <c r="C105" s="150" t="s">
        <v>206</v>
      </c>
      <c r="D105" s="150" t="s">
        <v>140</v>
      </c>
      <c r="E105" s="162" t="s">
        <v>143</v>
      </c>
      <c r="F105" s="163">
        <v>36119</v>
      </c>
      <c r="G105" s="155">
        <v>1998</v>
      </c>
      <c r="H105" s="149" t="s">
        <v>36</v>
      </c>
      <c r="I105" s="149" t="str">
        <f t="shared" si="3"/>
        <v>MA</v>
      </c>
      <c r="J105" s="149" t="str">
        <f t="shared" si="4"/>
        <v>MA</v>
      </c>
      <c r="K105" s="149" t="str">
        <f t="shared" si="5"/>
        <v>Northeast</v>
      </c>
      <c r="L105" s="149" t="str">
        <f>INDEX('State '!$A$1:$C$62,MATCH($I105,'State '!$B:$B,0),3)</f>
        <v>Northeast</v>
      </c>
      <c r="M105" s="149" t="str">
        <f>INDEX('State '!$A$1:$C$62,MATCH($J105,'State '!$B:$B,0),3)</f>
        <v>Northeast</v>
      </c>
      <c r="N105" s="149"/>
      <c r="O105" s="156">
        <v>33.44</v>
      </c>
      <c r="P105" s="156">
        <v>7.54</v>
      </c>
      <c r="Q105" s="155">
        <v>55</v>
      </c>
      <c r="R105" s="155">
        <v>20</v>
      </c>
      <c r="S105" s="149" t="s">
        <v>135</v>
      </c>
      <c r="T105" s="149" t="s">
        <v>381</v>
      </c>
      <c r="U105" s="149" t="s">
        <v>1629</v>
      </c>
      <c r="V105" s="149"/>
      <c r="W105" s="148"/>
      <c r="X105" s="148"/>
      <c r="Y105" s="148"/>
    </row>
    <row r="106" spans="1:25" s="17" customFormat="1" x14ac:dyDescent="0.2">
      <c r="A106" s="149">
        <v>39990</v>
      </c>
      <c r="B106" s="162" t="s">
        <v>1611</v>
      </c>
      <c r="C106" s="162" t="s">
        <v>218</v>
      </c>
      <c r="D106" s="162" t="s">
        <v>140</v>
      </c>
      <c r="E106" s="162" t="s">
        <v>143</v>
      </c>
      <c r="F106" s="163">
        <v>36124</v>
      </c>
      <c r="G106" s="164">
        <v>1998</v>
      </c>
      <c r="H106" s="149" t="s">
        <v>450</v>
      </c>
      <c r="I106" s="149" t="str">
        <f t="shared" si="3"/>
        <v>DE</v>
      </c>
      <c r="J106" s="149" t="str">
        <f t="shared" si="4"/>
        <v>MD</v>
      </c>
      <c r="K106" s="149" t="str">
        <f t="shared" si="5"/>
        <v>Northeast</v>
      </c>
      <c r="L106" s="149" t="str">
        <f>INDEX('State '!$A$1:$C$62,MATCH($I106,'State '!$B:$B,0),3)</f>
        <v>Northeast</v>
      </c>
      <c r="M106" s="149" t="str">
        <f>INDEX('State '!$A$1:$C$62,MATCH($J106,'State '!$B:$B,0),3)</f>
        <v>Northeast</v>
      </c>
      <c r="N106" s="149"/>
      <c r="O106" s="156">
        <v>0.84</v>
      </c>
      <c r="P106" s="156">
        <v>1.2</v>
      </c>
      <c r="Q106" s="156">
        <v>2.5</v>
      </c>
      <c r="R106" s="155">
        <v>16</v>
      </c>
      <c r="S106" s="149" t="s">
        <v>135</v>
      </c>
      <c r="T106" s="149" t="s">
        <v>381</v>
      </c>
      <c r="U106" s="149" t="s">
        <v>1612</v>
      </c>
      <c r="V106" s="149"/>
      <c r="W106" s="148"/>
      <c r="X106" s="148"/>
      <c r="Y106" s="148"/>
    </row>
    <row r="107" spans="1:25" s="17" customFormat="1" x14ac:dyDescent="0.2">
      <c r="A107" s="149">
        <v>39990</v>
      </c>
      <c r="B107" s="162" t="s">
        <v>1606</v>
      </c>
      <c r="C107" s="162" t="s">
        <v>239</v>
      </c>
      <c r="D107" s="162" t="s">
        <v>140</v>
      </c>
      <c r="E107" s="162" t="s">
        <v>143</v>
      </c>
      <c r="F107" s="163">
        <v>36124</v>
      </c>
      <c r="G107" s="164">
        <v>1998</v>
      </c>
      <c r="H107" s="149" t="s">
        <v>513</v>
      </c>
      <c r="I107" s="149" t="str">
        <f t="shared" si="3"/>
        <v>AL</v>
      </c>
      <c r="J107" s="149" t="str">
        <f t="shared" si="4"/>
        <v>FL</v>
      </c>
      <c r="K107" s="149" t="str">
        <f t="shared" si="5"/>
        <v>South Central, Southeast</v>
      </c>
      <c r="L107" s="149" t="str">
        <f>INDEX('State '!$A$1:$C$62,MATCH($I107,'State '!$B:$B,0),3)</f>
        <v>South Central</v>
      </c>
      <c r="M107" s="149" t="str">
        <f>INDEX('State '!$A$1:$C$62,MATCH($J107,'State '!$B:$B,0),3)</f>
        <v>Southeast</v>
      </c>
      <c r="N107" s="149"/>
      <c r="O107" s="156">
        <v>0.6</v>
      </c>
      <c r="P107" s="156">
        <v>5</v>
      </c>
      <c r="Q107" s="156">
        <v>25</v>
      </c>
      <c r="R107" s="155">
        <v>10</v>
      </c>
      <c r="S107" s="149" t="s">
        <v>135</v>
      </c>
      <c r="T107" s="149" t="s">
        <v>381</v>
      </c>
      <c r="U107" s="149" t="s">
        <v>1607</v>
      </c>
      <c r="V107" s="149"/>
      <c r="W107" s="148"/>
      <c r="X107" s="148"/>
      <c r="Y107" s="148"/>
    </row>
    <row r="108" spans="1:25" s="17" customFormat="1" x14ac:dyDescent="0.2">
      <c r="A108" s="149">
        <v>39990</v>
      </c>
      <c r="B108" s="150" t="s">
        <v>1618</v>
      </c>
      <c r="C108" s="150" t="s">
        <v>235</v>
      </c>
      <c r="D108" s="150" t="s">
        <v>134</v>
      </c>
      <c r="E108" s="162" t="s">
        <v>143</v>
      </c>
      <c r="F108" s="163">
        <v>36130</v>
      </c>
      <c r="G108" s="164">
        <v>1998</v>
      </c>
      <c r="H108" s="149" t="s">
        <v>17</v>
      </c>
      <c r="I108" s="149" t="str">
        <f t="shared" si="3"/>
        <v>AL</v>
      </c>
      <c r="J108" s="149" t="str">
        <f t="shared" si="4"/>
        <v>AL</v>
      </c>
      <c r="K108" s="149" t="str">
        <f t="shared" si="5"/>
        <v>South Central</v>
      </c>
      <c r="L108" s="149" t="str">
        <f>INDEX('State '!$A$1:$C$62,MATCH($I108,'State '!$B:$B,0),3)</f>
        <v>South Central</v>
      </c>
      <c r="M108" s="149" t="str">
        <f>INDEX('State '!$A$1:$C$62,MATCH($J108,'State '!$B:$B,0),3)</f>
        <v>South Central</v>
      </c>
      <c r="N108" s="149"/>
      <c r="O108" s="156">
        <v>0.77</v>
      </c>
      <c r="P108" s="156">
        <v>1</v>
      </c>
      <c r="Q108" s="155">
        <v>62</v>
      </c>
      <c r="R108" s="155">
        <v>12</v>
      </c>
      <c r="S108" s="149" t="s">
        <v>135</v>
      </c>
      <c r="T108" s="149" t="s">
        <v>381</v>
      </c>
      <c r="U108" s="149" t="s">
        <v>1619</v>
      </c>
      <c r="V108" s="149"/>
      <c r="W108" s="148"/>
      <c r="X108" s="148"/>
      <c r="Y108" s="148"/>
    </row>
    <row r="109" spans="1:25" s="17" customFormat="1" x14ac:dyDescent="0.2">
      <c r="A109" s="149">
        <v>39990</v>
      </c>
      <c r="B109" s="162" t="s">
        <v>1554</v>
      </c>
      <c r="C109" s="162" t="s">
        <v>1875</v>
      </c>
      <c r="D109" s="162" t="s">
        <v>140</v>
      </c>
      <c r="E109" s="162" t="s">
        <v>143</v>
      </c>
      <c r="F109" s="163">
        <v>36130</v>
      </c>
      <c r="G109" s="155">
        <v>1998</v>
      </c>
      <c r="H109" s="149" t="s">
        <v>53</v>
      </c>
      <c r="I109" s="149" t="str">
        <f t="shared" si="3"/>
        <v>SC</v>
      </c>
      <c r="J109" s="149" t="str">
        <f t="shared" si="4"/>
        <v>SC</v>
      </c>
      <c r="K109" s="149" t="str">
        <f t="shared" si="5"/>
        <v>Southeast</v>
      </c>
      <c r="L109" s="149" t="str">
        <f>INDEX('State '!$A$1:$C$62,MATCH($I109,'State '!$B:$B,0),3)</f>
        <v>Southeast</v>
      </c>
      <c r="M109" s="149" t="str">
        <f>INDEX('State '!$A$1:$C$62,MATCH($J109,'State '!$B:$B,0),3)</f>
        <v>Southeast</v>
      </c>
      <c r="N109" s="149"/>
      <c r="O109" s="156"/>
      <c r="P109" s="156">
        <v>2</v>
      </c>
      <c r="Q109" s="156">
        <v>4</v>
      </c>
      <c r="R109" s="155">
        <v>4</v>
      </c>
      <c r="S109" s="149" t="s">
        <v>135</v>
      </c>
      <c r="T109" s="149" t="s">
        <v>381</v>
      </c>
      <c r="U109" s="149" t="s">
        <v>1555</v>
      </c>
      <c r="V109" s="149"/>
      <c r="W109" s="148"/>
      <c r="X109" s="148"/>
      <c r="Y109" s="148"/>
    </row>
    <row r="110" spans="1:25" s="17" customFormat="1" x14ac:dyDescent="0.2">
      <c r="A110" s="149">
        <v>39990</v>
      </c>
      <c r="B110" s="162" t="s">
        <v>1571</v>
      </c>
      <c r="C110" s="162" t="s">
        <v>227</v>
      </c>
      <c r="D110" s="162" t="s">
        <v>140</v>
      </c>
      <c r="E110" s="162" t="s">
        <v>143</v>
      </c>
      <c r="F110" s="163">
        <v>36151</v>
      </c>
      <c r="G110" s="155">
        <v>1998</v>
      </c>
      <c r="H110" s="149" t="s">
        <v>42</v>
      </c>
      <c r="I110" s="149" t="str">
        <f t="shared" si="3"/>
        <v>IA</v>
      </c>
      <c r="J110" s="149" t="str">
        <f t="shared" si="4"/>
        <v>IA</v>
      </c>
      <c r="K110" s="149" t="str">
        <f t="shared" si="5"/>
        <v>Midwest</v>
      </c>
      <c r="L110" s="149" t="str">
        <f>INDEX('State '!$A$1:$C$62,MATCH($I110,'State '!$B:$B,0),3)</f>
        <v>Midwest</v>
      </c>
      <c r="M110" s="149" t="str">
        <f>INDEX('State '!$A$1:$C$62,MATCH($J110,'State '!$B:$B,0),3)</f>
        <v>Midwest</v>
      </c>
      <c r="N110" s="149"/>
      <c r="O110" s="156"/>
      <c r="P110" s="156">
        <v>142</v>
      </c>
      <c r="Q110" s="156">
        <v>260</v>
      </c>
      <c r="R110" s="155"/>
      <c r="S110" s="149" t="s">
        <v>135</v>
      </c>
      <c r="T110" s="149" t="s">
        <v>381</v>
      </c>
      <c r="U110" s="149" t="s">
        <v>1572</v>
      </c>
      <c r="V110" s="149"/>
      <c r="W110" s="148"/>
      <c r="X110" s="148"/>
      <c r="Y110" s="148"/>
    </row>
    <row r="111" spans="1:25" s="56" customFormat="1" x14ac:dyDescent="0.2">
      <c r="A111" s="149">
        <v>39990</v>
      </c>
      <c r="B111" s="150" t="s">
        <v>1594</v>
      </c>
      <c r="C111" s="150" t="s">
        <v>227</v>
      </c>
      <c r="D111" s="150" t="s">
        <v>140</v>
      </c>
      <c r="E111" s="162" t="s">
        <v>143</v>
      </c>
      <c r="F111" s="163">
        <v>36151</v>
      </c>
      <c r="G111" s="155">
        <v>1998</v>
      </c>
      <c r="H111" s="149" t="s">
        <v>710</v>
      </c>
      <c r="I111" s="149" t="str">
        <f t="shared" si="3"/>
        <v>IA</v>
      </c>
      <c r="J111" s="149" t="str">
        <f t="shared" si="4"/>
        <v>IL</v>
      </c>
      <c r="K111" s="149" t="str">
        <f t="shared" si="5"/>
        <v>Midwest</v>
      </c>
      <c r="L111" s="149" t="str">
        <f>INDEX('State '!$A$1:$C$62,MATCH($I111,'State '!$B:$B,0),3)</f>
        <v>Midwest</v>
      </c>
      <c r="M111" s="149" t="str">
        <f>INDEX('State '!$A$1:$C$62,MATCH($J111,'State '!$B:$B,0),3)</f>
        <v>Midwest</v>
      </c>
      <c r="N111" s="149"/>
      <c r="O111" s="156"/>
      <c r="P111" s="156">
        <v>200</v>
      </c>
      <c r="Q111" s="155">
        <v>650</v>
      </c>
      <c r="R111" s="155">
        <v>30</v>
      </c>
      <c r="S111" s="149" t="s">
        <v>135</v>
      </c>
      <c r="T111" s="149" t="s">
        <v>381</v>
      </c>
      <c r="U111" s="149" t="s">
        <v>1595</v>
      </c>
      <c r="V111" s="149"/>
      <c r="W111" s="148"/>
      <c r="X111" s="148"/>
      <c r="Y111" s="148"/>
    </row>
    <row r="112" spans="1:25" s="17" customFormat="1" x14ac:dyDescent="0.2">
      <c r="A112" s="149">
        <v>39990</v>
      </c>
      <c r="B112" s="162" t="s">
        <v>1620</v>
      </c>
      <c r="C112" s="162" t="s">
        <v>227</v>
      </c>
      <c r="D112" s="162" t="s">
        <v>140</v>
      </c>
      <c r="E112" s="162" t="s">
        <v>143</v>
      </c>
      <c r="F112" s="163">
        <v>36151</v>
      </c>
      <c r="G112" s="155">
        <v>1998</v>
      </c>
      <c r="H112" s="149" t="s">
        <v>1621</v>
      </c>
      <c r="I112" s="149" t="str">
        <f t="shared" si="3"/>
        <v>SK</v>
      </c>
      <c r="J112" s="149" t="str">
        <f t="shared" si="4"/>
        <v>IA</v>
      </c>
      <c r="K112" s="149" t="str">
        <f t="shared" si="5"/>
        <v>Canada, Mountain, Midwest</v>
      </c>
      <c r="L112" s="149" t="str">
        <f>INDEX('State '!$A$1:$C$62,MATCH($I112,'State '!$B:$B,0),3)</f>
        <v>Canada</v>
      </c>
      <c r="M112" s="149" t="str">
        <f>INDEX('State '!$A$1:$C$62,MATCH($J112,'State '!$B:$B,0),3)</f>
        <v>Midwest</v>
      </c>
      <c r="N112" s="149" t="s">
        <v>2458</v>
      </c>
      <c r="O112" s="156">
        <v>870</v>
      </c>
      <c r="P112" s="156">
        <v>243</v>
      </c>
      <c r="Q112" s="156">
        <v>700</v>
      </c>
      <c r="R112" s="155" t="s">
        <v>550</v>
      </c>
      <c r="S112" s="149" t="s">
        <v>135</v>
      </c>
      <c r="T112" s="149" t="s">
        <v>381</v>
      </c>
      <c r="U112" s="149" t="s">
        <v>1622</v>
      </c>
      <c r="V112" s="149"/>
      <c r="W112" s="148"/>
      <c r="X112" s="148"/>
      <c r="Y112" s="148"/>
    </row>
    <row r="113" spans="1:262" x14ac:dyDescent="0.2">
      <c r="A113" s="149">
        <v>39990</v>
      </c>
      <c r="B113" s="162" t="s">
        <v>1562</v>
      </c>
      <c r="C113" s="162" t="s">
        <v>369</v>
      </c>
      <c r="D113" s="162" t="s">
        <v>134</v>
      </c>
      <c r="E113" s="162" t="s">
        <v>143</v>
      </c>
      <c r="F113" s="163">
        <v>36153</v>
      </c>
      <c r="G113" s="155">
        <v>1998</v>
      </c>
      <c r="H113" s="149" t="s">
        <v>1130</v>
      </c>
      <c r="I113" s="149" t="str">
        <f t="shared" si="3"/>
        <v>TN</v>
      </c>
      <c r="J113" s="149" t="str">
        <f t="shared" si="4"/>
        <v>AL</v>
      </c>
      <c r="K113" s="149" t="str">
        <f t="shared" si="5"/>
        <v>Midwest, South Central</v>
      </c>
      <c r="L113" s="149" t="str">
        <f>INDEX('State '!$A$1:$C$62,MATCH($I113,'State '!$B:$B,0),3)</f>
        <v>Midwest</v>
      </c>
      <c r="M113" s="149" t="str">
        <f>INDEX('State '!$A$1:$C$62,MATCH($J113,'State '!$B:$B,0),3)</f>
        <v>South Central</v>
      </c>
      <c r="N113" s="149"/>
      <c r="O113" s="156">
        <v>4</v>
      </c>
      <c r="P113" s="156">
        <v>15</v>
      </c>
      <c r="Q113" s="156">
        <v>20.6</v>
      </c>
      <c r="R113" s="155">
        <v>10</v>
      </c>
      <c r="S113" s="149" t="s">
        <v>135</v>
      </c>
      <c r="T113" s="149" t="s">
        <v>381</v>
      </c>
      <c r="U113" s="149" t="s">
        <v>1563</v>
      </c>
      <c r="V113" s="149"/>
      <c r="W113" s="148"/>
      <c r="X113" s="148"/>
      <c r="Y113" s="148"/>
      <c r="Z113" s="17"/>
      <c r="AA113" s="17"/>
      <c r="AB113" s="17"/>
    </row>
    <row r="114" spans="1:262" s="99" customFormat="1" x14ac:dyDescent="0.2">
      <c r="A114" s="149">
        <v>39990</v>
      </c>
      <c r="B114" s="162" t="s">
        <v>1579</v>
      </c>
      <c r="C114" s="162" t="s">
        <v>1954</v>
      </c>
      <c r="D114" s="162" t="s">
        <v>134</v>
      </c>
      <c r="E114" s="162" t="s">
        <v>143</v>
      </c>
      <c r="F114" s="163">
        <v>36158</v>
      </c>
      <c r="G114" s="164">
        <v>1998</v>
      </c>
      <c r="H114" s="149" t="s">
        <v>0</v>
      </c>
      <c r="I114" s="149" t="str">
        <f t="shared" si="3"/>
        <v>LA</v>
      </c>
      <c r="J114" s="149" t="str">
        <f t="shared" si="4"/>
        <v>LA</v>
      </c>
      <c r="K114" s="149" t="str">
        <f t="shared" si="5"/>
        <v>South Central</v>
      </c>
      <c r="L114" s="149" t="str">
        <f>INDEX('State '!$A$1:$C$62,MATCH($I114,'State '!$B:$B,0),3)</f>
        <v>South Central</v>
      </c>
      <c r="M114" s="149" t="str">
        <f>INDEX('State '!$A$1:$C$62,MATCH($J114,'State '!$B:$B,0),3)</f>
        <v>South Central</v>
      </c>
      <c r="N114" s="149"/>
      <c r="O114" s="156"/>
      <c r="P114" s="156">
        <v>9</v>
      </c>
      <c r="Q114" s="156">
        <v>98</v>
      </c>
      <c r="R114" s="155">
        <v>16</v>
      </c>
      <c r="S114" s="149" t="s">
        <v>135</v>
      </c>
      <c r="T114" s="149" t="s">
        <v>381</v>
      </c>
      <c r="U114" s="149" t="s">
        <v>1580</v>
      </c>
      <c r="V114" s="149"/>
      <c r="W114" s="148"/>
      <c r="X114" s="148"/>
      <c r="Y114" s="148"/>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c r="CO114" s="17"/>
      <c r="CP114" s="17"/>
      <c r="CQ114" s="17"/>
      <c r="CR114" s="17"/>
      <c r="CS114" s="17"/>
      <c r="CT114" s="17"/>
      <c r="CU114" s="17"/>
      <c r="CV114" s="17"/>
      <c r="CW114" s="17"/>
      <c r="CX114" s="17"/>
      <c r="CY114" s="17"/>
      <c r="CZ114" s="17"/>
      <c r="DA114" s="17"/>
      <c r="DB114" s="17"/>
      <c r="DC114" s="17"/>
      <c r="DD114" s="17"/>
      <c r="DE114" s="17"/>
      <c r="DF114" s="17"/>
      <c r="DG114" s="17"/>
      <c r="DH114" s="17"/>
      <c r="DI114" s="17"/>
      <c r="DJ114" s="17"/>
      <c r="DK114" s="17"/>
      <c r="DL114" s="17"/>
      <c r="DM114" s="17"/>
      <c r="DN114" s="17"/>
      <c r="DO114" s="17"/>
      <c r="DP114" s="17"/>
      <c r="DQ114" s="17"/>
      <c r="DR114" s="17"/>
      <c r="DS114" s="17"/>
      <c r="DT114" s="17"/>
      <c r="DU114" s="17"/>
      <c r="DV114" s="17"/>
      <c r="DW114" s="17"/>
      <c r="DX114" s="17"/>
      <c r="DY114" s="17"/>
      <c r="DZ114" s="17"/>
      <c r="EA114" s="17"/>
      <c r="EB114" s="17"/>
      <c r="EC114" s="17"/>
      <c r="ED114" s="17"/>
      <c r="EE114" s="17"/>
      <c r="EF114" s="17"/>
      <c r="EG114" s="17"/>
      <c r="EH114" s="17"/>
      <c r="EI114" s="17"/>
      <c r="EJ114" s="17"/>
      <c r="EK114" s="17"/>
      <c r="EL114" s="17"/>
      <c r="EM114" s="17"/>
      <c r="EN114" s="17"/>
      <c r="EO114" s="17"/>
      <c r="EP114" s="17"/>
      <c r="EQ114" s="17"/>
      <c r="ER114" s="17"/>
      <c r="ES114" s="17"/>
      <c r="ET114" s="17"/>
      <c r="EU114" s="17"/>
      <c r="EV114" s="17"/>
      <c r="EW114" s="17"/>
      <c r="EX114" s="17"/>
      <c r="EY114" s="17"/>
      <c r="EZ114" s="17"/>
      <c r="FA114" s="17"/>
      <c r="FB114" s="17"/>
      <c r="FC114" s="17"/>
      <c r="FD114" s="17"/>
      <c r="FE114" s="17"/>
      <c r="FF114" s="17"/>
      <c r="FG114" s="17"/>
      <c r="FH114" s="17"/>
      <c r="FI114" s="17"/>
      <c r="FJ114" s="17"/>
      <c r="FK114" s="17"/>
      <c r="FL114" s="17"/>
      <c r="FM114" s="17"/>
      <c r="FN114" s="17"/>
      <c r="FO114" s="17"/>
      <c r="FP114" s="17"/>
      <c r="FQ114" s="17"/>
      <c r="FR114" s="17"/>
      <c r="FS114" s="17"/>
      <c r="FT114" s="17"/>
      <c r="FU114" s="17"/>
      <c r="FV114" s="17"/>
      <c r="FW114" s="17"/>
      <c r="FX114" s="17"/>
      <c r="FY114" s="17"/>
      <c r="FZ114" s="17"/>
      <c r="GA114" s="17"/>
      <c r="GB114" s="17"/>
      <c r="GC114" s="17"/>
      <c r="GD114" s="17"/>
      <c r="GE114" s="17"/>
      <c r="GF114" s="17"/>
      <c r="GG114" s="17"/>
      <c r="GH114" s="17"/>
      <c r="GI114" s="17"/>
      <c r="GJ114" s="17"/>
      <c r="GK114" s="17"/>
      <c r="GL114" s="17"/>
      <c r="GM114" s="17"/>
      <c r="GN114" s="17"/>
      <c r="GO114" s="17"/>
      <c r="GP114" s="17"/>
      <c r="GQ114" s="17"/>
      <c r="GR114" s="17"/>
      <c r="GS114" s="17"/>
      <c r="GT114" s="17"/>
      <c r="GU114" s="17"/>
      <c r="GV114" s="17"/>
      <c r="GW114" s="17"/>
      <c r="GX114" s="17"/>
      <c r="GY114" s="17"/>
      <c r="GZ114" s="17"/>
      <c r="HA114" s="17"/>
      <c r="HB114" s="17"/>
      <c r="HC114" s="17"/>
      <c r="HD114" s="17"/>
      <c r="HE114" s="17"/>
      <c r="HF114" s="17"/>
      <c r="HG114" s="17"/>
      <c r="HH114" s="17"/>
      <c r="HI114" s="17"/>
      <c r="HJ114" s="17"/>
      <c r="HK114" s="17"/>
      <c r="HL114" s="17"/>
      <c r="HM114" s="17"/>
      <c r="HN114" s="17"/>
      <c r="HO114" s="17"/>
      <c r="HP114" s="17"/>
      <c r="HQ114" s="17"/>
      <c r="HR114" s="17"/>
      <c r="HS114" s="17"/>
      <c r="HT114" s="17"/>
      <c r="HU114" s="17"/>
      <c r="HV114" s="17"/>
      <c r="HW114" s="17"/>
      <c r="HX114" s="17"/>
      <c r="HY114" s="17"/>
      <c r="HZ114" s="17"/>
      <c r="IA114" s="17"/>
      <c r="IB114" s="17"/>
      <c r="IC114" s="17"/>
      <c r="ID114" s="17"/>
      <c r="IE114" s="17"/>
      <c r="IF114" s="17"/>
      <c r="IG114" s="17"/>
      <c r="IH114" s="17"/>
      <c r="II114" s="17"/>
      <c r="IJ114" s="17"/>
      <c r="IK114" s="17"/>
      <c r="IL114" s="17"/>
      <c r="IM114" s="17"/>
      <c r="IN114" s="17"/>
      <c r="IO114" s="17"/>
      <c r="IP114" s="17"/>
      <c r="IQ114" s="17"/>
      <c r="IR114" s="17"/>
      <c r="IS114" s="17"/>
      <c r="IT114" s="17"/>
      <c r="IU114" s="17"/>
      <c r="IV114" s="17"/>
      <c r="IW114" s="17"/>
      <c r="IX114" s="17"/>
      <c r="IY114" s="17"/>
      <c r="IZ114" s="17"/>
      <c r="JA114" s="17"/>
      <c r="JB114" s="17"/>
    </row>
    <row r="115" spans="1:262" x14ac:dyDescent="0.2">
      <c r="A115" s="149">
        <v>39990</v>
      </c>
      <c r="B115" s="162" t="s">
        <v>1626</v>
      </c>
      <c r="C115" s="162" t="s">
        <v>199</v>
      </c>
      <c r="D115" s="162" t="s">
        <v>140</v>
      </c>
      <c r="E115" s="162" t="s">
        <v>143</v>
      </c>
      <c r="F115" s="163">
        <v>36159</v>
      </c>
      <c r="G115" s="155">
        <v>1998</v>
      </c>
      <c r="H115" s="149" t="s">
        <v>800</v>
      </c>
      <c r="I115" s="149" t="str">
        <f t="shared" si="3"/>
        <v>IN</v>
      </c>
      <c r="J115" s="149" t="str">
        <f t="shared" si="4"/>
        <v>OH</v>
      </c>
      <c r="K115" s="149" t="str">
        <f t="shared" si="5"/>
        <v>Midwest, Northeast</v>
      </c>
      <c r="L115" s="149" t="str">
        <f>INDEX('State '!$A$1:$C$62,MATCH($I115,'State '!$B:$B,0),3)</f>
        <v>Midwest</v>
      </c>
      <c r="M115" s="149" t="str">
        <f>INDEX('State '!$A$1:$C$62,MATCH($J115,'State '!$B:$B,0),3)</f>
        <v>Northeast</v>
      </c>
      <c r="N115" s="149"/>
      <c r="O115" s="156">
        <v>31.3</v>
      </c>
      <c r="P115" s="156">
        <v>114</v>
      </c>
      <c r="Q115" s="156">
        <v>305</v>
      </c>
      <c r="R115" s="155">
        <v>36</v>
      </c>
      <c r="S115" s="149" t="s">
        <v>135</v>
      </c>
      <c r="T115" s="149" t="s">
        <v>381</v>
      </c>
      <c r="U115" s="149" t="s">
        <v>1627</v>
      </c>
      <c r="V115" s="149"/>
      <c r="W115" s="148"/>
      <c r="X115" s="148"/>
      <c r="Y115" s="148"/>
      <c r="Z115" s="17"/>
      <c r="AA115" s="17"/>
      <c r="AB115" s="17"/>
    </row>
    <row r="116" spans="1:262" x14ac:dyDescent="0.2">
      <c r="A116" s="149">
        <v>39990</v>
      </c>
      <c r="B116" s="162" t="s">
        <v>1528</v>
      </c>
      <c r="C116" s="162" t="s">
        <v>368</v>
      </c>
      <c r="D116" s="162" t="s">
        <v>136</v>
      </c>
      <c r="E116" s="162" t="s">
        <v>143</v>
      </c>
      <c r="F116" s="163">
        <v>36153</v>
      </c>
      <c r="G116" s="155">
        <v>1999</v>
      </c>
      <c r="H116" s="149" t="s">
        <v>1529</v>
      </c>
      <c r="I116" s="149" t="str">
        <f t="shared" si="3"/>
        <v>ME</v>
      </c>
      <c r="J116" s="149" t="str">
        <f t="shared" si="4"/>
        <v>MA</v>
      </c>
      <c r="K116" s="149" t="str">
        <f t="shared" si="5"/>
        <v>Northeast</v>
      </c>
      <c r="L116" s="149" t="str">
        <f>INDEX('State '!$A$1:$C$62,MATCH($I116,'State '!$B:$B,0),3)</f>
        <v>Northeast</v>
      </c>
      <c r="M116" s="149" t="str">
        <f>INDEX('State '!$A$1:$C$62,MATCH($J116,'State '!$B:$B,0),3)</f>
        <v>Northeast</v>
      </c>
      <c r="N116" s="149"/>
      <c r="O116" s="156">
        <v>175</v>
      </c>
      <c r="P116" s="156">
        <v>100</v>
      </c>
      <c r="Q116" s="156">
        <v>631.79999999999995</v>
      </c>
      <c r="R116" s="155">
        <v>30</v>
      </c>
      <c r="S116" s="149" t="s">
        <v>135</v>
      </c>
      <c r="T116" s="149" t="s">
        <v>381</v>
      </c>
      <c r="U116" s="149" t="s">
        <v>1530</v>
      </c>
      <c r="V116" s="149"/>
      <c r="W116" s="148"/>
      <c r="X116" s="148"/>
      <c r="Y116" s="148"/>
      <c r="Z116" s="17"/>
      <c r="AA116" s="17"/>
      <c r="AB116" s="17"/>
    </row>
    <row r="117" spans="1:262" ht="96.6" customHeight="1" x14ac:dyDescent="0.2">
      <c r="A117" s="171">
        <v>39990</v>
      </c>
      <c r="B117" s="162" t="s">
        <v>1542</v>
      </c>
      <c r="C117" s="162" t="s">
        <v>200</v>
      </c>
      <c r="D117" s="162" t="s">
        <v>134</v>
      </c>
      <c r="E117" s="162" t="s">
        <v>143</v>
      </c>
      <c r="F117" s="163">
        <v>36161</v>
      </c>
      <c r="G117" s="164">
        <v>1999</v>
      </c>
      <c r="H117" s="149" t="s">
        <v>36</v>
      </c>
      <c r="I117" s="149" t="str">
        <f t="shared" si="3"/>
        <v>MA</v>
      </c>
      <c r="J117" s="149" t="str">
        <f t="shared" si="4"/>
        <v>MA</v>
      </c>
      <c r="K117" s="149" t="str">
        <f t="shared" si="5"/>
        <v>Northeast</v>
      </c>
      <c r="L117" s="149" t="str">
        <f>INDEX('State '!$A$1:$C$62,MATCH($I117,'State '!$B:$B,0),3)</f>
        <v>Northeast</v>
      </c>
      <c r="M117" s="149" t="str">
        <f>INDEX('State '!$A$1:$C$62,MATCH($J117,'State '!$B:$B,0),3)</f>
        <v>Northeast</v>
      </c>
      <c r="N117" s="149"/>
      <c r="O117" s="156">
        <v>4.7</v>
      </c>
      <c r="P117" s="156">
        <v>2</v>
      </c>
      <c r="Q117" s="156">
        <v>32</v>
      </c>
      <c r="R117" s="155">
        <v>14</v>
      </c>
      <c r="S117" s="149" t="s">
        <v>135</v>
      </c>
      <c r="T117" s="149" t="s">
        <v>381</v>
      </c>
      <c r="U117" s="149" t="s">
        <v>1543</v>
      </c>
      <c r="V117" s="149"/>
      <c r="W117" s="148"/>
      <c r="X117" s="148"/>
      <c r="Y117" s="148"/>
      <c r="Z117" s="17"/>
      <c r="AA117" s="17"/>
      <c r="AB117" s="17"/>
    </row>
    <row r="118" spans="1:262" x14ac:dyDescent="0.2">
      <c r="A118" s="149">
        <v>39990</v>
      </c>
      <c r="B118" s="150" t="s">
        <v>1534</v>
      </c>
      <c r="C118" s="162" t="s">
        <v>1828</v>
      </c>
      <c r="D118" s="150" t="s">
        <v>136</v>
      </c>
      <c r="E118" s="162" t="s">
        <v>143</v>
      </c>
      <c r="F118" s="163">
        <v>36206</v>
      </c>
      <c r="G118" s="155">
        <v>1999</v>
      </c>
      <c r="H118" s="149" t="s">
        <v>1535</v>
      </c>
      <c r="I118" s="149" t="str">
        <f t="shared" si="3"/>
        <v>QU</v>
      </c>
      <c r="J118" s="149" t="str">
        <f t="shared" si="4"/>
        <v>ME</v>
      </c>
      <c r="K118" s="149" t="str">
        <f t="shared" si="5"/>
        <v>Canada, Northeast</v>
      </c>
      <c r="L118" s="149" t="str">
        <f>INDEX('State '!$A$1:$C$62,MATCH($I118,'State '!$B:$B,0),3)</f>
        <v>Canada</v>
      </c>
      <c r="M118" s="149" t="str">
        <f>INDEX('State '!$A$1:$C$62,MATCH($J118,'State '!$B:$B,0),3)</f>
        <v>Northeast</v>
      </c>
      <c r="N118" s="149"/>
      <c r="O118" s="156">
        <v>302.89999999999998</v>
      </c>
      <c r="P118" s="156">
        <v>271</v>
      </c>
      <c r="Q118" s="155">
        <v>178</v>
      </c>
      <c r="R118" s="155">
        <v>24</v>
      </c>
      <c r="S118" s="149" t="s">
        <v>135</v>
      </c>
      <c r="T118" s="149" t="s">
        <v>381</v>
      </c>
      <c r="U118" s="149" t="s">
        <v>1536</v>
      </c>
      <c r="V118" s="149"/>
      <c r="W118" s="148"/>
      <c r="X118" s="148"/>
      <c r="Y118" s="148"/>
      <c r="Z118" s="17"/>
      <c r="AA118" s="17"/>
      <c r="AB118" s="17"/>
    </row>
    <row r="119" spans="1:262" x14ac:dyDescent="0.2">
      <c r="A119" s="171">
        <v>39990</v>
      </c>
      <c r="B119" s="162" t="s">
        <v>1512</v>
      </c>
      <c r="C119" s="162" t="s">
        <v>304</v>
      </c>
      <c r="D119" s="162" t="s">
        <v>140</v>
      </c>
      <c r="E119" s="162" t="s">
        <v>143</v>
      </c>
      <c r="F119" s="163">
        <v>36206</v>
      </c>
      <c r="G119" s="155">
        <v>1999</v>
      </c>
      <c r="H119" s="149" t="s">
        <v>25</v>
      </c>
      <c r="I119" s="149" t="str">
        <f t="shared" si="3"/>
        <v>CO</v>
      </c>
      <c r="J119" s="149" t="str">
        <f t="shared" si="4"/>
        <v>CO</v>
      </c>
      <c r="K119" s="149" t="str">
        <f t="shared" si="5"/>
        <v>Mountain</v>
      </c>
      <c r="L119" s="149" t="str">
        <f>INDEX('State '!$A$1:$C$62,MATCH($I119,'State '!$B:$B,0),3)</f>
        <v>Mountain</v>
      </c>
      <c r="M119" s="149" t="str">
        <f>INDEX('State '!$A$1:$C$62,MATCH($J119,'State '!$B:$B,0),3)</f>
        <v>Mountain</v>
      </c>
      <c r="N119" s="149"/>
      <c r="O119" s="156">
        <v>4.25</v>
      </c>
      <c r="P119" s="156">
        <v>5.3</v>
      </c>
      <c r="Q119" s="156">
        <v>156.69999999999999</v>
      </c>
      <c r="R119" s="155">
        <v>22</v>
      </c>
      <c r="S119" s="149" t="s">
        <v>135</v>
      </c>
      <c r="T119" s="149" t="s">
        <v>381</v>
      </c>
      <c r="U119" s="149" t="s">
        <v>1513</v>
      </c>
      <c r="V119" s="149"/>
      <c r="W119" s="148"/>
      <c r="X119" s="148"/>
      <c r="Y119" s="148"/>
      <c r="AA119" s="17"/>
      <c r="AB119" s="17"/>
    </row>
    <row r="120" spans="1:262" x14ac:dyDescent="0.2">
      <c r="A120" s="171">
        <v>39990</v>
      </c>
      <c r="B120" s="162" t="s">
        <v>1514</v>
      </c>
      <c r="C120" s="162" t="s">
        <v>304</v>
      </c>
      <c r="D120" s="162" t="s">
        <v>140</v>
      </c>
      <c r="E120" s="162" t="s">
        <v>143</v>
      </c>
      <c r="F120" s="163">
        <v>36206</v>
      </c>
      <c r="G120" s="155">
        <v>1999</v>
      </c>
      <c r="H120" s="149" t="s">
        <v>25</v>
      </c>
      <c r="I120" s="149" t="str">
        <f t="shared" si="3"/>
        <v>CO</v>
      </c>
      <c r="J120" s="149" t="str">
        <f t="shared" si="4"/>
        <v>CO</v>
      </c>
      <c r="K120" s="149" t="str">
        <f t="shared" si="5"/>
        <v>Mountain</v>
      </c>
      <c r="L120" s="149" t="str">
        <f>INDEX('State '!$A$1:$C$62,MATCH($I120,'State '!$B:$B,0),3)</f>
        <v>Mountain</v>
      </c>
      <c r="M120" s="149" t="str">
        <f>INDEX('State '!$A$1:$C$62,MATCH($J120,'State '!$B:$B,0),3)</f>
        <v>Mountain</v>
      </c>
      <c r="N120" s="149"/>
      <c r="O120" s="156">
        <v>240</v>
      </c>
      <c r="P120" s="156">
        <v>266</v>
      </c>
      <c r="Q120" s="156">
        <v>300</v>
      </c>
      <c r="R120" s="155">
        <v>22</v>
      </c>
      <c r="S120" s="149" t="s">
        <v>135</v>
      </c>
      <c r="T120" s="149" t="s">
        <v>381</v>
      </c>
      <c r="U120" s="149" t="s">
        <v>1515</v>
      </c>
      <c r="V120" s="149"/>
      <c r="W120" s="148"/>
      <c r="X120" s="148"/>
      <c r="Y120" s="148"/>
      <c r="Z120" s="17"/>
      <c r="AA120" s="17"/>
      <c r="AB120" s="17"/>
    </row>
    <row r="121" spans="1:262" x14ac:dyDescent="0.2">
      <c r="A121" s="171">
        <v>39990</v>
      </c>
      <c r="B121" s="162" t="s">
        <v>1546</v>
      </c>
      <c r="C121" s="162" t="s">
        <v>1875</v>
      </c>
      <c r="D121" s="162" t="s">
        <v>134</v>
      </c>
      <c r="E121" s="162" t="s">
        <v>143</v>
      </c>
      <c r="F121" s="163">
        <v>36281</v>
      </c>
      <c r="G121" s="155">
        <v>1999</v>
      </c>
      <c r="H121" s="149" t="s">
        <v>16</v>
      </c>
      <c r="I121" s="149" t="str">
        <f t="shared" si="3"/>
        <v>NC</v>
      </c>
      <c r="J121" s="149" t="str">
        <f t="shared" si="4"/>
        <v>NC</v>
      </c>
      <c r="K121" s="149" t="str">
        <f t="shared" si="5"/>
        <v>Southeast</v>
      </c>
      <c r="L121" s="149" t="str">
        <f>INDEX('State '!$A$1:$C$62,MATCH($I121,'State '!$B:$B,0),3)</f>
        <v>Southeast</v>
      </c>
      <c r="M121" s="149" t="str">
        <f>INDEX('State '!$A$1:$C$62,MATCH($J121,'State '!$B:$B,0),3)</f>
        <v>Southeast</v>
      </c>
      <c r="N121" s="149"/>
      <c r="O121" s="156">
        <v>0.71</v>
      </c>
      <c r="P121" s="156">
        <v>1</v>
      </c>
      <c r="Q121" s="156">
        <v>400</v>
      </c>
      <c r="R121" s="155" t="s">
        <v>3221</v>
      </c>
      <c r="S121" s="149" t="s">
        <v>135</v>
      </c>
      <c r="T121" s="149" t="s">
        <v>381</v>
      </c>
      <c r="U121" s="149" t="s">
        <v>1547</v>
      </c>
      <c r="V121" s="149"/>
      <c r="W121" s="148"/>
      <c r="X121" s="148"/>
      <c r="Y121" s="179"/>
      <c r="Z121" s="17"/>
      <c r="AA121" s="17"/>
      <c r="AB121" s="17"/>
    </row>
    <row r="122" spans="1:262" x14ac:dyDescent="0.2">
      <c r="A122" s="149">
        <v>39990</v>
      </c>
      <c r="B122" s="162" t="s">
        <v>2147</v>
      </c>
      <c r="C122" s="162" t="s">
        <v>1718</v>
      </c>
      <c r="D122" s="162" t="s">
        <v>140</v>
      </c>
      <c r="E122" s="162" t="s">
        <v>143</v>
      </c>
      <c r="F122" s="163">
        <v>36312</v>
      </c>
      <c r="G122" s="164">
        <v>1999</v>
      </c>
      <c r="H122" s="149" t="s">
        <v>1276</v>
      </c>
      <c r="I122" s="149" t="str">
        <f t="shared" si="3"/>
        <v>AZ</v>
      </c>
      <c r="J122" s="149" t="str">
        <f t="shared" si="4"/>
        <v>MX</v>
      </c>
      <c r="K122" s="149" t="str">
        <f t="shared" si="5"/>
        <v>Mountain, Mexico</v>
      </c>
      <c r="L122" s="149" t="str">
        <f>INDEX('State '!$A$1:$C$62,MATCH($I122,'State '!$B:$B,0),3)</f>
        <v>Mountain</v>
      </c>
      <c r="M122" s="149" t="str">
        <f>INDEX('State '!$A$1:$C$62,MATCH($J122,'State '!$B:$B,0),3)</f>
        <v>Mexico</v>
      </c>
      <c r="N122" s="149"/>
      <c r="O122" s="156">
        <v>0.8</v>
      </c>
      <c r="P122" s="156">
        <v>1</v>
      </c>
      <c r="Q122" s="156">
        <v>78</v>
      </c>
      <c r="R122" s="155">
        <v>16</v>
      </c>
      <c r="S122" s="149" t="s">
        <v>135</v>
      </c>
      <c r="T122" s="149" t="s">
        <v>381</v>
      </c>
      <c r="U122" s="149" t="s">
        <v>1541</v>
      </c>
      <c r="V122" s="149"/>
      <c r="W122" s="148"/>
      <c r="X122" s="148"/>
      <c r="Y122" s="148"/>
      <c r="Z122" s="17"/>
      <c r="AA122" s="17"/>
      <c r="AB122" s="17"/>
    </row>
    <row r="123" spans="1:262" x14ac:dyDescent="0.2">
      <c r="A123" s="149">
        <v>39990</v>
      </c>
      <c r="B123" s="162" t="s">
        <v>1526</v>
      </c>
      <c r="C123" s="162" t="s">
        <v>367</v>
      </c>
      <c r="D123" s="162" t="s">
        <v>140</v>
      </c>
      <c r="E123" s="162" t="s">
        <v>143</v>
      </c>
      <c r="F123" s="163">
        <v>36404</v>
      </c>
      <c r="G123" s="164">
        <v>1999</v>
      </c>
      <c r="H123" s="149" t="s">
        <v>1295</v>
      </c>
      <c r="I123" s="149" t="str">
        <f t="shared" si="3"/>
        <v>IL</v>
      </c>
      <c r="J123" s="149" t="str">
        <f t="shared" si="4"/>
        <v>WI</v>
      </c>
      <c r="K123" s="149" t="str">
        <f t="shared" si="5"/>
        <v>Midwest</v>
      </c>
      <c r="L123" s="149" t="str">
        <f>INDEX('State '!$A$1:$C$62,MATCH($I123,'State '!$B:$B,0),3)</f>
        <v>Midwest</v>
      </c>
      <c r="M123" s="149" t="str">
        <f>INDEX('State '!$A$1:$C$62,MATCH($J123,'State '!$B:$B,0),3)</f>
        <v>Midwest</v>
      </c>
      <c r="N123" s="149"/>
      <c r="O123" s="156"/>
      <c r="P123" s="156">
        <v>12.4</v>
      </c>
      <c r="Q123" s="156">
        <v>40</v>
      </c>
      <c r="R123" s="155">
        <v>10</v>
      </c>
      <c r="S123" s="149" t="s">
        <v>135</v>
      </c>
      <c r="T123" s="149" t="s">
        <v>381</v>
      </c>
      <c r="U123" s="149" t="s">
        <v>1527</v>
      </c>
      <c r="V123" s="149"/>
      <c r="W123" s="148"/>
      <c r="X123" s="148"/>
      <c r="Y123" s="148"/>
      <c r="Z123" s="17"/>
      <c r="AA123" s="17"/>
      <c r="AB123" s="17"/>
    </row>
    <row r="124" spans="1:262" x14ac:dyDescent="0.2">
      <c r="A124" s="149">
        <v>39990</v>
      </c>
      <c r="B124" s="162" t="s">
        <v>1504</v>
      </c>
      <c r="C124" s="162" t="s">
        <v>201</v>
      </c>
      <c r="D124" s="162" t="s">
        <v>140</v>
      </c>
      <c r="E124" s="162" t="s">
        <v>143</v>
      </c>
      <c r="F124" s="163">
        <v>36404</v>
      </c>
      <c r="G124" s="164">
        <v>1999</v>
      </c>
      <c r="H124" s="149" t="s">
        <v>7</v>
      </c>
      <c r="I124" s="149" t="str">
        <f t="shared" si="3"/>
        <v>PA</v>
      </c>
      <c r="J124" s="149" t="str">
        <f t="shared" si="4"/>
        <v>PA</v>
      </c>
      <c r="K124" s="149" t="str">
        <f t="shared" si="5"/>
        <v>Northeast</v>
      </c>
      <c r="L124" s="149" t="str">
        <f>INDEX('State '!$A$1:$C$62,MATCH($I124,'State '!$B:$B,0),3)</f>
        <v>Northeast</v>
      </c>
      <c r="M124" s="149" t="str">
        <f>INDEX('State '!$A$1:$C$62,MATCH($J124,'State '!$B:$B,0),3)</f>
        <v>Northeast</v>
      </c>
      <c r="N124" s="149"/>
      <c r="O124" s="156">
        <v>0.11</v>
      </c>
      <c r="P124" s="156"/>
      <c r="Q124" s="156">
        <v>59</v>
      </c>
      <c r="R124" s="155"/>
      <c r="S124" s="149" t="s">
        <v>135</v>
      </c>
      <c r="T124" s="149" t="s">
        <v>381</v>
      </c>
      <c r="U124" s="149" t="s">
        <v>1505</v>
      </c>
      <c r="V124" s="149"/>
      <c r="W124" s="148"/>
      <c r="X124" s="148"/>
      <c r="Y124" s="148"/>
      <c r="Z124" s="17"/>
      <c r="AA124" s="17"/>
      <c r="AB124" s="17"/>
    </row>
    <row r="125" spans="1:262" x14ac:dyDescent="0.2">
      <c r="A125" s="149">
        <v>39990</v>
      </c>
      <c r="B125" s="162" t="s">
        <v>1497</v>
      </c>
      <c r="C125" s="162" t="s">
        <v>206</v>
      </c>
      <c r="D125" s="162" t="s">
        <v>140</v>
      </c>
      <c r="E125" s="162" t="s">
        <v>143</v>
      </c>
      <c r="F125" s="163">
        <v>36418</v>
      </c>
      <c r="G125" s="155">
        <v>1999</v>
      </c>
      <c r="H125" s="149" t="s">
        <v>408</v>
      </c>
      <c r="I125" s="149" t="str">
        <f t="shared" si="3"/>
        <v>TX</v>
      </c>
      <c r="J125" s="149" t="str">
        <f t="shared" si="4"/>
        <v>MX</v>
      </c>
      <c r="K125" s="149" t="str">
        <f t="shared" si="5"/>
        <v>South Central, Mexico</v>
      </c>
      <c r="L125" s="149" t="str">
        <f>INDEX('State '!$A$1:$C$62,MATCH($I125,'State '!$B:$B,0),3)</f>
        <v>South Central</v>
      </c>
      <c r="M125" s="149" t="str">
        <f>INDEX('State '!$A$1:$C$62,MATCH($J125,'State '!$B:$B,0),3)</f>
        <v>Mexico</v>
      </c>
      <c r="N125" s="149"/>
      <c r="O125" s="156">
        <v>15</v>
      </c>
      <c r="P125" s="156">
        <v>9.5</v>
      </c>
      <c r="Q125" s="156">
        <v>215</v>
      </c>
      <c r="R125" s="155">
        <v>24</v>
      </c>
      <c r="S125" s="149" t="s">
        <v>135</v>
      </c>
      <c r="T125" s="149" t="s">
        <v>381</v>
      </c>
      <c r="U125" s="149" t="s">
        <v>1498</v>
      </c>
      <c r="V125" s="149"/>
      <c r="W125" s="148"/>
      <c r="X125" s="148"/>
      <c r="Y125" s="148"/>
      <c r="Z125" s="17"/>
      <c r="AA125" s="17"/>
      <c r="AB125" s="17"/>
    </row>
    <row r="126" spans="1:262" x14ac:dyDescent="0.2">
      <c r="A126" s="149">
        <v>39990</v>
      </c>
      <c r="B126" s="162" t="s">
        <v>1507</v>
      </c>
      <c r="C126" s="162" t="s">
        <v>365</v>
      </c>
      <c r="D126" s="162" t="s">
        <v>136</v>
      </c>
      <c r="E126" s="162" t="s">
        <v>143</v>
      </c>
      <c r="F126" s="163">
        <v>36461</v>
      </c>
      <c r="G126" s="164">
        <v>1999</v>
      </c>
      <c r="H126" s="149" t="s">
        <v>1508</v>
      </c>
      <c r="I126" s="149" t="str">
        <f t="shared" si="3"/>
        <v>SK</v>
      </c>
      <c r="J126" s="149" t="str">
        <f t="shared" si="4"/>
        <v>MT</v>
      </c>
      <c r="K126" s="149" t="str">
        <f t="shared" si="5"/>
        <v>Canada, Mountain</v>
      </c>
      <c r="L126" s="149" t="str">
        <f>INDEX('State '!$A$1:$C$62,MATCH($I126,'State '!$B:$B,0),3)</f>
        <v>Canada</v>
      </c>
      <c r="M126" s="149" t="str">
        <f>INDEX('State '!$A$1:$C$62,MATCH($J126,'State '!$B:$B,0),3)</f>
        <v>Mountain</v>
      </c>
      <c r="N126" s="149"/>
      <c r="O126" s="156">
        <v>0.5</v>
      </c>
      <c r="P126" s="156">
        <v>4</v>
      </c>
      <c r="Q126" s="156">
        <v>10</v>
      </c>
      <c r="R126" s="155">
        <v>8</v>
      </c>
      <c r="S126" s="149" t="s">
        <v>135</v>
      </c>
      <c r="T126" s="149" t="s">
        <v>381</v>
      </c>
      <c r="U126" s="149" t="s">
        <v>1509</v>
      </c>
      <c r="V126" s="149"/>
      <c r="W126" s="148"/>
      <c r="X126" s="148"/>
      <c r="Y126" s="148"/>
      <c r="Z126" s="17"/>
      <c r="AA126" s="17"/>
      <c r="AB126" s="17"/>
    </row>
    <row r="127" spans="1:262" x14ac:dyDescent="0.2">
      <c r="A127" s="149">
        <v>39990</v>
      </c>
      <c r="B127" s="162" t="s">
        <v>1518</v>
      </c>
      <c r="C127" s="162" t="s">
        <v>1725</v>
      </c>
      <c r="D127" s="162" t="s">
        <v>140</v>
      </c>
      <c r="E127" s="162" t="s">
        <v>143</v>
      </c>
      <c r="F127" s="163">
        <v>36465</v>
      </c>
      <c r="G127" s="164">
        <v>1999</v>
      </c>
      <c r="H127" s="149" t="s">
        <v>1295</v>
      </c>
      <c r="I127" s="149" t="str">
        <f t="shared" si="3"/>
        <v>IL</v>
      </c>
      <c r="J127" s="149" t="str">
        <f t="shared" si="4"/>
        <v>WI</v>
      </c>
      <c r="K127" s="149" t="str">
        <f t="shared" si="5"/>
        <v>Midwest</v>
      </c>
      <c r="L127" s="149" t="str">
        <f>INDEX('State '!$A$1:$C$62,MATCH($I127,'State '!$B:$B,0),3)</f>
        <v>Midwest</v>
      </c>
      <c r="M127" s="149" t="str">
        <f>INDEX('State '!$A$1:$C$62,MATCH($J127,'State '!$B:$B,0),3)</f>
        <v>Midwest</v>
      </c>
      <c r="N127" s="149"/>
      <c r="O127" s="156">
        <v>11.6</v>
      </c>
      <c r="P127" s="156">
        <v>11.7</v>
      </c>
      <c r="Q127" s="156">
        <v>190</v>
      </c>
      <c r="R127" s="155">
        <v>30</v>
      </c>
      <c r="S127" s="149" t="s">
        <v>135</v>
      </c>
      <c r="T127" s="149" t="s">
        <v>381</v>
      </c>
      <c r="U127" s="149" t="s">
        <v>1519</v>
      </c>
      <c r="V127" s="149"/>
      <c r="W127" s="148"/>
      <c r="X127" s="148"/>
      <c r="Y127" s="148"/>
      <c r="Z127" s="17"/>
      <c r="AA127" s="17"/>
      <c r="AB127" s="17"/>
    </row>
    <row r="128" spans="1:262" x14ac:dyDescent="0.2">
      <c r="A128" s="149">
        <v>39990</v>
      </c>
      <c r="B128" s="150" t="s">
        <v>1506</v>
      </c>
      <c r="C128" s="150" t="s">
        <v>1875</v>
      </c>
      <c r="D128" s="150" t="s">
        <v>136</v>
      </c>
      <c r="E128" s="162" t="s">
        <v>143</v>
      </c>
      <c r="F128" s="163">
        <v>36465</v>
      </c>
      <c r="G128" s="164">
        <v>1999</v>
      </c>
      <c r="H128" s="149" t="s">
        <v>16</v>
      </c>
      <c r="I128" s="149" t="str">
        <f t="shared" si="3"/>
        <v>NC</v>
      </c>
      <c r="J128" s="149" t="str">
        <f t="shared" si="4"/>
        <v>NC</v>
      </c>
      <c r="K128" s="149" t="str">
        <f t="shared" si="5"/>
        <v>Southeast</v>
      </c>
      <c r="L128" s="149" t="str">
        <f>INDEX('State '!$A$1:$C$62,MATCH($I128,'State '!$B:$B,0),3)</f>
        <v>Southeast</v>
      </c>
      <c r="M128" s="149" t="str">
        <f>INDEX('State '!$A$1:$C$62,MATCH($J128,'State '!$B:$B,0),3)</f>
        <v>Southeast</v>
      </c>
      <c r="N128" s="149"/>
      <c r="O128" s="156">
        <v>98.3</v>
      </c>
      <c r="P128" s="156">
        <v>67</v>
      </c>
      <c r="Q128" s="155">
        <v>263</v>
      </c>
      <c r="R128" s="155">
        <v>24</v>
      </c>
      <c r="S128" s="149" t="s">
        <v>138</v>
      </c>
      <c r="T128" s="149" t="s">
        <v>187</v>
      </c>
      <c r="U128" s="149" t="s">
        <v>382</v>
      </c>
      <c r="V128" s="149"/>
      <c r="W128" s="148"/>
      <c r="X128" s="148"/>
      <c r="Y128" s="148"/>
      <c r="Z128" s="17"/>
      <c r="AA128" s="17"/>
      <c r="AB128" s="17"/>
    </row>
    <row r="129" spans="1:25" s="17" customFormat="1" x14ac:dyDescent="0.2">
      <c r="A129" s="149">
        <v>39990</v>
      </c>
      <c r="B129" s="162" t="s">
        <v>1844</v>
      </c>
      <c r="C129" s="162" t="s">
        <v>1954</v>
      </c>
      <c r="D129" s="162" t="s">
        <v>140</v>
      </c>
      <c r="E129" s="162" t="s">
        <v>143</v>
      </c>
      <c r="F129" s="163">
        <v>36465</v>
      </c>
      <c r="G129" s="164">
        <v>1999</v>
      </c>
      <c r="H129" s="149" t="s">
        <v>1520</v>
      </c>
      <c r="I129" s="149" t="str">
        <f t="shared" si="3"/>
        <v>LA</v>
      </c>
      <c r="J129" s="149" t="str">
        <f t="shared" si="4"/>
        <v>KY</v>
      </c>
      <c r="K129" s="149" t="str">
        <f t="shared" si="5"/>
        <v>South Central, Midwest</v>
      </c>
      <c r="L129" s="149" t="str">
        <f>INDEX('State '!$A$1:$C$62,MATCH($I129,'State '!$B:$B,0),3)</f>
        <v>South Central</v>
      </c>
      <c r="M129" s="149" t="str">
        <f>INDEX('State '!$A$1:$C$62,MATCH($J129,'State '!$B:$B,0),3)</f>
        <v>Midwest</v>
      </c>
      <c r="N129" s="149"/>
      <c r="O129" s="156">
        <v>37.68</v>
      </c>
      <c r="P129" s="156"/>
      <c r="Q129" s="156">
        <v>307</v>
      </c>
      <c r="R129" s="155" t="s">
        <v>535</v>
      </c>
      <c r="S129" s="149" t="s">
        <v>135</v>
      </c>
      <c r="T129" s="149" t="s">
        <v>381</v>
      </c>
      <c r="U129" s="149" t="s">
        <v>1521</v>
      </c>
      <c r="V129" s="149"/>
      <c r="W129" s="148"/>
      <c r="X129" s="148"/>
      <c r="Y129" s="148"/>
    </row>
    <row r="130" spans="1:25" s="17" customFormat="1" x14ac:dyDescent="0.2">
      <c r="A130" s="149">
        <v>39990</v>
      </c>
      <c r="B130" s="162" t="s">
        <v>1531</v>
      </c>
      <c r="C130" s="162" t="s">
        <v>261</v>
      </c>
      <c r="D130" s="162" t="s">
        <v>134</v>
      </c>
      <c r="E130" s="162" t="s">
        <v>143</v>
      </c>
      <c r="F130" s="163">
        <v>36465</v>
      </c>
      <c r="G130" s="164">
        <v>1999</v>
      </c>
      <c r="H130" s="149" t="s">
        <v>1532</v>
      </c>
      <c r="I130" s="149" t="str">
        <f t="shared" si="3"/>
        <v>PA</v>
      </c>
      <c r="J130" s="149" t="str">
        <f t="shared" si="4"/>
        <v>VA</v>
      </c>
      <c r="K130" s="149" t="str">
        <f t="shared" si="5"/>
        <v>Northeast</v>
      </c>
      <c r="L130" s="149" t="str">
        <f>INDEX('State '!$A$1:$C$62,MATCH($I130,'State '!$B:$B,0),3)</f>
        <v>Northeast</v>
      </c>
      <c r="M130" s="149" t="str">
        <f>INDEX('State '!$A$1:$C$62,MATCH($J130,'State '!$B:$B,0),3)</f>
        <v>Northeast</v>
      </c>
      <c r="N130" s="149"/>
      <c r="O130" s="156">
        <v>20</v>
      </c>
      <c r="P130" s="156">
        <v>379</v>
      </c>
      <c r="Q130" s="156">
        <v>108</v>
      </c>
      <c r="R130" s="155"/>
      <c r="S130" s="149" t="s">
        <v>135</v>
      </c>
      <c r="T130" s="149" t="s">
        <v>381</v>
      </c>
      <c r="U130" s="149" t="s">
        <v>1533</v>
      </c>
      <c r="V130" s="149"/>
      <c r="W130" s="148"/>
      <c r="X130" s="148"/>
      <c r="Y130" s="148"/>
    </row>
    <row r="131" spans="1:25" s="17" customFormat="1" x14ac:dyDescent="0.2">
      <c r="A131" s="149">
        <v>39990</v>
      </c>
      <c r="B131" s="162" t="s">
        <v>1524</v>
      </c>
      <c r="C131" s="162" t="s">
        <v>298</v>
      </c>
      <c r="D131" s="162" t="s">
        <v>136</v>
      </c>
      <c r="E131" s="162" t="s">
        <v>143</v>
      </c>
      <c r="F131" s="163">
        <v>36465</v>
      </c>
      <c r="G131" s="164">
        <v>1999</v>
      </c>
      <c r="H131" s="149" t="s">
        <v>1397</v>
      </c>
      <c r="I131" s="149" t="str">
        <f t="shared" ref="I131:I194" si="6">LEFT($H131,2)</f>
        <v>NB</v>
      </c>
      <c r="J131" s="149" t="str">
        <f t="shared" ref="J131:J194" si="7">RIGHT($H131,2)</f>
        <v>ME</v>
      </c>
      <c r="K131" s="149" t="str">
        <f t="shared" ref="K131:K194" si="8">IF($L131=$M131,L131,CONCATENATE($L131,", ",IF(ISBLANK(N131),"",CONCATENATE(N131,", ")),$M131))</f>
        <v>Canada, Northeast</v>
      </c>
      <c r="L131" s="149" t="str">
        <f>INDEX('State '!$A$1:$C$62,MATCH($I131,'State '!$B:$B,0),3)</f>
        <v>Canada</v>
      </c>
      <c r="M131" s="149" t="str">
        <f>INDEX('State '!$A$1:$C$62,MATCH($J131,'State '!$B:$B,0),3)</f>
        <v>Northeast</v>
      </c>
      <c r="N131" s="149"/>
      <c r="O131" s="156">
        <v>611</v>
      </c>
      <c r="P131" s="156">
        <v>347</v>
      </c>
      <c r="Q131" s="156">
        <v>400</v>
      </c>
      <c r="R131" s="155" t="s">
        <v>3176</v>
      </c>
      <c r="S131" s="149" t="s">
        <v>135</v>
      </c>
      <c r="T131" s="149" t="s">
        <v>381</v>
      </c>
      <c r="U131" s="149" t="s">
        <v>1525</v>
      </c>
      <c r="V131" s="149"/>
      <c r="W131" s="148"/>
      <c r="X131" s="148"/>
      <c r="Y131" s="148"/>
    </row>
    <row r="132" spans="1:25" s="17" customFormat="1" x14ac:dyDescent="0.2">
      <c r="A132" s="149">
        <v>39990</v>
      </c>
      <c r="B132" s="162" t="s">
        <v>1522</v>
      </c>
      <c r="C132" s="162" t="s">
        <v>298</v>
      </c>
      <c r="D132" s="162" t="s">
        <v>134</v>
      </c>
      <c r="E132" s="162" t="s">
        <v>143</v>
      </c>
      <c r="F132" s="163">
        <v>36465</v>
      </c>
      <c r="G132" s="164">
        <v>1999</v>
      </c>
      <c r="H132" s="149" t="s">
        <v>4</v>
      </c>
      <c r="I132" s="149" t="str">
        <f t="shared" si="6"/>
        <v>ME</v>
      </c>
      <c r="J132" s="149" t="str">
        <f t="shared" si="7"/>
        <v>ME</v>
      </c>
      <c r="K132" s="149" t="str">
        <f t="shared" si="8"/>
        <v>Northeast</v>
      </c>
      <c r="L132" s="149" t="str">
        <f>INDEX('State '!$A$1:$C$62,MATCH($I132,'State '!$B:$B,0),3)</f>
        <v>Northeast</v>
      </c>
      <c r="M132" s="149" t="str">
        <f>INDEX('State '!$A$1:$C$62,MATCH($J132,'State '!$B:$B,0),3)</f>
        <v>Northeast</v>
      </c>
      <c r="N132" s="149"/>
      <c r="O132" s="156">
        <v>5.6</v>
      </c>
      <c r="P132" s="156">
        <v>1.1000000000000001</v>
      </c>
      <c r="Q132" s="156">
        <v>105</v>
      </c>
      <c r="R132" s="155">
        <v>12</v>
      </c>
      <c r="S132" s="149" t="s">
        <v>135</v>
      </c>
      <c r="T132" s="149" t="s">
        <v>381</v>
      </c>
      <c r="U132" s="149" t="s">
        <v>1523</v>
      </c>
      <c r="V132" s="149"/>
      <c r="W132" s="148"/>
      <c r="X132" s="148"/>
      <c r="Y132" s="148"/>
    </row>
    <row r="133" spans="1:25" s="17" customFormat="1" x14ac:dyDescent="0.2">
      <c r="A133" s="149">
        <v>39990</v>
      </c>
      <c r="B133" s="150" t="s">
        <v>1548</v>
      </c>
      <c r="C133" s="150" t="s">
        <v>260</v>
      </c>
      <c r="D133" s="150" t="s">
        <v>140</v>
      </c>
      <c r="E133" s="162" t="s">
        <v>143</v>
      </c>
      <c r="F133" s="163">
        <v>36465</v>
      </c>
      <c r="G133" s="164">
        <v>1999</v>
      </c>
      <c r="H133" s="149" t="s">
        <v>30</v>
      </c>
      <c r="I133" s="149" t="str">
        <f t="shared" si="6"/>
        <v>MN</v>
      </c>
      <c r="J133" s="149" t="str">
        <f t="shared" si="7"/>
        <v>MN</v>
      </c>
      <c r="K133" s="149" t="str">
        <f t="shared" si="8"/>
        <v>Midwest</v>
      </c>
      <c r="L133" s="149" t="str">
        <f>INDEX('State '!$A$1:$C$62,MATCH($I133,'State '!$B:$B,0),3)</f>
        <v>Midwest</v>
      </c>
      <c r="M133" s="149" t="str">
        <f>INDEX('State '!$A$1:$C$62,MATCH($J133,'State '!$B:$B,0),3)</f>
        <v>Midwest</v>
      </c>
      <c r="N133" s="149"/>
      <c r="O133" s="156">
        <v>0.05</v>
      </c>
      <c r="P133" s="156">
        <v>6</v>
      </c>
      <c r="Q133" s="155">
        <v>50</v>
      </c>
      <c r="R133" s="155"/>
      <c r="S133" s="149" t="s">
        <v>135</v>
      </c>
      <c r="T133" s="149" t="s">
        <v>381</v>
      </c>
      <c r="U133" s="149" t="s">
        <v>1549</v>
      </c>
      <c r="V133" s="149"/>
      <c r="W133" s="148"/>
      <c r="X133" s="148"/>
      <c r="Y133" s="148"/>
    </row>
    <row r="134" spans="1:25" s="17" customFormat="1" x14ac:dyDescent="0.2">
      <c r="A134" s="149">
        <v>39990</v>
      </c>
      <c r="B134" s="162" t="s">
        <v>1503</v>
      </c>
      <c r="C134" s="162" t="s">
        <v>260</v>
      </c>
      <c r="D134" s="162" t="s">
        <v>140</v>
      </c>
      <c r="E134" s="162" t="s">
        <v>143</v>
      </c>
      <c r="F134" s="163">
        <v>36465</v>
      </c>
      <c r="G134" s="164">
        <v>1999</v>
      </c>
      <c r="H134" s="149" t="s">
        <v>30</v>
      </c>
      <c r="I134" s="149" t="str">
        <f t="shared" si="6"/>
        <v>MN</v>
      </c>
      <c r="J134" s="149" t="str">
        <f t="shared" si="7"/>
        <v>MN</v>
      </c>
      <c r="K134" s="149" t="str">
        <f t="shared" si="8"/>
        <v>Midwest</v>
      </c>
      <c r="L134" s="149" t="str">
        <f>INDEX('State '!$A$1:$C$62,MATCH($I134,'State '!$B:$B,0),3)</f>
        <v>Midwest</v>
      </c>
      <c r="M134" s="149" t="str">
        <f>INDEX('State '!$A$1:$C$62,MATCH($J134,'State '!$B:$B,0),3)</f>
        <v>Midwest</v>
      </c>
      <c r="N134" s="149"/>
      <c r="O134" s="156">
        <v>1</v>
      </c>
      <c r="P134" s="156"/>
      <c r="Q134" s="156">
        <v>31</v>
      </c>
      <c r="R134" s="155"/>
      <c r="S134" s="149" t="s">
        <v>135</v>
      </c>
      <c r="T134" s="149" t="s">
        <v>381</v>
      </c>
      <c r="U134" s="149" t="s">
        <v>1350</v>
      </c>
      <c r="V134" s="149"/>
      <c r="W134" s="148"/>
      <c r="X134" s="148"/>
      <c r="Y134" s="148"/>
    </row>
    <row r="135" spans="1:25" s="17" customFormat="1" x14ac:dyDescent="0.2">
      <c r="A135" s="149">
        <v>39990</v>
      </c>
      <c r="B135" s="162" t="s">
        <v>1544</v>
      </c>
      <c r="C135" s="162" t="s">
        <v>256</v>
      </c>
      <c r="D135" s="162" t="s">
        <v>140</v>
      </c>
      <c r="E135" s="162" t="s">
        <v>143</v>
      </c>
      <c r="F135" s="163">
        <v>36465</v>
      </c>
      <c r="G135" s="155">
        <v>1999</v>
      </c>
      <c r="H135" s="149" t="s">
        <v>400</v>
      </c>
      <c r="I135" s="149" t="str">
        <f t="shared" si="6"/>
        <v>OR</v>
      </c>
      <c r="J135" s="149" t="str">
        <f t="shared" si="7"/>
        <v>WA</v>
      </c>
      <c r="K135" s="149" t="str">
        <f t="shared" si="8"/>
        <v>Pacific</v>
      </c>
      <c r="L135" s="149" t="str">
        <f>INDEX('State '!$A$1:$C$62,MATCH($I135,'State '!$B:$B,0),3)</f>
        <v>Pacific</v>
      </c>
      <c r="M135" s="149" t="str">
        <f>INDEX('State '!$A$1:$C$62,MATCH($J135,'State '!$B:$B,0),3)</f>
        <v>Pacific</v>
      </c>
      <c r="N135" s="149"/>
      <c r="O135" s="156">
        <v>17</v>
      </c>
      <c r="P135" s="156"/>
      <c r="Q135" s="156">
        <v>51</v>
      </c>
      <c r="R135" s="155" t="s">
        <v>1179</v>
      </c>
      <c r="S135" s="149" t="s">
        <v>135</v>
      </c>
      <c r="T135" s="149" t="s">
        <v>381</v>
      </c>
      <c r="U135" s="149" t="s">
        <v>1545</v>
      </c>
      <c r="V135" s="149"/>
      <c r="W135" s="148"/>
      <c r="X135" s="148"/>
      <c r="Y135" s="148"/>
    </row>
    <row r="136" spans="1:25" s="17" customFormat="1" x14ac:dyDescent="0.2">
      <c r="A136" s="149">
        <v>39990</v>
      </c>
      <c r="B136" s="162" t="s">
        <v>1539</v>
      </c>
      <c r="C136" s="162" t="s">
        <v>330</v>
      </c>
      <c r="D136" s="162" t="s">
        <v>134</v>
      </c>
      <c r="E136" s="162" t="s">
        <v>143</v>
      </c>
      <c r="F136" s="163">
        <v>36465</v>
      </c>
      <c r="G136" s="155">
        <v>1999</v>
      </c>
      <c r="H136" s="149" t="s">
        <v>2</v>
      </c>
      <c r="I136" s="149" t="str">
        <f t="shared" si="6"/>
        <v>OR</v>
      </c>
      <c r="J136" s="149" t="str">
        <f t="shared" si="7"/>
        <v>OR</v>
      </c>
      <c r="K136" s="149" t="str">
        <f t="shared" si="8"/>
        <v>Pacific</v>
      </c>
      <c r="L136" s="149" t="str">
        <f>INDEX('State '!$A$1:$C$62,MATCH($I136,'State '!$B:$B,0),3)</f>
        <v>Pacific</v>
      </c>
      <c r="M136" s="149" t="str">
        <f>INDEX('State '!$A$1:$C$62,MATCH($J136,'State '!$B:$B,0),3)</f>
        <v>Pacific</v>
      </c>
      <c r="N136" s="149"/>
      <c r="O136" s="156">
        <v>35</v>
      </c>
      <c r="P136" s="156">
        <v>29</v>
      </c>
      <c r="Q136" s="156">
        <v>190</v>
      </c>
      <c r="R136" s="155">
        <v>24</v>
      </c>
      <c r="S136" s="149" t="s">
        <v>138</v>
      </c>
      <c r="T136" s="149" t="s">
        <v>187</v>
      </c>
      <c r="U136" s="149" t="s">
        <v>382</v>
      </c>
      <c r="V136" s="149"/>
      <c r="W136" s="148"/>
      <c r="X136" s="148"/>
      <c r="Y136" s="148"/>
    </row>
    <row r="137" spans="1:25" s="17" customFormat="1" x14ac:dyDescent="0.2">
      <c r="A137" s="149">
        <v>39990</v>
      </c>
      <c r="B137" s="162" t="s">
        <v>1501</v>
      </c>
      <c r="C137" s="162" t="s">
        <v>199</v>
      </c>
      <c r="D137" s="162" t="s">
        <v>140</v>
      </c>
      <c r="E137" s="162" t="s">
        <v>143</v>
      </c>
      <c r="F137" s="163">
        <v>36465</v>
      </c>
      <c r="G137" s="155">
        <v>1999</v>
      </c>
      <c r="H137" s="149" t="s">
        <v>7</v>
      </c>
      <c r="I137" s="149" t="str">
        <f t="shared" si="6"/>
        <v>PA</v>
      </c>
      <c r="J137" s="149" t="str">
        <f t="shared" si="7"/>
        <v>PA</v>
      </c>
      <c r="K137" s="149" t="str">
        <f t="shared" si="8"/>
        <v>Northeast</v>
      </c>
      <c r="L137" s="149" t="str">
        <f>INDEX('State '!$A$1:$C$62,MATCH($I137,'State '!$B:$B,0),3)</f>
        <v>Northeast</v>
      </c>
      <c r="M137" s="149" t="str">
        <f>INDEX('State '!$A$1:$C$62,MATCH($J137,'State '!$B:$B,0),3)</f>
        <v>Northeast</v>
      </c>
      <c r="N137" s="149"/>
      <c r="O137" s="156">
        <v>10.9</v>
      </c>
      <c r="P137" s="156">
        <v>8.06</v>
      </c>
      <c r="Q137" s="156">
        <v>49</v>
      </c>
      <c r="R137" s="155">
        <v>36</v>
      </c>
      <c r="S137" s="149" t="s">
        <v>135</v>
      </c>
      <c r="T137" s="149" t="s">
        <v>381</v>
      </c>
      <c r="U137" s="149" t="s">
        <v>1502</v>
      </c>
      <c r="V137" s="149"/>
      <c r="W137" s="148"/>
      <c r="X137" s="148"/>
      <c r="Y137" s="148"/>
    </row>
    <row r="138" spans="1:25" s="17" customFormat="1" x14ac:dyDescent="0.2">
      <c r="A138" s="149">
        <v>39990</v>
      </c>
      <c r="B138" s="162" t="s">
        <v>1499</v>
      </c>
      <c r="C138" s="162" t="s">
        <v>269</v>
      </c>
      <c r="D138" s="162" t="s">
        <v>140</v>
      </c>
      <c r="E138" s="162" t="s">
        <v>143</v>
      </c>
      <c r="F138" s="163">
        <v>36465</v>
      </c>
      <c r="G138" s="155">
        <v>1999</v>
      </c>
      <c r="H138" s="149" t="s">
        <v>2463</v>
      </c>
      <c r="I138" s="149" t="str">
        <f t="shared" si="6"/>
        <v>MB</v>
      </c>
      <c r="J138" s="149" t="str">
        <f t="shared" si="7"/>
        <v>WI</v>
      </c>
      <c r="K138" s="149" t="str">
        <f t="shared" si="8"/>
        <v>Canada, Midwest</v>
      </c>
      <c r="L138" s="149" t="str">
        <f>INDEX('State '!$A$1:$C$62,MATCH($I138,'State '!$B:$B,0),3)</f>
        <v>Canada</v>
      </c>
      <c r="M138" s="149" t="str">
        <f>INDEX('State '!$A$1:$C$62,MATCH($J138,'State '!$B:$B,0),3)</f>
        <v>Midwest</v>
      </c>
      <c r="N138" s="149"/>
      <c r="O138" s="156">
        <v>21.4</v>
      </c>
      <c r="P138" s="156">
        <v>45</v>
      </c>
      <c r="Q138" s="156">
        <v>28</v>
      </c>
      <c r="R138" s="155">
        <v>24</v>
      </c>
      <c r="S138" s="149" t="s">
        <v>135</v>
      </c>
      <c r="T138" s="149" t="s">
        <v>381</v>
      </c>
      <c r="U138" s="149" t="s">
        <v>1500</v>
      </c>
      <c r="V138" s="149"/>
      <c r="W138" s="148"/>
      <c r="X138" s="148"/>
      <c r="Y138" s="148"/>
    </row>
    <row r="139" spans="1:25" s="17" customFormat="1" x14ac:dyDescent="0.2">
      <c r="A139" s="149">
        <v>39990</v>
      </c>
      <c r="B139" s="162" t="s">
        <v>1863</v>
      </c>
      <c r="C139" s="162" t="s">
        <v>271</v>
      </c>
      <c r="D139" s="162" t="s">
        <v>140</v>
      </c>
      <c r="E139" s="162" t="s">
        <v>143</v>
      </c>
      <c r="F139" s="163">
        <v>36474</v>
      </c>
      <c r="G139" s="155">
        <v>1999</v>
      </c>
      <c r="H139" s="149" t="s">
        <v>1476</v>
      </c>
      <c r="I139" s="149" t="str">
        <f t="shared" si="6"/>
        <v>SK</v>
      </c>
      <c r="J139" s="149" t="str">
        <f t="shared" si="7"/>
        <v>ND</v>
      </c>
      <c r="K139" s="149" t="str">
        <f t="shared" si="8"/>
        <v>Canada, Mountain</v>
      </c>
      <c r="L139" s="149" t="str">
        <f>INDEX('State '!$A$1:$C$62,MATCH($I139,'State '!$B:$B,0),3)</f>
        <v>Canada</v>
      </c>
      <c r="M139" s="149" t="str">
        <f>INDEX('State '!$A$1:$C$62,MATCH($J139,'State '!$B:$B,0),3)</f>
        <v>Mountain</v>
      </c>
      <c r="N139" s="149"/>
      <c r="O139" s="156"/>
      <c r="P139" s="156"/>
      <c r="Q139" s="156">
        <v>18</v>
      </c>
      <c r="R139" s="155"/>
      <c r="S139" s="149" t="s">
        <v>135</v>
      </c>
      <c r="T139" s="149" t="s">
        <v>381</v>
      </c>
      <c r="U139" s="149" t="s">
        <v>1540</v>
      </c>
      <c r="V139" s="149"/>
      <c r="W139" s="148"/>
      <c r="X139" s="148"/>
      <c r="Y139" s="148"/>
    </row>
    <row r="140" spans="1:25" s="17" customFormat="1" x14ac:dyDescent="0.2">
      <c r="A140" s="149">
        <v>39990</v>
      </c>
      <c r="B140" s="162" t="s">
        <v>1510</v>
      </c>
      <c r="C140" s="162" t="s">
        <v>366</v>
      </c>
      <c r="D140" s="162" t="s">
        <v>140</v>
      </c>
      <c r="E140" s="162" t="s">
        <v>143</v>
      </c>
      <c r="F140" s="163">
        <v>36475</v>
      </c>
      <c r="G140" s="164">
        <v>1999</v>
      </c>
      <c r="H140" s="149" t="s">
        <v>845</v>
      </c>
      <c r="I140" s="149" t="str">
        <f t="shared" si="6"/>
        <v>QU</v>
      </c>
      <c r="J140" s="149" t="str">
        <f t="shared" si="7"/>
        <v>VT</v>
      </c>
      <c r="K140" s="149" t="str">
        <f t="shared" si="8"/>
        <v>Canada, Northeast</v>
      </c>
      <c r="L140" s="149" t="str">
        <f>INDEX('State '!$A$1:$C$62,MATCH($I140,'State '!$B:$B,0),3)</f>
        <v>Canada</v>
      </c>
      <c r="M140" s="149" t="str">
        <f>INDEX('State '!$A$1:$C$62,MATCH($J140,'State '!$B:$B,0),3)</f>
        <v>Northeast</v>
      </c>
      <c r="N140" s="149"/>
      <c r="O140" s="156">
        <v>3</v>
      </c>
      <c r="P140" s="156">
        <v>190</v>
      </c>
      <c r="Q140" s="156">
        <v>9.1999999999999993</v>
      </c>
      <c r="R140" s="155" t="s">
        <v>3196</v>
      </c>
      <c r="S140" s="149" t="s">
        <v>135</v>
      </c>
      <c r="T140" s="149" t="s">
        <v>381</v>
      </c>
      <c r="U140" s="149" t="s">
        <v>1511</v>
      </c>
      <c r="V140" s="149"/>
      <c r="W140" s="148"/>
      <c r="X140" s="148"/>
      <c r="Y140" s="148"/>
    </row>
    <row r="141" spans="1:25" s="17" customFormat="1" x14ac:dyDescent="0.2">
      <c r="A141" s="149">
        <v>39990</v>
      </c>
      <c r="B141" s="162" t="s">
        <v>1516</v>
      </c>
      <c r="C141" s="162" t="s">
        <v>247</v>
      </c>
      <c r="D141" s="162" t="s">
        <v>140</v>
      </c>
      <c r="E141" s="162" t="s">
        <v>143</v>
      </c>
      <c r="F141" s="163">
        <v>36489</v>
      </c>
      <c r="G141" s="155">
        <v>1999</v>
      </c>
      <c r="H141" s="149" t="s">
        <v>690</v>
      </c>
      <c r="I141" s="149" t="str">
        <f t="shared" si="6"/>
        <v>WY</v>
      </c>
      <c r="J141" s="149" t="str">
        <f t="shared" si="7"/>
        <v>CO</v>
      </c>
      <c r="K141" s="149" t="str">
        <f t="shared" si="8"/>
        <v>Mountain</v>
      </c>
      <c r="L141" s="149" t="str">
        <f>INDEX('State '!$A$1:$C$62,MATCH($I141,'State '!$B:$B,0),3)</f>
        <v>Mountain</v>
      </c>
      <c r="M141" s="149" t="str">
        <f>INDEX('State '!$A$1:$C$62,MATCH($J141,'State '!$B:$B,0),3)</f>
        <v>Mountain</v>
      </c>
      <c r="N141" s="149"/>
      <c r="O141" s="156">
        <v>78</v>
      </c>
      <c r="P141" s="156">
        <v>149</v>
      </c>
      <c r="Q141" s="156">
        <v>275</v>
      </c>
      <c r="R141" s="155">
        <v>24</v>
      </c>
      <c r="S141" s="149" t="s">
        <v>135</v>
      </c>
      <c r="T141" s="149" t="s">
        <v>381</v>
      </c>
      <c r="U141" s="149" t="s">
        <v>1517</v>
      </c>
      <c r="V141" s="149"/>
      <c r="W141" s="148"/>
      <c r="X141" s="148"/>
      <c r="Y141" s="148"/>
    </row>
    <row r="142" spans="1:25" s="17" customFormat="1" x14ac:dyDescent="0.2">
      <c r="A142" s="149">
        <v>39990</v>
      </c>
      <c r="B142" s="162" t="s">
        <v>1495</v>
      </c>
      <c r="C142" s="162" t="s">
        <v>206</v>
      </c>
      <c r="D142" s="162" t="s">
        <v>134</v>
      </c>
      <c r="E142" s="162" t="s">
        <v>143</v>
      </c>
      <c r="F142" s="163">
        <v>36495</v>
      </c>
      <c r="G142" s="155">
        <v>1999</v>
      </c>
      <c r="H142" s="149" t="s">
        <v>14</v>
      </c>
      <c r="I142" s="149" t="str">
        <f t="shared" si="6"/>
        <v>MS</v>
      </c>
      <c r="J142" s="149" t="str">
        <f t="shared" si="7"/>
        <v>MS</v>
      </c>
      <c r="K142" s="149" t="str">
        <f t="shared" si="8"/>
        <v>South Central</v>
      </c>
      <c r="L142" s="149" t="str">
        <f>INDEX('State '!$A$1:$C$62,MATCH($I142,'State '!$B:$B,0),3)</f>
        <v>South Central</v>
      </c>
      <c r="M142" s="149" t="str">
        <f>INDEX('State '!$A$1:$C$62,MATCH($J142,'State '!$B:$B,0),3)</f>
        <v>South Central</v>
      </c>
      <c r="N142" s="149"/>
      <c r="O142" s="156">
        <v>0.23</v>
      </c>
      <c r="P142" s="156">
        <v>3</v>
      </c>
      <c r="Q142" s="156">
        <v>216</v>
      </c>
      <c r="R142" s="155"/>
      <c r="S142" s="149" t="s">
        <v>135</v>
      </c>
      <c r="T142" s="149" t="s">
        <v>381</v>
      </c>
      <c r="U142" s="149" t="s">
        <v>1496</v>
      </c>
      <c r="V142" s="149"/>
      <c r="W142" s="148"/>
      <c r="X142" s="148"/>
      <c r="Y142" s="148"/>
    </row>
    <row r="143" spans="1:25" s="17" customFormat="1" x14ac:dyDescent="0.2">
      <c r="A143" s="149">
        <v>39990</v>
      </c>
      <c r="B143" s="162" t="s">
        <v>1550</v>
      </c>
      <c r="C143" s="162" t="s">
        <v>230</v>
      </c>
      <c r="D143" s="162" t="s">
        <v>140</v>
      </c>
      <c r="E143" s="162" t="s">
        <v>143</v>
      </c>
      <c r="F143" s="163">
        <v>36509</v>
      </c>
      <c r="G143" s="164">
        <v>1999</v>
      </c>
      <c r="H143" s="149" t="s">
        <v>10</v>
      </c>
      <c r="I143" s="149" t="str">
        <f t="shared" si="6"/>
        <v>NY</v>
      </c>
      <c r="J143" s="149" t="str">
        <f t="shared" si="7"/>
        <v>NY</v>
      </c>
      <c r="K143" s="149" t="str">
        <f t="shared" si="8"/>
        <v>Northeast</v>
      </c>
      <c r="L143" s="149" t="str">
        <f>INDEX('State '!$A$1:$C$62,MATCH($I143,'State '!$B:$B,0),3)</f>
        <v>Northeast</v>
      </c>
      <c r="M143" s="149" t="str">
        <f>INDEX('State '!$A$1:$C$62,MATCH($J143,'State '!$B:$B,0),3)</f>
        <v>Northeast</v>
      </c>
      <c r="N143" s="149"/>
      <c r="O143" s="156">
        <v>2.2000000000000002</v>
      </c>
      <c r="P143" s="156">
        <v>2</v>
      </c>
      <c r="Q143" s="156">
        <v>100</v>
      </c>
      <c r="R143" s="155">
        <v>12</v>
      </c>
      <c r="S143" s="149" t="s">
        <v>135</v>
      </c>
      <c r="T143" s="149" t="s">
        <v>381</v>
      </c>
      <c r="U143" s="149" t="s">
        <v>382</v>
      </c>
      <c r="V143" s="149"/>
      <c r="W143" s="148"/>
      <c r="X143" s="148"/>
      <c r="Y143" s="148"/>
    </row>
    <row r="144" spans="1:25" s="17" customFormat="1" x14ac:dyDescent="0.2">
      <c r="A144" s="149">
        <v>39990</v>
      </c>
      <c r="B144" s="162" t="s">
        <v>1537</v>
      </c>
      <c r="C144" s="162" t="s">
        <v>271</v>
      </c>
      <c r="D144" s="162" t="s">
        <v>140</v>
      </c>
      <c r="E144" s="162" t="s">
        <v>143</v>
      </c>
      <c r="F144" s="163">
        <v>36511</v>
      </c>
      <c r="G144" s="155">
        <v>1999</v>
      </c>
      <c r="H144" s="149" t="s">
        <v>29</v>
      </c>
      <c r="I144" s="149" t="str">
        <f t="shared" si="6"/>
        <v>WY</v>
      </c>
      <c r="J144" s="149" t="str">
        <f t="shared" si="7"/>
        <v>WY</v>
      </c>
      <c r="K144" s="149" t="str">
        <f t="shared" si="8"/>
        <v>Mountain</v>
      </c>
      <c r="L144" s="149" t="str">
        <f>INDEX('State '!$A$1:$C$62,MATCH($I144,'State '!$B:$B,0),3)</f>
        <v>Mountain</v>
      </c>
      <c r="M144" s="149" t="str">
        <f>INDEX('State '!$A$1:$C$62,MATCH($J144,'State '!$B:$B,0),3)</f>
        <v>Mountain</v>
      </c>
      <c r="N144" s="149"/>
      <c r="O144" s="156">
        <v>0.21</v>
      </c>
      <c r="P144" s="156"/>
      <c r="Q144" s="156">
        <v>7.5</v>
      </c>
      <c r="R144" s="155"/>
      <c r="S144" s="149" t="s">
        <v>135</v>
      </c>
      <c r="T144" s="149" t="s">
        <v>381</v>
      </c>
      <c r="U144" s="149" t="s">
        <v>1538</v>
      </c>
      <c r="V144" s="149"/>
      <c r="W144" s="148"/>
      <c r="X144" s="148"/>
      <c r="Y144" s="148"/>
    </row>
    <row r="145" spans="1:26" s="17" customFormat="1" x14ac:dyDescent="0.2">
      <c r="A145" s="149">
        <v>39990</v>
      </c>
      <c r="B145" s="162" t="s">
        <v>1488</v>
      </c>
      <c r="C145" s="162" t="s">
        <v>215</v>
      </c>
      <c r="D145" s="162" t="s">
        <v>140</v>
      </c>
      <c r="E145" s="162" t="s">
        <v>143</v>
      </c>
      <c r="F145" s="163">
        <v>36540</v>
      </c>
      <c r="G145" s="155">
        <v>2000</v>
      </c>
      <c r="H145" s="149" t="s">
        <v>17</v>
      </c>
      <c r="I145" s="149" t="str">
        <f t="shared" si="6"/>
        <v>AL</v>
      </c>
      <c r="J145" s="149" t="str">
        <f t="shared" si="7"/>
        <v>AL</v>
      </c>
      <c r="K145" s="149" t="str">
        <f t="shared" si="8"/>
        <v>South Central</v>
      </c>
      <c r="L145" s="149" t="str">
        <f>INDEX('State '!$A$1:$C$62,MATCH($I145,'State '!$B:$B,0),3)</f>
        <v>South Central</v>
      </c>
      <c r="M145" s="149" t="str">
        <f>INDEX('State '!$A$1:$C$62,MATCH($J145,'State '!$B:$B,0),3)</f>
        <v>South Central</v>
      </c>
      <c r="N145" s="149"/>
      <c r="O145" s="156">
        <v>66.599999999999994</v>
      </c>
      <c r="P145" s="156">
        <v>123</v>
      </c>
      <c r="Q145" s="156">
        <v>75</v>
      </c>
      <c r="R145" s="155" t="s">
        <v>719</v>
      </c>
      <c r="S145" s="149" t="s">
        <v>135</v>
      </c>
      <c r="T145" s="149" t="s">
        <v>381</v>
      </c>
      <c r="U145" s="149" t="s">
        <v>1489</v>
      </c>
      <c r="V145" s="149"/>
      <c r="W145" s="148"/>
      <c r="X145" s="148"/>
      <c r="Y145" s="148"/>
    </row>
    <row r="146" spans="1:26" s="17" customFormat="1" x14ac:dyDescent="0.2">
      <c r="A146" s="171">
        <v>39990</v>
      </c>
      <c r="B146" s="162" t="s">
        <v>1440</v>
      </c>
      <c r="C146" s="162" t="s">
        <v>362</v>
      </c>
      <c r="D146" s="162" t="s">
        <v>140</v>
      </c>
      <c r="E146" s="162" t="s">
        <v>143</v>
      </c>
      <c r="F146" s="163">
        <v>36557</v>
      </c>
      <c r="G146" s="155">
        <v>2000</v>
      </c>
      <c r="H146" s="149" t="s">
        <v>1441</v>
      </c>
      <c r="I146" s="149" t="str">
        <f t="shared" si="6"/>
        <v>CA</v>
      </c>
      <c r="J146" s="149" t="str">
        <f t="shared" si="7"/>
        <v>MX</v>
      </c>
      <c r="K146" s="149" t="str">
        <f t="shared" si="8"/>
        <v>Pacific, Mexico</v>
      </c>
      <c r="L146" s="149" t="str">
        <f>INDEX('State '!$A$1:$C$62,MATCH($I146,'State '!$B:$B,0),3)</f>
        <v>Pacific</v>
      </c>
      <c r="M146" s="149" t="str">
        <f>INDEX('State '!$A$1:$C$62,MATCH($J146,'State '!$B:$B,0),3)</f>
        <v>Mexico</v>
      </c>
      <c r="N146" s="149"/>
      <c r="O146" s="156">
        <v>7</v>
      </c>
      <c r="P146" s="156">
        <v>5</v>
      </c>
      <c r="Q146" s="156">
        <v>300</v>
      </c>
      <c r="R146" s="155">
        <v>30</v>
      </c>
      <c r="S146" s="149" t="s">
        <v>135</v>
      </c>
      <c r="T146" s="149" t="s">
        <v>381</v>
      </c>
      <c r="U146" s="149" t="s">
        <v>1442</v>
      </c>
      <c r="V146" s="149"/>
      <c r="W146" s="148"/>
      <c r="X146" s="148"/>
      <c r="Y146" s="148"/>
      <c r="Z146"/>
    </row>
    <row r="147" spans="1:26" s="17" customFormat="1" x14ac:dyDescent="0.2">
      <c r="A147" s="171">
        <v>39990</v>
      </c>
      <c r="B147" s="162" t="s">
        <v>1481</v>
      </c>
      <c r="C147" s="162" t="s">
        <v>1725</v>
      </c>
      <c r="D147" s="162" t="s">
        <v>134</v>
      </c>
      <c r="E147" s="162" t="s">
        <v>143</v>
      </c>
      <c r="F147" s="163">
        <v>36584</v>
      </c>
      <c r="G147" s="164">
        <v>2000</v>
      </c>
      <c r="H147" s="149" t="s">
        <v>1482</v>
      </c>
      <c r="I147" s="149" t="str">
        <f t="shared" si="6"/>
        <v>MS</v>
      </c>
      <c r="J147" s="149" t="str">
        <f t="shared" si="7"/>
        <v>TN</v>
      </c>
      <c r="K147" s="149" t="str">
        <f t="shared" si="8"/>
        <v>South Central, Midwest</v>
      </c>
      <c r="L147" s="149" t="str">
        <f>INDEX('State '!$A$1:$C$62,MATCH($I147,'State '!$B:$B,0),3)</f>
        <v>South Central</v>
      </c>
      <c r="M147" s="149" t="str">
        <f>INDEX('State '!$A$1:$C$62,MATCH($J147,'State '!$B:$B,0),3)</f>
        <v>Midwest</v>
      </c>
      <c r="N147" s="149"/>
      <c r="O147" s="156">
        <v>0.24</v>
      </c>
      <c r="P147" s="156">
        <v>15</v>
      </c>
      <c r="Q147" s="156">
        <v>235</v>
      </c>
      <c r="R147" s="155">
        <v>20</v>
      </c>
      <c r="S147" s="149" t="s">
        <v>135</v>
      </c>
      <c r="T147" s="149" t="s">
        <v>381</v>
      </c>
      <c r="U147" s="149" t="s">
        <v>1483</v>
      </c>
      <c r="V147" s="149"/>
      <c r="W147" s="148"/>
      <c r="X147" s="148"/>
      <c r="Y147" s="148"/>
    </row>
    <row r="148" spans="1:26" s="17" customFormat="1" x14ac:dyDescent="0.2">
      <c r="A148" s="171">
        <v>39990</v>
      </c>
      <c r="B148" s="162" t="s">
        <v>1484</v>
      </c>
      <c r="C148" s="162" t="s">
        <v>1725</v>
      </c>
      <c r="D148" s="162" t="s">
        <v>134</v>
      </c>
      <c r="E148" s="162" t="s">
        <v>143</v>
      </c>
      <c r="F148" s="163">
        <v>36584</v>
      </c>
      <c r="G148" s="164">
        <v>2000</v>
      </c>
      <c r="H148" s="149" t="s">
        <v>47</v>
      </c>
      <c r="I148" s="149" t="str">
        <f t="shared" si="6"/>
        <v>GM</v>
      </c>
      <c r="J148" s="149" t="str">
        <f t="shared" si="7"/>
        <v>GM</v>
      </c>
      <c r="K148" s="149" t="str">
        <f t="shared" si="8"/>
        <v>Gulf of Mexico</v>
      </c>
      <c r="L148" s="149" t="str">
        <f>INDEX('State '!$A$1:$C$62,MATCH($I148,'State '!$B:$B,0),3)</f>
        <v>Gulf of Mexico</v>
      </c>
      <c r="M148" s="149" t="str">
        <f>INDEX('State '!$A$1:$C$62,MATCH($J148,'State '!$B:$B,0),3)</f>
        <v>Gulf of Mexico</v>
      </c>
      <c r="N148" s="149"/>
      <c r="O148" s="156">
        <v>10</v>
      </c>
      <c r="P148" s="156">
        <v>9.5</v>
      </c>
      <c r="Q148" s="156">
        <v>225</v>
      </c>
      <c r="R148" s="155">
        <v>16</v>
      </c>
      <c r="S148" s="149" t="s">
        <v>135</v>
      </c>
      <c r="T148" s="149" t="s">
        <v>381</v>
      </c>
      <c r="U148" s="149" t="s">
        <v>1485</v>
      </c>
      <c r="V148" s="149"/>
      <c r="W148" s="148"/>
      <c r="X148" s="148"/>
      <c r="Y148" s="148"/>
    </row>
    <row r="149" spans="1:26" s="17" customFormat="1" x14ac:dyDescent="0.2">
      <c r="A149" s="171">
        <v>39990</v>
      </c>
      <c r="B149" s="162" t="s">
        <v>1460</v>
      </c>
      <c r="C149" s="162" t="s">
        <v>247</v>
      </c>
      <c r="D149" s="162" t="s">
        <v>140</v>
      </c>
      <c r="E149" s="162" t="s">
        <v>143</v>
      </c>
      <c r="F149" s="163">
        <v>36586</v>
      </c>
      <c r="G149" s="155">
        <v>2000</v>
      </c>
      <c r="H149" s="149" t="s">
        <v>690</v>
      </c>
      <c r="I149" s="149" t="str">
        <f t="shared" si="6"/>
        <v>WY</v>
      </c>
      <c r="J149" s="149" t="str">
        <f t="shared" si="7"/>
        <v>CO</v>
      </c>
      <c r="K149" s="149" t="str">
        <f t="shared" si="8"/>
        <v>Mountain</v>
      </c>
      <c r="L149" s="149" t="str">
        <f>INDEX('State '!$A$1:$C$62,MATCH($I149,'State '!$B:$B,0),3)</f>
        <v>Mountain</v>
      </c>
      <c r="M149" s="149" t="str">
        <f>INDEX('State '!$A$1:$C$62,MATCH($J149,'State '!$B:$B,0),3)</f>
        <v>Mountain</v>
      </c>
      <c r="N149" s="149"/>
      <c r="O149" s="156">
        <v>12.1</v>
      </c>
      <c r="P149" s="156">
        <v>5.6</v>
      </c>
      <c r="Q149" s="156">
        <v>120</v>
      </c>
      <c r="R149" s="155">
        <v>24</v>
      </c>
      <c r="S149" s="149" t="s">
        <v>135</v>
      </c>
      <c r="T149" s="149" t="s">
        <v>381</v>
      </c>
      <c r="U149" s="149" t="s">
        <v>1461</v>
      </c>
      <c r="V149" s="149"/>
      <c r="W149" s="148"/>
      <c r="X149" s="148"/>
      <c r="Y149" s="148"/>
    </row>
    <row r="150" spans="1:26" s="17" customFormat="1" x14ac:dyDescent="0.2">
      <c r="A150" s="149">
        <v>39990</v>
      </c>
      <c r="B150" s="162" t="s">
        <v>1444</v>
      </c>
      <c r="C150" s="162" t="s">
        <v>200</v>
      </c>
      <c r="D150" s="162" t="s">
        <v>134</v>
      </c>
      <c r="E150" s="162" t="s">
        <v>143</v>
      </c>
      <c r="F150" s="163">
        <v>36617</v>
      </c>
      <c r="G150" s="164">
        <v>2000</v>
      </c>
      <c r="H150" s="149" t="s">
        <v>1445</v>
      </c>
      <c r="I150" s="149" t="str">
        <f t="shared" si="6"/>
        <v>CT</v>
      </c>
      <c r="J150" s="149" t="str">
        <f t="shared" si="7"/>
        <v>RI</v>
      </c>
      <c r="K150" s="149" t="str">
        <f t="shared" si="8"/>
        <v>Northeast</v>
      </c>
      <c r="L150" s="149" t="str">
        <f>INDEX('State '!$A$1:$C$62,MATCH($I150,'State '!$B:$B,0),3)</f>
        <v>Northeast</v>
      </c>
      <c r="M150" s="149" t="str">
        <f>INDEX('State '!$A$1:$C$62,MATCH($J150,'State '!$B:$B,0),3)</f>
        <v>Northeast</v>
      </c>
      <c r="N150" s="149"/>
      <c r="O150" s="156">
        <v>13.9</v>
      </c>
      <c r="P150" s="156">
        <v>16</v>
      </c>
      <c r="Q150" s="156">
        <v>46</v>
      </c>
      <c r="R150" s="155">
        <v>30</v>
      </c>
      <c r="S150" s="149" t="s">
        <v>135</v>
      </c>
      <c r="T150" s="149" t="s">
        <v>381</v>
      </c>
      <c r="U150" s="149" t="s">
        <v>1446</v>
      </c>
      <c r="V150" s="149"/>
      <c r="W150" s="148"/>
      <c r="X150" s="148"/>
      <c r="Y150" s="148"/>
    </row>
    <row r="151" spans="1:26" s="17" customFormat="1" x14ac:dyDescent="0.2">
      <c r="A151" s="149">
        <v>39990</v>
      </c>
      <c r="B151" s="162" t="s">
        <v>1858</v>
      </c>
      <c r="C151" s="162" t="s">
        <v>266</v>
      </c>
      <c r="D151" s="162" t="s">
        <v>140</v>
      </c>
      <c r="E151" s="162" t="s">
        <v>143</v>
      </c>
      <c r="F151" s="163">
        <v>36647</v>
      </c>
      <c r="G151" s="155">
        <v>2000</v>
      </c>
      <c r="H151" s="149" t="s">
        <v>1486</v>
      </c>
      <c r="I151" s="149" t="str">
        <f t="shared" si="6"/>
        <v>NM</v>
      </c>
      <c r="J151" s="149" t="str">
        <f t="shared" si="7"/>
        <v>CA</v>
      </c>
      <c r="K151" s="149" t="str">
        <f t="shared" si="8"/>
        <v>Mountain, Pacific</v>
      </c>
      <c r="L151" s="149" t="str">
        <f>INDEX('State '!$A$1:$C$62,MATCH($I151,'State '!$B:$B,0),3)</f>
        <v>Mountain</v>
      </c>
      <c r="M151" s="149" t="str">
        <f>INDEX('State '!$A$1:$C$62,MATCH($J151,'State '!$B:$B,0),3)</f>
        <v>Pacific</v>
      </c>
      <c r="N151" s="149"/>
      <c r="O151" s="156">
        <v>13</v>
      </c>
      <c r="P151" s="156"/>
      <c r="Q151" s="156">
        <v>136</v>
      </c>
      <c r="R151" s="155">
        <v>30</v>
      </c>
      <c r="S151" s="149" t="s">
        <v>135</v>
      </c>
      <c r="T151" s="149" t="s">
        <v>381</v>
      </c>
      <c r="U151" s="149" t="s">
        <v>1487</v>
      </c>
      <c r="V151" s="149"/>
      <c r="W151" s="148"/>
      <c r="X151" s="148"/>
      <c r="Y151" s="148"/>
    </row>
    <row r="152" spans="1:26" s="17" customFormat="1" x14ac:dyDescent="0.2">
      <c r="A152" s="149">
        <v>39990</v>
      </c>
      <c r="B152" s="162" t="s">
        <v>1471</v>
      </c>
      <c r="C152" s="162" t="s">
        <v>199</v>
      </c>
      <c r="D152" s="162" t="s">
        <v>134</v>
      </c>
      <c r="E152" s="162" t="s">
        <v>143</v>
      </c>
      <c r="F152" s="163">
        <v>36708</v>
      </c>
      <c r="G152" s="155">
        <v>2000</v>
      </c>
      <c r="H152" s="149" t="s">
        <v>609</v>
      </c>
      <c r="I152" s="149" t="str">
        <f t="shared" si="6"/>
        <v>IL</v>
      </c>
      <c r="J152" s="149" t="str">
        <f t="shared" si="7"/>
        <v>IN</v>
      </c>
      <c r="K152" s="149" t="str">
        <f t="shared" si="8"/>
        <v>Midwest</v>
      </c>
      <c r="L152" s="149" t="str">
        <f>INDEX('State '!$A$1:$C$62,MATCH($I152,'State '!$B:$B,0),3)</f>
        <v>Midwest</v>
      </c>
      <c r="M152" s="149" t="str">
        <f>INDEX('State '!$A$1:$C$62,MATCH($J152,'State '!$B:$B,0),3)</f>
        <v>Midwest</v>
      </c>
      <c r="N152" s="149"/>
      <c r="O152" s="156">
        <v>13</v>
      </c>
      <c r="P152" s="156">
        <v>14</v>
      </c>
      <c r="Q152" s="156">
        <v>200</v>
      </c>
      <c r="R152" s="155">
        <v>16</v>
      </c>
      <c r="S152" s="149" t="s">
        <v>135</v>
      </c>
      <c r="T152" s="149" t="s">
        <v>381</v>
      </c>
      <c r="U152" s="149" t="s">
        <v>1472</v>
      </c>
      <c r="V152" s="149"/>
      <c r="W152" s="148"/>
      <c r="X152" s="148"/>
      <c r="Y152" s="148"/>
    </row>
    <row r="153" spans="1:26" s="17" customFormat="1" x14ac:dyDescent="0.2">
      <c r="A153" s="149">
        <v>39990</v>
      </c>
      <c r="B153" s="162" t="s">
        <v>1454</v>
      </c>
      <c r="C153" s="162" t="s">
        <v>200</v>
      </c>
      <c r="D153" s="162" t="s">
        <v>134</v>
      </c>
      <c r="E153" s="162" t="s">
        <v>143</v>
      </c>
      <c r="F153" s="163">
        <v>36739</v>
      </c>
      <c r="G153" s="164">
        <v>2000</v>
      </c>
      <c r="H153" s="149" t="s">
        <v>35</v>
      </c>
      <c r="I153" s="149" t="str">
        <f t="shared" si="6"/>
        <v>CT</v>
      </c>
      <c r="J153" s="149" t="str">
        <f t="shared" si="7"/>
        <v>CT</v>
      </c>
      <c r="K153" s="149" t="str">
        <f t="shared" si="8"/>
        <v>Northeast</v>
      </c>
      <c r="L153" s="149" t="str">
        <f>INDEX('State '!$A$1:$C$62,MATCH($I153,'State '!$B:$B,0),3)</f>
        <v>Northeast</v>
      </c>
      <c r="M153" s="149" t="str">
        <f>INDEX('State '!$A$1:$C$62,MATCH($J153,'State '!$B:$B,0),3)</f>
        <v>Northeast</v>
      </c>
      <c r="N153" s="149"/>
      <c r="O153" s="156">
        <v>4.7</v>
      </c>
      <c r="P153" s="156">
        <v>2</v>
      </c>
      <c r="Q153" s="156">
        <v>140</v>
      </c>
      <c r="R153" s="155">
        <v>16</v>
      </c>
      <c r="S153" s="149" t="s">
        <v>135</v>
      </c>
      <c r="T153" s="149" t="s">
        <v>381</v>
      </c>
      <c r="U153" s="149" t="s">
        <v>1455</v>
      </c>
      <c r="V153" s="149"/>
      <c r="W153" s="148"/>
      <c r="X153" s="148"/>
      <c r="Y153" s="148"/>
    </row>
    <row r="154" spans="1:26" s="17" customFormat="1" x14ac:dyDescent="0.2">
      <c r="A154" s="149">
        <v>39990</v>
      </c>
      <c r="B154" s="162" t="s">
        <v>1466</v>
      </c>
      <c r="C154" s="162" t="s">
        <v>2065</v>
      </c>
      <c r="D154" s="162" t="s">
        <v>140</v>
      </c>
      <c r="E154" s="162" t="s">
        <v>143</v>
      </c>
      <c r="F154" s="163">
        <v>36739</v>
      </c>
      <c r="G154" s="164">
        <v>2000</v>
      </c>
      <c r="H154" s="149" t="s">
        <v>28</v>
      </c>
      <c r="I154" s="149" t="str">
        <f t="shared" si="6"/>
        <v>IL</v>
      </c>
      <c r="J154" s="149" t="str">
        <f t="shared" si="7"/>
        <v>IL</v>
      </c>
      <c r="K154" s="149" t="str">
        <f t="shared" si="8"/>
        <v>Midwest</v>
      </c>
      <c r="L154" s="149" t="str">
        <f>INDEX('State '!$A$1:$C$62,MATCH($I154,'State '!$B:$B,0),3)</f>
        <v>Midwest</v>
      </c>
      <c r="M154" s="149" t="str">
        <f>INDEX('State '!$A$1:$C$62,MATCH($J154,'State '!$B:$B,0),3)</f>
        <v>Midwest</v>
      </c>
      <c r="N154" s="149"/>
      <c r="O154" s="156">
        <v>12.4</v>
      </c>
      <c r="P154" s="156">
        <v>0.6</v>
      </c>
      <c r="Q154" s="156">
        <v>1600</v>
      </c>
      <c r="R154" s="155">
        <v>36</v>
      </c>
      <c r="S154" s="149" t="s">
        <v>135</v>
      </c>
      <c r="T154" s="149" t="s">
        <v>381</v>
      </c>
      <c r="U154" s="149" t="s">
        <v>1467</v>
      </c>
      <c r="V154" s="149"/>
      <c r="W154" s="148"/>
      <c r="X154" s="148"/>
      <c r="Y154" s="148"/>
    </row>
    <row r="155" spans="1:26" s="17" customFormat="1" x14ac:dyDescent="0.2">
      <c r="A155" s="149">
        <v>39990</v>
      </c>
      <c r="B155" s="162" t="s">
        <v>1449</v>
      </c>
      <c r="C155" s="162" t="s">
        <v>199</v>
      </c>
      <c r="D155" s="162" t="s">
        <v>134</v>
      </c>
      <c r="E155" s="162" t="s">
        <v>143</v>
      </c>
      <c r="F155" s="163">
        <v>36770</v>
      </c>
      <c r="G155" s="155">
        <v>2000</v>
      </c>
      <c r="H155" s="149" t="s">
        <v>7</v>
      </c>
      <c r="I155" s="149" t="str">
        <f t="shared" si="6"/>
        <v>PA</v>
      </c>
      <c r="J155" s="149" t="str">
        <f t="shared" si="7"/>
        <v>PA</v>
      </c>
      <c r="K155" s="149" t="str">
        <f t="shared" si="8"/>
        <v>Northeast</v>
      </c>
      <c r="L155" s="149" t="str">
        <f>INDEX('State '!$A$1:$C$62,MATCH($I155,'State '!$B:$B,0),3)</f>
        <v>Northeast</v>
      </c>
      <c r="M155" s="149" t="str">
        <f>INDEX('State '!$A$1:$C$62,MATCH($J155,'State '!$B:$B,0),3)</f>
        <v>Northeast</v>
      </c>
      <c r="N155" s="149"/>
      <c r="O155" s="156">
        <v>5.7</v>
      </c>
      <c r="P155" s="156">
        <v>3.6</v>
      </c>
      <c r="Q155" s="156">
        <v>117</v>
      </c>
      <c r="R155" s="155">
        <v>16</v>
      </c>
      <c r="S155" s="149" t="s">
        <v>135</v>
      </c>
      <c r="T155" s="149" t="s">
        <v>381</v>
      </c>
      <c r="U155" s="149" t="s">
        <v>1450</v>
      </c>
      <c r="V155" s="149"/>
      <c r="W155" s="148"/>
      <c r="X155" s="148"/>
      <c r="Y155" s="148"/>
    </row>
    <row r="156" spans="1:26" s="17" customFormat="1" x14ac:dyDescent="0.2">
      <c r="A156" s="149">
        <v>39990</v>
      </c>
      <c r="B156" s="162" t="s">
        <v>1462</v>
      </c>
      <c r="C156" s="162" t="s">
        <v>363</v>
      </c>
      <c r="D156" s="162" t="s">
        <v>140</v>
      </c>
      <c r="E156" s="162" t="s">
        <v>143</v>
      </c>
      <c r="F156" s="163">
        <v>36817</v>
      </c>
      <c r="G156" s="164">
        <v>2000</v>
      </c>
      <c r="H156" s="149" t="s">
        <v>41</v>
      </c>
      <c r="I156" s="149" t="str">
        <f t="shared" si="6"/>
        <v>MI</v>
      </c>
      <c r="J156" s="149" t="str">
        <f t="shared" si="7"/>
        <v>MI</v>
      </c>
      <c r="K156" s="149" t="str">
        <f t="shared" si="8"/>
        <v>Midwest</v>
      </c>
      <c r="L156" s="149" t="str">
        <f>INDEX('State '!$A$1:$C$62,MATCH($I156,'State '!$B:$B,0),3)</f>
        <v>Midwest</v>
      </c>
      <c r="M156" s="149" t="str">
        <f>INDEX('State '!$A$1:$C$62,MATCH($J156,'State '!$B:$B,0),3)</f>
        <v>Midwest</v>
      </c>
      <c r="N156" s="149"/>
      <c r="O156" s="156">
        <v>11.1</v>
      </c>
      <c r="P156" s="156">
        <v>14</v>
      </c>
      <c r="Q156" s="156"/>
      <c r="R156" s="155">
        <v>12</v>
      </c>
      <c r="S156" s="149" t="s">
        <v>135</v>
      </c>
      <c r="T156" s="149" t="s">
        <v>381</v>
      </c>
      <c r="U156" s="149" t="s">
        <v>1463</v>
      </c>
      <c r="V156" s="149"/>
      <c r="W156" s="148"/>
      <c r="X156" s="148"/>
      <c r="Y156" s="148"/>
    </row>
    <row r="157" spans="1:26" s="17" customFormat="1" x14ac:dyDescent="0.2">
      <c r="A157" s="149">
        <v>39990</v>
      </c>
      <c r="B157" s="162" t="s">
        <v>1470</v>
      </c>
      <c r="C157" s="162" t="s">
        <v>364</v>
      </c>
      <c r="D157" s="162" t="s">
        <v>136</v>
      </c>
      <c r="E157" s="162" t="s">
        <v>143</v>
      </c>
      <c r="F157" s="163">
        <v>36822</v>
      </c>
      <c r="G157" s="164">
        <v>2000</v>
      </c>
      <c r="H157" s="149" t="s">
        <v>6</v>
      </c>
      <c r="I157" s="149" t="str">
        <f t="shared" si="6"/>
        <v>TX</v>
      </c>
      <c r="J157" s="149" t="str">
        <f t="shared" si="7"/>
        <v>TX</v>
      </c>
      <c r="K157" s="149" t="str">
        <f t="shared" si="8"/>
        <v>South Central</v>
      </c>
      <c r="L157" s="149" t="str">
        <f>INDEX('State '!$A$1:$C$62,MATCH($I157,'State '!$B:$B,0),3)</f>
        <v>South Central</v>
      </c>
      <c r="M157" s="149" t="str">
        <f>INDEX('State '!$A$1:$C$62,MATCH($J157,'State '!$B:$B,0),3)</f>
        <v>South Central</v>
      </c>
      <c r="N157" s="149"/>
      <c r="O157" s="156">
        <v>45</v>
      </c>
      <c r="P157" s="156">
        <v>102.5</v>
      </c>
      <c r="Q157" s="156">
        <v>300</v>
      </c>
      <c r="R157" s="155">
        <v>24</v>
      </c>
      <c r="S157" s="149" t="s">
        <v>138</v>
      </c>
      <c r="T157" s="149" t="s">
        <v>187</v>
      </c>
      <c r="U157" s="149" t="s">
        <v>382</v>
      </c>
      <c r="V157" s="149"/>
      <c r="W157" s="148"/>
      <c r="X157" s="148"/>
      <c r="Y157" s="148"/>
    </row>
    <row r="158" spans="1:26" s="17" customFormat="1" x14ac:dyDescent="0.2">
      <c r="A158" s="149">
        <v>39990</v>
      </c>
      <c r="B158" s="162" t="s">
        <v>1464</v>
      </c>
      <c r="C158" s="162" t="s">
        <v>364</v>
      </c>
      <c r="D158" s="162" t="s">
        <v>140</v>
      </c>
      <c r="E158" s="162" t="s">
        <v>143</v>
      </c>
      <c r="F158" s="163">
        <v>36822</v>
      </c>
      <c r="G158" s="164">
        <v>2000</v>
      </c>
      <c r="H158" s="149" t="s">
        <v>408</v>
      </c>
      <c r="I158" s="149" t="str">
        <f t="shared" si="6"/>
        <v>TX</v>
      </c>
      <c r="J158" s="149" t="str">
        <f t="shared" si="7"/>
        <v>MX</v>
      </c>
      <c r="K158" s="149" t="str">
        <f t="shared" si="8"/>
        <v>South Central, Mexico</v>
      </c>
      <c r="L158" s="149" t="str">
        <f>INDEX('State '!$A$1:$C$62,MATCH($I158,'State '!$B:$B,0),3)</f>
        <v>South Central</v>
      </c>
      <c r="M158" s="149" t="str">
        <f>INDEX('State '!$A$1:$C$62,MATCH($J158,'State '!$B:$B,0),3)</f>
        <v>Mexico</v>
      </c>
      <c r="N158" s="149"/>
      <c r="O158" s="156">
        <v>0.2</v>
      </c>
      <c r="P158" s="156">
        <v>0.3</v>
      </c>
      <c r="Q158" s="156">
        <v>300</v>
      </c>
      <c r="R158" s="155">
        <v>24</v>
      </c>
      <c r="S158" s="149" t="s">
        <v>135</v>
      </c>
      <c r="T158" s="149" t="s">
        <v>381</v>
      </c>
      <c r="U158" s="149" t="s">
        <v>1465</v>
      </c>
      <c r="V158" s="149"/>
      <c r="W158" s="148"/>
      <c r="X158" s="148"/>
      <c r="Y158" s="148"/>
    </row>
    <row r="159" spans="1:26" s="17" customFormat="1" x14ac:dyDescent="0.2">
      <c r="A159" s="149">
        <v>39990</v>
      </c>
      <c r="B159" s="162" t="s">
        <v>1451</v>
      </c>
      <c r="C159" s="162" t="s">
        <v>258</v>
      </c>
      <c r="D159" s="162" t="s">
        <v>140</v>
      </c>
      <c r="E159" s="162" t="s">
        <v>143</v>
      </c>
      <c r="F159" s="163">
        <v>36831</v>
      </c>
      <c r="G159" s="164">
        <v>2000</v>
      </c>
      <c r="H159" s="149" t="s">
        <v>25</v>
      </c>
      <c r="I159" s="149" t="str">
        <f t="shared" si="6"/>
        <v>CO</v>
      </c>
      <c r="J159" s="149" t="str">
        <f t="shared" si="7"/>
        <v>CO</v>
      </c>
      <c r="K159" s="149" t="str">
        <f t="shared" si="8"/>
        <v>Mountain</v>
      </c>
      <c r="L159" s="149" t="str">
        <f>INDEX('State '!$A$1:$C$62,MATCH($I159,'State '!$B:$B,0),3)</f>
        <v>Mountain</v>
      </c>
      <c r="M159" s="149" t="str">
        <f>INDEX('State '!$A$1:$C$62,MATCH($J159,'State '!$B:$B,0),3)</f>
        <v>Mountain</v>
      </c>
      <c r="N159" s="149"/>
      <c r="O159" s="156">
        <v>7</v>
      </c>
      <c r="P159" s="156">
        <v>12.5</v>
      </c>
      <c r="Q159" s="156">
        <v>34</v>
      </c>
      <c r="R159" s="155">
        <v>20</v>
      </c>
      <c r="S159" s="149" t="s">
        <v>135</v>
      </c>
      <c r="T159" s="149" t="s">
        <v>381</v>
      </c>
      <c r="U159" s="149" t="s">
        <v>382</v>
      </c>
      <c r="V159" s="149"/>
      <c r="W159" s="148"/>
      <c r="X159" s="148"/>
      <c r="Y159" s="148"/>
    </row>
    <row r="160" spans="1:26" s="17" customFormat="1" x14ac:dyDescent="0.2">
      <c r="A160" s="149">
        <v>39990</v>
      </c>
      <c r="B160" s="162" t="s">
        <v>1437</v>
      </c>
      <c r="C160" s="162" t="s">
        <v>218</v>
      </c>
      <c r="D160" s="162" t="s">
        <v>140</v>
      </c>
      <c r="E160" s="162" t="s">
        <v>143</v>
      </c>
      <c r="F160" s="163">
        <v>36831</v>
      </c>
      <c r="G160" s="164">
        <v>2000</v>
      </c>
      <c r="H160" s="149" t="s">
        <v>803</v>
      </c>
      <c r="I160" s="149" t="str">
        <f t="shared" si="6"/>
        <v>PA</v>
      </c>
      <c r="J160" s="149" t="str">
        <f t="shared" si="7"/>
        <v>DE</v>
      </c>
      <c r="K160" s="149" t="str">
        <f t="shared" si="8"/>
        <v>Northeast</v>
      </c>
      <c r="L160" s="149" t="str">
        <f>INDEX('State '!$A$1:$C$62,MATCH($I160,'State '!$B:$B,0),3)</f>
        <v>Northeast</v>
      </c>
      <c r="M160" s="149" t="str">
        <f>INDEX('State '!$A$1:$C$62,MATCH($J160,'State '!$B:$B,0),3)</f>
        <v>Northeast</v>
      </c>
      <c r="N160" s="149"/>
      <c r="O160" s="156">
        <v>3.22</v>
      </c>
      <c r="P160" s="156">
        <v>4</v>
      </c>
      <c r="Q160" s="156">
        <v>7.1</v>
      </c>
      <c r="R160" s="155">
        <v>16</v>
      </c>
      <c r="S160" s="149" t="s">
        <v>135</v>
      </c>
      <c r="T160" s="149" t="s">
        <v>381</v>
      </c>
      <c r="U160" s="149" t="s">
        <v>1438</v>
      </c>
      <c r="V160" s="149"/>
      <c r="W160" s="148"/>
      <c r="X160" s="148"/>
      <c r="Y160" s="148"/>
    </row>
    <row r="161" spans="1:25" s="17" customFormat="1" x14ac:dyDescent="0.2">
      <c r="A161" s="149">
        <v>39990</v>
      </c>
      <c r="B161" s="162" t="s">
        <v>1473</v>
      </c>
      <c r="C161" s="162" t="s">
        <v>201</v>
      </c>
      <c r="D161" s="162" t="s">
        <v>140</v>
      </c>
      <c r="E161" s="162" t="s">
        <v>143</v>
      </c>
      <c r="F161" s="163">
        <v>36831</v>
      </c>
      <c r="G161" s="164">
        <v>2000</v>
      </c>
      <c r="H161" s="149" t="s">
        <v>7</v>
      </c>
      <c r="I161" s="149" t="str">
        <f t="shared" si="6"/>
        <v>PA</v>
      </c>
      <c r="J161" s="149" t="str">
        <f t="shared" si="7"/>
        <v>PA</v>
      </c>
      <c r="K161" s="149" t="str">
        <f t="shared" si="8"/>
        <v>Northeast</v>
      </c>
      <c r="L161" s="149" t="str">
        <f>INDEX('State '!$A$1:$C$62,MATCH($I161,'State '!$B:$B,0),3)</f>
        <v>Northeast</v>
      </c>
      <c r="M161" s="149" t="str">
        <f>INDEX('State '!$A$1:$C$62,MATCH($J161,'State '!$B:$B,0),3)</f>
        <v>Northeast</v>
      </c>
      <c r="N161" s="149"/>
      <c r="O161" s="156">
        <v>11.4</v>
      </c>
      <c r="P161" s="156"/>
      <c r="Q161" s="156">
        <v>35</v>
      </c>
      <c r="R161" s="155">
        <v>20</v>
      </c>
      <c r="S161" s="149" t="s">
        <v>135</v>
      </c>
      <c r="T161" s="149" t="s">
        <v>381</v>
      </c>
      <c r="U161" s="149" t="s">
        <v>1474</v>
      </c>
      <c r="V161" s="149"/>
      <c r="W161" s="148"/>
      <c r="X161" s="148"/>
      <c r="Y161" s="148"/>
    </row>
    <row r="162" spans="1:25" s="17" customFormat="1" x14ac:dyDescent="0.2">
      <c r="A162" s="149">
        <v>39990</v>
      </c>
      <c r="B162" s="162" t="s">
        <v>1468</v>
      </c>
      <c r="C162" s="162" t="s">
        <v>228</v>
      </c>
      <c r="D162" s="162" t="s">
        <v>140</v>
      </c>
      <c r="E162" s="162" t="s">
        <v>143</v>
      </c>
      <c r="F162" s="163">
        <v>36831</v>
      </c>
      <c r="G162" s="155">
        <v>2000</v>
      </c>
      <c r="H162" s="149" t="s">
        <v>31</v>
      </c>
      <c r="I162" s="149" t="str">
        <f t="shared" si="6"/>
        <v>NV</v>
      </c>
      <c r="J162" s="149" t="str">
        <f t="shared" si="7"/>
        <v>NV</v>
      </c>
      <c r="K162" s="149" t="str">
        <f t="shared" si="8"/>
        <v>Mountain</v>
      </c>
      <c r="L162" s="149" t="str">
        <f>INDEX('State '!$A$1:$C$62,MATCH($I162,'State '!$B:$B,0),3)</f>
        <v>Mountain</v>
      </c>
      <c r="M162" s="149" t="str">
        <f>INDEX('State '!$A$1:$C$62,MATCH($J162,'State '!$B:$B,0),3)</f>
        <v>Mountain</v>
      </c>
      <c r="N162" s="149"/>
      <c r="O162" s="156">
        <v>5.4</v>
      </c>
      <c r="P162" s="156">
        <v>5.5</v>
      </c>
      <c r="Q162" s="156">
        <v>10.5</v>
      </c>
      <c r="R162" s="155">
        <v>20</v>
      </c>
      <c r="S162" s="149" t="s">
        <v>135</v>
      </c>
      <c r="T162" s="149" t="s">
        <v>381</v>
      </c>
      <c r="U162" s="149" t="s">
        <v>1469</v>
      </c>
      <c r="V162" s="149"/>
      <c r="W162" s="148"/>
      <c r="X162" s="148"/>
      <c r="Y162" s="148"/>
    </row>
    <row r="163" spans="1:25" s="56" customFormat="1" x14ac:dyDescent="0.2">
      <c r="A163" s="149">
        <v>39990</v>
      </c>
      <c r="B163" s="162" t="s">
        <v>1490</v>
      </c>
      <c r="C163" s="162" t="s">
        <v>263</v>
      </c>
      <c r="D163" s="162" t="s">
        <v>140</v>
      </c>
      <c r="E163" s="162" t="s">
        <v>143</v>
      </c>
      <c r="F163" s="163">
        <v>36831</v>
      </c>
      <c r="G163" s="155">
        <v>2000</v>
      </c>
      <c r="H163" s="149" t="s">
        <v>21</v>
      </c>
      <c r="I163" s="149" t="str">
        <f t="shared" si="6"/>
        <v>UT</v>
      </c>
      <c r="J163" s="149" t="str">
        <f t="shared" si="7"/>
        <v>UT</v>
      </c>
      <c r="K163" s="149" t="str">
        <f t="shared" si="8"/>
        <v>Mountain</v>
      </c>
      <c r="L163" s="149" t="str">
        <f>INDEX('State '!$A$1:$C$62,MATCH($I163,'State '!$B:$B,0),3)</f>
        <v>Mountain</v>
      </c>
      <c r="M163" s="149" t="str">
        <f>INDEX('State '!$A$1:$C$62,MATCH($J163,'State '!$B:$B,0),3)</f>
        <v>Mountain</v>
      </c>
      <c r="N163" s="149"/>
      <c r="O163" s="156">
        <v>3.3</v>
      </c>
      <c r="P163" s="156"/>
      <c r="Q163" s="156">
        <v>280</v>
      </c>
      <c r="R163" s="155"/>
      <c r="S163" s="149" t="s">
        <v>135</v>
      </c>
      <c r="T163" s="149" t="s">
        <v>381</v>
      </c>
      <c r="U163" s="149" t="s">
        <v>1491</v>
      </c>
      <c r="V163" s="149"/>
      <c r="W163" s="148"/>
      <c r="X163" s="148"/>
      <c r="Y163" s="148"/>
    </row>
    <row r="164" spans="1:25" s="17" customFormat="1" x14ac:dyDescent="0.2">
      <c r="A164" s="149">
        <v>39990</v>
      </c>
      <c r="B164" s="162" t="s">
        <v>1456</v>
      </c>
      <c r="C164" s="162" t="s">
        <v>1875</v>
      </c>
      <c r="D164" s="162" t="s">
        <v>140</v>
      </c>
      <c r="E164" s="162" t="s">
        <v>143</v>
      </c>
      <c r="F164" s="163">
        <v>36833</v>
      </c>
      <c r="G164" s="155">
        <v>2000</v>
      </c>
      <c r="H164" s="149" t="s">
        <v>380</v>
      </c>
      <c r="I164" s="149" t="str">
        <f t="shared" si="6"/>
        <v>AL</v>
      </c>
      <c r="J164" s="149" t="str">
        <f t="shared" si="7"/>
        <v>GA</v>
      </c>
      <c r="K164" s="149" t="str">
        <f t="shared" si="8"/>
        <v>South Central, Southeast</v>
      </c>
      <c r="L164" s="149" t="str">
        <f>INDEX('State '!$A$1:$C$62,MATCH($I164,'State '!$B:$B,0),3)</f>
        <v>South Central</v>
      </c>
      <c r="M164" s="149" t="str">
        <f>INDEX('State '!$A$1:$C$62,MATCH($J164,'State '!$B:$B,0),3)</f>
        <v>Southeast</v>
      </c>
      <c r="N164" s="149"/>
      <c r="O164" s="156">
        <v>108</v>
      </c>
      <c r="P164" s="156">
        <v>44</v>
      </c>
      <c r="Q164" s="156">
        <v>200</v>
      </c>
      <c r="R164" s="155" t="s">
        <v>3222</v>
      </c>
      <c r="S164" s="149" t="s">
        <v>135</v>
      </c>
      <c r="T164" s="149" t="s">
        <v>381</v>
      </c>
      <c r="U164" s="149" t="s">
        <v>1457</v>
      </c>
      <c r="V164" s="149"/>
      <c r="W164" s="148"/>
      <c r="X164" s="148"/>
      <c r="Y164" s="148"/>
    </row>
    <row r="165" spans="1:25" s="17" customFormat="1" x14ac:dyDescent="0.2">
      <c r="A165" s="149">
        <v>39990</v>
      </c>
      <c r="B165" s="162" t="s">
        <v>1452</v>
      </c>
      <c r="C165" s="162" t="s">
        <v>274</v>
      </c>
      <c r="D165" s="162" t="s">
        <v>140</v>
      </c>
      <c r="E165" s="162" t="s">
        <v>143</v>
      </c>
      <c r="F165" s="163">
        <v>36860</v>
      </c>
      <c r="G165" s="155">
        <v>2000</v>
      </c>
      <c r="H165" s="149" t="s">
        <v>1453</v>
      </c>
      <c r="I165" s="149" t="str">
        <f t="shared" si="6"/>
        <v>MI</v>
      </c>
      <c r="J165" s="149" t="str">
        <f t="shared" si="7"/>
        <v>ON</v>
      </c>
      <c r="K165" s="149" t="str">
        <f t="shared" si="8"/>
        <v>Midwest, Canada</v>
      </c>
      <c r="L165" s="149" t="str">
        <f>INDEX('State '!$A$1:$C$62,MATCH($I165,'State '!$B:$B,0),3)</f>
        <v>Midwest</v>
      </c>
      <c r="M165" s="149" t="str">
        <f>INDEX('State '!$A$1:$C$62,MATCH($J165,'State '!$B:$B,0),3)</f>
        <v>Canada</v>
      </c>
      <c r="N165" s="149"/>
      <c r="O165" s="156">
        <v>24</v>
      </c>
      <c r="P165" s="156">
        <v>15</v>
      </c>
      <c r="Q165" s="156">
        <v>720</v>
      </c>
      <c r="R165" s="155">
        <v>42</v>
      </c>
      <c r="S165" s="149" t="s">
        <v>135</v>
      </c>
      <c r="T165" s="149" t="s">
        <v>813</v>
      </c>
      <c r="U165" s="149" t="s">
        <v>382</v>
      </c>
      <c r="V165" s="149"/>
      <c r="W165" s="148"/>
      <c r="X165" s="148"/>
      <c r="Y165" s="148"/>
    </row>
    <row r="166" spans="1:25" s="17" customFormat="1" x14ac:dyDescent="0.2">
      <c r="A166" s="149">
        <v>39990</v>
      </c>
      <c r="B166" s="162" t="s">
        <v>1478</v>
      </c>
      <c r="C166" s="162" t="s">
        <v>274</v>
      </c>
      <c r="D166" s="162" t="s">
        <v>136</v>
      </c>
      <c r="E166" s="162" t="s">
        <v>143</v>
      </c>
      <c r="F166" s="163">
        <v>36860</v>
      </c>
      <c r="G166" s="155">
        <v>2000</v>
      </c>
      <c r="H166" s="149" t="s">
        <v>1479</v>
      </c>
      <c r="I166" s="149" t="str">
        <f t="shared" si="6"/>
        <v>IL</v>
      </c>
      <c r="J166" s="149" t="str">
        <f t="shared" si="7"/>
        <v>MI</v>
      </c>
      <c r="K166" s="149" t="str">
        <f t="shared" si="8"/>
        <v>Midwest</v>
      </c>
      <c r="L166" s="149" t="str">
        <f>INDEX('State '!$A$1:$C$62,MATCH($I166,'State '!$B:$B,0),3)</f>
        <v>Midwest</v>
      </c>
      <c r="M166" s="149" t="str">
        <f>INDEX('State '!$A$1:$C$62,MATCH($J166,'State '!$B:$B,0),3)</f>
        <v>Midwest</v>
      </c>
      <c r="N166" s="149"/>
      <c r="O166" s="156">
        <v>447</v>
      </c>
      <c r="P166" s="156">
        <v>329</v>
      </c>
      <c r="Q166" s="156">
        <v>720</v>
      </c>
      <c r="R166" s="155">
        <v>42</v>
      </c>
      <c r="S166" s="149" t="s">
        <v>135</v>
      </c>
      <c r="T166" s="149" t="s">
        <v>381</v>
      </c>
      <c r="U166" s="149" t="s">
        <v>1480</v>
      </c>
      <c r="V166" s="149"/>
      <c r="W166" s="148"/>
      <c r="X166" s="148"/>
      <c r="Y166" s="148"/>
    </row>
    <row r="167" spans="1:25" s="17" customFormat="1" x14ac:dyDescent="0.2">
      <c r="A167" s="149">
        <v>39990</v>
      </c>
      <c r="B167" s="162" t="s">
        <v>1475</v>
      </c>
      <c r="C167" s="162" t="s">
        <v>207</v>
      </c>
      <c r="D167" s="162" t="s">
        <v>140</v>
      </c>
      <c r="E167" s="162" t="s">
        <v>143</v>
      </c>
      <c r="F167" s="163">
        <v>36861</v>
      </c>
      <c r="G167" s="164">
        <v>2000</v>
      </c>
      <c r="H167" s="149" t="s">
        <v>1476</v>
      </c>
      <c r="I167" s="149" t="str">
        <f t="shared" si="6"/>
        <v>SK</v>
      </c>
      <c r="J167" s="149" t="str">
        <f t="shared" si="7"/>
        <v>ND</v>
      </c>
      <c r="K167" s="149" t="str">
        <f t="shared" si="8"/>
        <v>Canada, Mountain</v>
      </c>
      <c r="L167" s="149" t="str">
        <f>INDEX('State '!$A$1:$C$62,MATCH($I167,'State '!$B:$B,0),3)</f>
        <v>Canada</v>
      </c>
      <c r="M167" s="149" t="str">
        <f>INDEX('State '!$A$1:$C$62,MATCH($J167,'State '!$B:$B,0),3)</f>
        <v>Mountain</v>
      </c>
      <c r="N167" s="149"/>
      <c r="O167" s="156"/>
      <c r="P167" s="156">
        <v>1</v>
      </c>
      <c r="Q167" s="156">
        <v>1600</v>
      </c>
      <c r="R167" s="155">
        <v>36</v>
      </c>
      <c r="S167" s="149" t="s">
        <v>135</v>
      </c>
      <c r="T167" s="149" t="s">
        <v>381</v>
      </c>
      <c r="U167" s="149" t="s">
        <v>1477</v>
      </c>
      <c r="V167" s="149"/>
      <c r="W167" s="148"/>
      <c r="X167" s="148"/>
      <c r="Y167" s="148"/>
    </row>
    <row r="168" spans="1:25" s="17" customFormat="1" x14ac:dyDescent="0.2">
      <c r="A168" s="149">
        <v>39990</v>
      </c>
      <c r="B168" s="162" t="s">
        <v>1492</v>
      </c>
      <c r="C168" s="162" t="s">
        <v>207</v>
      </c>
      <c r="D168" s="162" t="s">
        <v>136</v>
      </c>
      <c r="E168" s="162" t="s">
        <v>143</v>
      </c>
      <c r="F168" s="163">
        <v>36861</v>
      </c>
      <c r="G168" s="164">
        <v>2000</v>
      </c>
      <c r="H168" s="149" t="s">
        <v>1493</v>
      </c>
      <c r="I168" s="149" t="str">
        <f t="shared" si="6"/>
        <v>SK</v>
      </c>
      <c r="J168" s="149" t="str">
        <f t="shared" si="7"/>
        <v>IL</v>
      </c>
      <c r="K168" s="149" t="str">
        <f t="shared" si="8"/>
        <v>Canada, Mountain, Midwest</v>
      </c>
      <c r="L168" s="149" t="str">
        <f>INDEX('State '!$A$1:$C$62,MATCH($I168,'State '!$B:$B,0),3)</f>
        <v>Canada</v>
      </c>
      <c r="M168" s="149" t="str">
        <f>INDEX('State '!$A$1:$C$62,MATCH($J168,'State '!$B:$B,0),3)</f>
        <v>Midwest</v>
      </c>
      <c r="N168" s="149" t="s">
        <v>2458</v>
      </c>
      <c r="O168" s="156">
        <v>1305</v>
      </c>
      <c r="P168" s="156">
        <v>886.8</v>
      </c>
      <c r="Q168" s="156">
        <v>1325</v>
      </c>
      <c r="R168" s="155">
        <v>36</v>
      </c>
      <c r="S168" s="149" t="s">
        <v>135</v>
      </c>
      <c r="T168" s="149" t="s">
        <v>381</v>
      </c>
      <c r="U168" s="149" t="s">
        <v>1494</v>
      </c>
      <c r="V168" s="149"/>
      <c r="W168" s="148"/>
      <c r="X168" s="148"/>
      <c r="Y168" s="148"/>
    </row>
    <row r="169" spans="1:25" s="17" customFormat="1" x14ac:dyDescent="0.2">
      <c r="A169" s="149">
        <v>39990</v>
      </c>
      <c r="B169" s="162" t="s">
        <v>1439</v>
      </c>
      <c r="C169" s="162" t="s">
        <v>271</v>
      </c>
      <c r="D169" s="162" t="s">
        <v>140</v>
      </c>
      <c r="E169" s="162" t="s">
        <v>143</v>
      </c>
      <c r="F169" s="163">
        <v>36861</v>
      </c>
      <c r="G169" s="155">
        <v>2000</v>
      </c>
      <c r="H169" s="149" t="s">
        <v>1195</v>
      </c>
      <c r="I169" s="149" t="str">
        <f t="shared" si="6"/>
        <v>WY</v>
      </c>
      <c r="J169" s="149" t="str">
        <f t="shared" si="7"/>
        <v>MT</v>
      </c>
      <c r="K169" s="149" t="str">
        <f t="shared" si="8"/>
        <v>Mountain</v>
      </c>
      <c r="L169" s="149" t="str">
        <f>INDEX('State '!$A$1:$C$62,MATCH($I169,'State '!$B:$B,0),3)</f>
        <v>Mountain</v>
      </c>
      <c r="M169" s="149" t="str">
        <f>INDEX('State '!$A$1:$C$62,MATCH($J169,'State '!$B:$B,0),3)</f>
        <v>Mountain</v>
      </c>
      <c r="N169" s="149"/>
      <c r="O169" s="156">
        <v>6</v>
      </c>
      <c r="P169" s="156">
        <v>45</v>
      </c>
      <c r="Q169" s="156">
        <v>40</v>
      </c>
      <c r="R169" s="155">
        <v>12</v>
      </c>
      <c r="S169" s="149" t="s">
        <v>135</v>
      </c>
      <c r="T169" s="149" t="s">
        <v>381</v>
      </c>
      <c r="U169" s="149" t="s">
        <v>382</v>
      </c>
      <c r="V169" s="149"/>
      <c r="W169" s="148"/>
      <c r="X169" s="148"/>
      <c r="Y169" s="148"/>
    </row>
    <row r="170" spans="1:25" s="17" customFormat="1" x14ac:dyDescent="0.2">
      <c r="A170" s="149">
        <v>39990</v>
      </c>
      <c r="B170" s="162" t="s">
        <v>2072</v>
      </c>
      <c r="C170" s="162" t="s">
        <v>1725</v>
      </c>
      <c r="D170" s="162" t="s">
        <v>140</v>
      </c>
      <c r="E170" s="162" t="s">
        <v>143</v>
      </c>
      <c r="F170" s="163">
        <v>36875</v>
      </c>
      <c r="G170" s="164">
        <v>2000</v>
      </c>
      <c r="H170" s="149" t="s">
        <v>1295</v>
      </c>
      <c r="I170" s="149" t="str">
        <f t="shared" si="6"/>
        <v>IL</v>
      </c>
      <c r="J170" s="149" t="str">
        <f t="shared" si="7"/>
        <v>WI</v>
      </c>
      <c r="K170" s="149" t="str">
        <f t="shared" si="8"/>
        <v>Midwest</v>
      </c>
      <c r="L170" s="149" t="str">
        <f>INDEX('State '!$A$1:$C$62,MATCH($I170,'State '!$B:$B,0),3)</f>
        <v>Midwest</v>
      </c>
      <c r="M170" s="149" t="str">
        <f>INDEX('State '!$A$1:$C$62,MATCH($J170,'State '!$B:$B,0),3)</f>
        <v>Midwest</v>
      </c>
      <c r="N170" s="149"/>
      <c r="O170" s="156">
        <v>23.8</v>
      </c>
      <c r="P170" s="156">
        <v>12</v>
      </c>
      <c r="Q170" s="156">
        <v>109</v>
      </c>
      <c r="R170" s="155">
        <v>30</v>
      </c>
      <c r="S170" s="149" t="s">
        <v>135</v>
      </c>
      <c r="T170" s="149" t="s">
        <v>381</v>
      </c>
      <c r="U170" s="149" t="s">
        <v>1383</v>
      </c>
      <c r="V170" s="149"/>
      <c r="W170" s="148"/>
      <c r="X170" s="148"/>
      <c r="Y170" s="148"/>
    </row>
    <row r="171" spans="1:25" s="17" customFormat="1" x14ac:dyDescent="0.2">
      <c r="A171" s="149">
        <v>39990</v>
      </c>
      <c r="B171" s="162" t="s">
        <v>1458</v>
      </c>
      <c r="C171" s="162" t="s">
        <v>287</v>
      </c>
      <c r="D171" s="162" t="s">
        <v>134</v>
      </c>
      <c r="E171" s="162" t="s">
        <v>143</v>
      </c>
      <c r="F171" s="163">
        <v>36891</v>
      </c>
      <c r="G171" s="164">
        <v>2000</v>
      </c>
      <c r="H171" s="149" t="s">
        <v>1311</v>
      </c>
      <c r="I171" s="149" t="str">
        <f t="shared" si="6"/>
        <v>OR</v>
      </c>
      <c r="J171" s="149" t="str">
        <f t="shared" si="7"/>
        <v>NV</v>
      </c>
      <c r="K171" s="149" t="str">
        <f t="shared" si="8"/>
        <v>Pacific, Mountain</v>
      </c>
      <c r="L171" s="149" t="str">
        <f>INDEX('State '!$A$1:$C$62,MATCH($I171,'State '!$B:$B,0),3)</f>
        <v>Pacific</v>
      </c>
      <c r="M171" s="149" t="str">
        <f>INDEX('State '!$A$1:$C$62,MATCH($J171,'State '!$B:$B,0),3)</f>
        <v>Mountain</v>
      </c>
      <c r="N171" s="149"/>
      <c r="O171" s="156">
        <v>10.199999999999999</v>
      </c>
      <c r="P171" s="156">
        <v>16.399999999999999</v>
      </c>
      <c r="Q171" s="156">
        <v>10</v>
      </c>
      <c r="R171" s="155">
        <v>16</v>
      </c>
      <c r="S171" s="149" t="s">
        <v>135</v>
      </c>
      <c r="T171" s="149" t="s">
        <v>381</v>
      </c>
      <c r="U171" s="149" t="s">
        <v>1459</v>
      </c>
      <c r="V171" s="149"/>
      <c r="W171" s="148"/>
      <c r="X171" s="148"/>
      <c r="Y171" s="148"/>
    </row>
    <row r="172" spans="1:25" s="17" customFormat="1" x14ac:dyDescent="0.2">
      <c r="A172" s="149">
        <v>39990</v>
      </c>
      <c r="B172" s="162" t="s">
        <v>1447</v>
      </c>
      <c r="C172" s="162" t="s">
        <v>260</v>
      </c>
      <c r="D172" s="162" t="s">
        <v>140</v>
      </c>
      <c r="E172" s="162" t="s">
        <v>143</v>
      </c>
      <c r="F172" s="163">
        <v>37196</v>
      </c>
      <c r="G172" s="164">
        <v>2000</v>
      </c>
      <c r="H172" s="149" t="s">
        <v>30</v>
      </c>
      <c r="I172" s="149" t="str">
        <f t="shared" si="6"/>
        <v>MN</v>
      </c>
      <c r="J172" s="149" t="str">
        <f t="shared" si="7"/>
        <v>MN</v>
      </c>
      <c r="K172" s="149" t="str">
        <f t="shared" si="8"/>
        <v>Midwest</v>
      </c>
      <c r="L172" s="149" t="str">
        <f>INDEX('State '!$A$1:$C$62,MATCH($I172,'State '!$B:$B,0),3)</f>
        <v>Midwest</v>
      </c>
      <c r="M172" s="149" t="str">
        <f>INDEX('State '!$A$1:$C$62,MATCH($J172,'State '!$B:$B,0),3)</f>
        <v>Midwest</v>
      </c>
      <c r="N172" s="149"/>
      <c r="O172" s="156">
        <v>12.5</v>
      </c>
      <c r="P172" s="156">
        <v>14.7</v>
      </c>
      <c r="Q172" s="156">
        <v>23.24</v>
      </c>
      <c r="R172" s="155">
        <v>16</v>
      </c>
      <c r="S172" s="149" t="s">
        <v>135</v>
      </c>
      <c r="T172" s="149" t="s">
        <v>381</v>
      </c>
      <c r="U172" s="149" t="s">
        <v>1448</v>
      </c>
      <c r="V172" s="149"/>
      <c r="W172" s="148"/>
      <c r="X172" s="148"/>
      <c r="Y172" s="148"/>
    </row>
    <row r="173" spans="1:25" s="17" customFormat="1" x14ac:dyDescent="0.2">
      <c r="A173" s="149">
        <v>39990</v>
      </c>
      <c r="B173" s="162" t="s">
        <v>1443</v>
      </c>
      <c r="C173" s="162" t="s">
        <v>260</v>
      </c>
      <c r="D173" s="162" t="s">
        <v>140</v>
      </c>
      <c r="E173" s="162" t="s">
        <v>143</v>
      </c>
      <c r="F173" s="163">
        <v>37196</v>
      </c>
      <c r="G173" s="164">
        <v>2000</v>
      </c>
      <c r="H173" s="149" t="s">
        <v>30</v>
      </c>
      <c r="I173" s="149" t="str">
        <f t="shared" si="6"/>
        <v>MN</v>
      </c>
      <c r="J173" s="149" t="str">
        <f t="shared" si="7"/>
        <v>MN</v>
      </c>
      <c r="K173" s="149" t="str">
        <f t="shared" si="8"/>
        <v>Midwest</v>
      </c>
      <c r="L173" s="149" t="str">
        <f>INDEX('State '!$A$1:$C$62,MATCH($I173,'State '!$B:$B,0),3)</f>
        <v>Midwest</v>
      </c>
      <c r="M173" s="149" t="str">
        <f>INDEX('State '!$A$1:$C$62,MATCH($J173,'State '!$B:$B,0),3)</f>
        <v>Midwest</v>
      </c>
      <c r="N173" s="149"/>
      <c r="O173" s="156">
        <v>0.5</v>
      </c>
      <c r="P173" s="156"/>
      <c r="Q173" s="156">
        <v>21</v>
      </c>
      <c r="R173" s="155"/>
      <c r="S173" s="149" t="s">
        <v>135</v>
      </c>
      <c r="T173" s="149" t="s">
        <v>381</v>
      </c>
      <c r="U173" s="149" t="s">
        <v>1350</v>
      </c>
      <c r="V173" s="149"/>
      <c r="W173" s="148"/>
      <c r="X173" s="148"/>
      <c r="Y173" s="148"/>
    </row>
    <row r="174" spans="1:25" s="17" customFormat="1" x14ac:dyDescent="0.2">
      <c r="A174" s="149">
        <v>39990</v>
      </c>
      <c r="B174" s="162" t="s">
        <v>1387</v>
      </c>
      <c r="C174" s="162" t="s">
        <v>355</v>
      </c>
      <c r="D174" s="162" t="s">
        <v>140</v>
      </c>
      <c r="E174" s="162" t="s">
        <v>143</v>
      </c>
      <c r="F174" s="163">
        <v>36906</v>
      </c>
      <c r="G174" s="164">
        <v>2001</v>
      </c>
      <c r="H174" s="149" t="s">
        <v>1388</v>
      </c>
      <c r="I174" s="149" t="str">
        <f t="shared" si="6"/>
        <v>MT</v>
      </c>
      <c r="J174" s="149" t="str">
        <f t="shared" si="7"/>
        <v>SK</v>
      </c>
      <c r="K174" s="149" t="str">
        <f t="shared" si="8"/>
        <v>Mountain, Canada</v>
      </c>
      <c r="L174" s="149" t="str">
        <f>INDEX('State '!$A$1:$C$62,MATCH($I174,'State '!$B:$B,0),3)</f>
        <v>Mountain</v>
      </c>
      <c r="M174" s="149" t="str">
        <f>INDEX('State '!$A$1:$C$62,MATCH($J174,'State '!$B:$B,0),3)</f>
        <v>Canada</v>
      </c>
      <c r="N174" s="149"/>
      <c r="O174" s="156">
        <v>1.5</v>
      </c>
      <c r="P174" s="156">
        <v>15.7</v>
      </c>
      <c r="Q174" s="156">
        <v>15</v>
      </c>
      <c r="R174" s="155">
        <v>6</v>
      </c>
      <c r="S174" s="149" t="s">
        <v>135</v>
      </c>
      <c r="T174" s="149" t="s">
        <v>381</v>
      </c>
      <c r="U174" s="149" t="s">
        <v>1389</v>
      </c>
      <c r="V174" s="149"/>
      <c r="W174" s="148"/>
      <c r="X174" s="148"/>
      <c r="Y174" s="148"/>
    </row>
    <row r="175" spans="1:25" s="17" customFormat="1" x14ac:dyDescent="0.2">
      <c r="A175" s="149">
        <v>39990</v>
      </c>
      <c r="B175" s="162" t="s">
        <v>1399</v>
      </c>
      <c r="C175" s="162" t="s">
        <v>357</v>
      </c>
      <c r="D175" s="162" t="s">
        <v>134</v>
      </c>
      <c r="E175" s="162" t="s">
        <v>143</v>
      </c>
      <c r="F175" s="163">
        <v>36914</v>
      </c>
      <c r="G175" s="164">
        <v>2001</v>
      </c>
      <c r="H175" s="149" t="s">
        <v>37</v>
      </c>
      <c r="I175" s="149" t="str">
        <f t="shared" si="6"/>
        <v>OK</v>
      </c>
      <c r="J175" s="149" t="str">
        <f t="shared" si="7"/>
        <v>OK</v>
      </c>
      <c r="K175" s="149" t="str">
        <f t="shared" si="8"/>
        <v>South Central</v>
      </c>
      <c r="L175" s="149" t="str">
        <f>INDEX('State '!$A$1:$C$62,MATCH($I175,'State '!$B:$B,0),3)</f>
        <v>South Central</v>
      </c>
      <c r="M175" s="149" t="str">
        <f>INDEX('State '!$A$1:$C$62,MATCH($J175,'State '!$B:$B,0),3)</f>
        <v>South Central</v>
      </c>
      <c r="N175" s="149"/>
      <c r="O175" s="156">
        <v>9.8000000000000007</v>
      </c>
      <c r="P175" s="156">
        <v>42</v>
      </c>
      <c r="Q175" s="156">
        <v>60</v>
      </c>
      <c r="R175" s="155">
        <v>12</v>
      </c>
      <c r="S175" s="149" t="s">
        <v>138</v>
      </c>
      <c r="T175" s="149" t="s">
        <v>187</v>
      </c>
      <c r="U175" s="149" t="s">
        <v>382</v>
      </c>
      <c r="V175" s="149"/>
      <c r="W175" s="148"/>
      <c r="X175" s="148"/>
      <c r="Y175" s="148"/>
    </row>
    <row r="176" spans="1:25" s="56" customFormat="1" x14ac:dyDescent="0.2">
      <c r="A176" s="149">
        <v>39990</v>
      </c>
      <c r="B176" s="150" t="s">
        <v>1357</v>
      </c>
      <c r="C176" s="150" t="s">
        <v>351</v>
      </c>
      <c r="D176" s="150" t="s">
        <v>136</v>
      </c>
      <c r="E176" s="162" t="s">
        <v>143</v>
      </c>
      <c r="F176" s="163">
        <v>36950</v>
      </c>
      <c r="G176" s="155">
        <v>2001</v>
      </c>
      <c r="H176" s="149" t="s">
        <v>16</v>
      </c>
      <c r="I176" s="149" t="str">
        <f t="shared" si="6"/>
        <v>NC</v>
      </c>
      <c r="J176" s="149" t="str">
        <f t="shared" si="7"/>
        <v>NC</v>
      </c>
      <c r="K176" s="149" t="str">
        <f t="shared" si="8"/>
        <v>Southeast</v>
      </c>
      <c r="L176" s="149" t="str">
        <f>INDEX('State '!$A$1:$C$62,MATCH($I176,'State '!$B:$B,0),3)</f>
        <v>Southeast</v>
      </c>
      <c r="M176" s="149" t="str">
        <f>INDEX('State '!$A$1:$C$62,MATCH($J176,'State '!$B:$B,0),3)</f>
        <v>Southeast</v>
      </c>
      <c r="N176" s="149"/>
      <c r="O176" s="156">
        <v>90</v>
      </c>
      <c r="P176" s="156">
        <v>82</v>
      </c>
      <c r="Q176" s="155">
        <v>350</v>
      </c>
      <c r="R176" s="155">
        <v>30</v>
      </c>
      <c r="S176" s="149" t="s">
        <v>138</v>
      </c>
      <c r="T176" s="149" t="s">
        <v>187</v>
      </c>
      <c r="U176" s="149" t="s">
        <v>382</v>
      </c>
      <c r="V176" s="149"/>
      <c r="W176" s="148"/>
      <c r="X176" s="148"/>
      <c r="Y176" s="148"/>
    </row>
    <row r="177" spans="1:262" x14ac:dyDescent="0.2">
      <c r="A177" s="149">
        <v>39990</v>
      </c>
      <c r="B177" s="162" t="s">
        <v>1377</v>
      </c>
      <c r="C177" s="162" t="s">
        <v>353</v>
      </c>
      <c r="D177" s="162" t="s">
        <v>136</v>
      </c>
      <c r="E177" s="162" t="s">
        <v>143</v>
      </c>
      <c r="F177" s="163">
        <v>36951</v>
      </c>
      <c r="G177" s="164">
        <v>2001</v>
      </c>
      <c r="H177" s="149" t="s">
        <v>16</v>
      </c>
      <c r="I177" s="149" t="str">
        <f t="shared" si="6"/>
        <v>NC</v>
      </c>
      <c r="J177" s="149" t="str">
        <f t="shared" si="7"/>
        <v>NC</v>
      </c>
      <c r="K177" s="149" t="str">
        <f t="shared" si="8"/>
        <v>Southeast</v>
      </c>
      <c r="L177" s="149" t="str">
        <f>INDEX('State '!$A$1:$C$62,MATCH($I177,'State '!$B:$B,0),3)</f>
        <v>Southeast</v>
      </c>
      <c r="M177" s="149" t="str">
        <f>INDEX('State '!$A$1:$C$62,MATCH($J177,'State '!$B:$B,0),3)</f>
        <v>Southeast</v>
      </c>
      <c r="N177" s="149"/>
      <c r="O177" s="156">
        <v>100</v>
      </c>
      <c r="P177" s="156">
        <v>84</v>
      </c>
      <c r="Q177" s="156">
        <v>300</v>
      </c>
      <c r="R177" s="155">
        <v>30</v>
      </c>
      <c r="S177" s="149" t="s">
        <v>138</v>
      </c>
      <c r="T177" s="149" t="s">
        <v>187</v>
      </c>
      <c r="U177" s="149" t="s">
        <v>382</v>
      </c>
      <c r="V177" s="149"/>
      <c r="W177" s="148"/>
      <c r="X177" s="148"/>
      <c r="Y177" s="148"/>
      <c r="Z177" s="17"/>
      <c r="AA177" s="17"/>
      <c r="AB177" s="17"/>
    </row>
    <row r="178" spans="1:262" x14ac:dyDescent="0.2">
      <c r="A178" s="149">
        <v>39990</v>
      </c>
      <c r="B178" s="162" t="s">
        <v>1414</v>
      </c>
      <c r="C178" s="162" t="s">
        <v>200</v>
      </c>
      <c r="D178" s="162" t="s">
        <v>134</v>
      </c>
      <c r="E178" s="162" t="s">
        <v>143</v>
      </c>
      <c r="F178" s="163">
        <v>36982</v>
      </c>
      <c r="G178" s="164">
        <v>2001</v>
      </c>
      <c r="H178" s="149" t="s">
        <v>36</v>
      </c>
      <c r="I178" s="149" t="str">
        <f t="shared" si="6"/>
        <v>MA</v>
      </c>
      <c r="J178" s="149" t="str">
        <f t="shared" si="7"/>
        <v>MA</v>
      </c>
      <c r="K178" s="149" t="str">
        <f t="shared" si="8"/>
        <v>Northeast</v>
      </c>
      <c r="L178" s="149" t="str">
        <f>INDEX('State '!$A$1:$C$62,MATCH($I178,'State '!$B:$B,0),3)</f>
        <v>Northeast</v>
      </c>
      <c r="M178" s="149" t="str">
        <f>INDEX('State '!$A$1:$C$62,MATCH($J178,'State '!$B:$B,0),3)</f>
        <v>Northeast</v>
      </c>
      <c r="N178" s="149"/>
      <c r="O178" s="156">
        <v>4.5999999999999996</v>
      </c>
      <c r="P178" s="156">
        <v>1</v>
      </c>
      <c r="Q178" s="156">
        <v>107</v>
      </c>
      <c r="R178" s="155">
        <v>14</v>
      </c>
      <c r="S178" s="149" t="s">
        <v>135</v>
      </c>
      <c r="T178" s="149" t="s">
        <v>381</v>
      </c>
      <c r="U178" s="149" t="s">
        <v>1415</v>
      </c>
      <c r="V178" s="149"/>
      <c r="W178" s="148"/>
      <c r="X178" s="148"/>
      <c r="Y178" s="148"/>
      <c r="Z178" s="17"/>
      <c r="AA178" s="17"/>
      <c r="AB178" s="17"/>
    </row>
    <row r="179" spans="1:262" x14ac:dyDescent="0.2">
      <c r="A179" s="149">
        <v>39990</v>
      </c>
      <c r="B179" s="162" t="s">
        <v>1372</v>
      </c>
      <c r="C179" s="162" t="s">
        <v>206</v>
      </c>
      <c r="D179" s="162" t="s">
        <v>136</v>
      </c>
      <c r="E179" s="162" t="s">
        <v>143</v>
      </c>
      <c r="F179" s="163">
        <v>36982</v>
      </c>
      <c r="G179" s="164">
        <v>2001</v>
      </c>
      <c r="H179" s="149" t="s">
        <v>52</v>
      </c>
      <c r="I179" s="149" t="str">
        <f t="shared" si="6"/>
        <v>TN</v>
      </c>
      <c r="J179" s="149" t="str">
        <f t="shared" si="7"/>
        <v>TN</v>
      </c>
      <c r="K179" s="149" t="str">
        <f t="shared" si="8"/>
        <v>Midwest</v>
      </c>
      <c r="L179" s="149" t="str">
        <f>INDEX('State '!$A$1:$C$62,MATCH($I179,'State '!$B:$B,0),3)</f>
        <v>Midwest</v>
      </c>
      <c r="M179" s="149" t="str">
        <f>INDEX('State '!$A$1:$C$62,MATCH($J179,'State '!$B:$B,0),3)</f>
        <v>Midwest</v>
      </c>
      <c r="N179" s="149"/>
      <c r="O179" s="156">
        <v>6</v>
      </c>
      <c r="P179" s="156">
        <v>30</v>
      </c>
      <c r="Q179" s="156">
        <v>25</v>
      </c>
      <c r="R179" s="155">
        <v>8</v>
      </c>
      <c r="S179" s="149" t="s">
        <v>138</v>
      </c>
      <c r="T179" s="149" t="s">
        <v>187</v>
      </c>
      <c r="U179" s="149" t="s">
        <v>382</v>
      </c>
      <c r="V179" s="149"/>
      <c r="W179" s="148"/>
      <c r="X179" s="148"/>
      <c r="Y179" s="148"/>
      <c r="Z179" s="17"/>
      <c r="AA179" s="17"/>
      <c r="AB179" s="17"/>
    </row>
    <row r="180" spans="1:262" x14ac:dyDescent="0.2">
      <c r="A180" s="149">
        <v>39990</v>
      </c>
      <c r="B180" s="162" t="s">
        <v>1416</v>
      </c>
      <c r="C180" s="162" t="s">
        <v>235</v>
      </c>
      <c r="D180" s="162" t="s">
        <v>140</v>
      </c>
      <c r="E180" s="162" t="s">
        <v>143</v>
      </c>
      <c r="F180" s="163">
        <v>37012</v>
      </c>
      <c r="G180" s="164">
        <v>2001</v>
      </c>
      <c r="H180" s="149" t="s">
        <v>513</v>
      </c>
      <c r="I180" s="149" t="str">
        <f t="shared" si="6"/>
        <v>AL</v>
      </c>
      <c r="J180" s="149" t="str">
        <f t="shared" si="7"/>
        <v>FL</v>
      </c>
      <c r="K180" s="149" t="str">
        <f t="shared" si="8"/>
        <v>South Central, Southeast</v>
      </c>
      <c r="L180" s="149" t="str">
        <f>INDEX('State '!$A$1:$C$62,MATCH($I180,'State '!$B:$B,0),3)</f>
        <v>South Central</v>
      </c>
      <c r="M180" s="149" t="str">
        <f>INDEX('State '!$A$1:$C$62,MATCH($J180,'State '!$B:$B,0),3)</f>
        <v>Southeast</v>
      </c>
      <c r="N180" s="149"/>
      <c r="O180" s="156">
        <v>262</v>
      </c>
      <c r="P180" s="156">
        <v>139</v>
      </c>
      <c r="Q180" s="156">
        <v>200</v>
      </c>
      <c r="R180" s="155" t="s">
        <v>535</v>
      </c>
      <c r="S180" s="149" t="s">
        <v>135</v>
      </c>
      <c r="T180" s="149" t="s">
        <v>381</v>
      </c>
      <c r="U180" s="149" t="s">
        <v>1417</v>
      </c>
      <c r="V180" s="149"/>
      <c r="W180" s="148"/>
      <c r="X180" s="148"/>
      <c r="Y180" s="148"/>
      <c r="Z180" s="17"/>
      <c r="AA180" s="17"/>
      <c r="AB180" s="17"/>
    </row>
    <row r="181" spans="1:262" x14ac:dyDescent="0.2">
      <c r="A181" s="149">
        <v>39990</v>
      </c>
      <c r="B181" s="162" t="s">
        <v>1384</v>
      </c>
      <c r="C181" s="162" t="s">
        <v>206</v>
      </c>
      <c r="D181" s="162" t="s">
        <v>140</v>
      </c>
      <c r="E181" s="162" t="s">
        <v>143</v>
      </c>
      <c r="F181" s="163">
        <v>37012</v>
      </c>
      <c r="G181" s="155">
        <v>2001</v>
      </c>
      <c r="H181" s="149" t="s">
        <v>1385</v>
      </c>
      <c r="I181" s="149" t="str">
        <f t="shared" si="6"/>
        <v>MA</v>
      </c>
      <c r="J181" s="149" t="str">
        <f t="shared" si="7"/>
        <v>CT</v>
      </c>
      <c r="K181" s="149" t="str">
        <f t="shared" si="8"/>
        <v>Northeast</v>
      </c>
      <c r="L181" s="149" t="str">
        <f>INDEX('State '!$A$1:$C$62,MATCH($I181,'State '!$B:$B,0),3)</f>
        <v>Northeast</v>
      </c>
      <c r="M181" s="149" t="str">
        <f>INDEX('State '!$A$1:$C$62,MATCH($J181,'State '!$B:$B,0),3)</f>
        <v>Northeast</v>
      </c>
      <c r="N181" s="149"/>
      <c r="O181" s="156">
        <v>28.1</v>
      </c>
      <c r="P181" s="156"/>
      <c r="Q181" s="156">
        <v>288</v>
      </c>
      <c r="R181" s="155"/>
      <c r="S181" s="149" t="s">
        <v>135</v>
      </c>
      <c r="T181" s="149" t="s">
        <v>381</v>
      </c>
      <c r="U181" s="149" t="s">
        <v>1386</v>
      </c>
      <c r="V181" s="149"/>
      <c r="W181" s="148"/>
      <c r="X181" s="148"/>
      <c r="Y181" s="148"/>
      <c r="Z181" s="17"/>
      <c r="AA181" s="17"/>
      <c r="AB181" s="17"/>
    </row>
    <row r="182" spans="1:262" x14ac:dyDescent="0.2">
      <c r="A182" s="149">
        <v>39990</v>
      </c>
      <c r="B182" s="162" t="s">
        <v>1426</v>
      </c>
      <c r="C182" s="162" t="s">
        <v>358</v>
      </c>
      <c r="D182" s="162" t="s">
        <v>140</v>
      </c>
      <c r="E182" s="162" t="s">
        <v>143</v>
      </c>
      <c r="F182" s="163">
        <v>37040</v>
      </c>
      <c r="G182" s="155">
        <v>2001</v>
      </c>
      <c r="H182" s="149" t="s">
        <v>1156</v>
      </c>
      <c r="I182" s="149" t="str">
        <f t="shared" si="6"/>
        <v>KS</v>
      </c>
      <c r="J182" s="149" t="str">
        <f t="shared" si="7"/>
        <v>MO</v>
      </c>
      <c r="K182" s="149" t="str">
        <f t="shared" si="8"/>
        <v>South Central, Midwest</v>
      </c>
      <c r="L182" s="149" t="str">
        <f>INDEX('State '!$A$1:$C$62,MATCH($I182,'State '!$B:$B,0),3)</f>
        <v>South Central</v>
      </c>
      <c r="M182" s="149" t="str">
        <f>INDEX('State '!$A$1:$C$62,MATCH($J182,'State '!$B:$B,0),3)</f>
        <v>Midwest</v>
      </c>
      <c r="N182" s="149"/>
      <c r="O182" s="156"/>
      <c r="P182" s="156">
        <v>1.5</v>
      </c>
      <c r="Q182" s="156">
        <v>88.2</v>
      </c>
      <c r="R182" s="155">
        <v>24</v>
      </c>
      <c r="S182" s="149" t="s">
        <v>135</v>
      </c>
      <c r="T182" s="149" t="s">
        <v>381</v>
      </c>
      <c r="U182" s="149" t="s">
        <v>1427</v>
      </c>
      <c r="V182" s="149"/>
      <c r="W182" s="148"/>
      <c r="X182" s="148"/>
      <c r="Y182" s="148"/>
      <c r="Z182" s="17"/>
      <c r="AA182" s="17"/>
      <c r="AB182" s="17"/>
      <c r="AC182" s="99"/>
      <c r="AD182" s="99"/>
      <c r="AE182" s="99"/>
      <c r="AF182" s="99"/>
      <c r="AG182" s="99"/>
      <c r="AH182" s="99"/>
      <c r="AI182" s="99"/>
      <c r="AJ182" s="99"/>
      <c r="AK182" s="99"/>
      <c r="AL182" s="99"/>
      <c r="AM182" s="99"/>
      <c r="AN182" s="99"/>
      <c r="AO182" s="99"/>
      <c r="AP182" s="99"/>
      <c r="AQ182" s="99"/>
      <c r="AR182" s="99"/>
      <c r="AS182" s="99"/>
      <c r="AT182" s="99"/>
      <c r="AU182" s="99"/>
      <c r="AV182" s="99"/>
      <c r="AW182" s="99"/>
      <c r="AX182" s="99"/>
      <c r="AY182" s="99"/>
      <c r="AZ182" s="99"/>
      <c r="BA182" s="99"/>
      <c r="BB182" s="99"/>
      <c r="BC182" s="99"/>
      <c r="BD182" s="99"/>
      <c r="BE182" s="99"/>
      <c r="BF182" s="99"/>
      <c r="BG182" s="99"/>
      <c r="BH182" s="99"/>
      <c r="BI182" s="99"/>
      <c r="BJ182" s="99"/>
      <c r="BK182" s="99"/>
      <c r="BL182" s="99"/>
      <c r="BM182" s="99"/>
      <c r="BN182" s="99"/>
      <c r="BO182" s="99"/>
      <c r="BP182" s="99"/>
      <c r="BQ182" s="99"/>
      <c r="BR182" s="99"/>
      <c r="BS182" s="99"/>
      <c r="BT182" s="99"/>
      <c r="BU182" s="99"/>
      <c r="BV182" s="99"/>
      <c r="BW182" s="99"/>
      <c r="BX182" s="99"/>
      <c r="BY182" s="99"/>
      <c r="BZ182" s="99"/>
      <c r="CA182" s="99"/>
      <c r="CB182" s="99"/>
      <c r="CC182" s="99"/>
      <c r="CD182" s="99"/>
      <c r="CE182" s="99"/>
      <c r="CF182" s="99"/>
      <c r="CG182" s="99"/>
      <c r="CH182" s="99"/>
      <c r="CI182" s="99"/>
      <c r="CJ182" s="99"/>
      <c r="CK182" s="99"/>
      <c r="CL182" s="99"/>
      <c r="CM182" s="99"/>
      <c r="CN182" s="99"/>
      <c r="CO182" s="99"/>
      <c r="CP182" s="99"/>
      <c r="CQ182" s="99"/>
      <c r="CR182" s="99"/>
      <c r="CS182" s="99"/>
      <c r="CT182" s="99"/>
      <c r="CU182" s="99"/>
      <c r="CV182" s="99"/>
      <c r="CW182" s="99"/>
      <c r="CX182" s="99"/>
      <c r="CY182" s="99"/>
      <c r="CZ182" s="99"/>
      <c r="DA182" s="99"/>
      <c r="DB182" s="99"/>
      <c r="DC182" s="99"/>
      <c r="DD182" s="99"/>
      <c r="DE182" s="99"/>
      <c r="DF182" s="99"/>
      <c r="DG182" s="99"/>
      <c r="DH182" s="99"/>
      <c r="DI182" s="99"/>
      <c r="DJ182" s="99"/>
      <c r="DK182" s="99"/>
      <c r="DL182" s="99"/>
      <c r="DM182" s="99"/>
      <c r="DN182" s="99"/>
      <c r="DO182" s="99"/>
      <c r="DP182" s="99"/>
      <c r="DQ182" s="99"/>
      <c r="DR182" s="99"/>
      <c r="DS182" s="99"/>
      <c r="DT182" s="99"/>
      <c r="DU182" s="99"/>
      <c r="DV182" s="99"/>
      <c r="DW182" s="99"/>
      <c r="DX182" s="99"/>
      <c r="DY182" s="99"/>
      <c r="DZ182" s="99"/>
      <c r="EA182" s="99"/>
      <c r="EB182" s="99"/>
      <c r="EC182" s="99"/>
      <c r="ED182" s="99"/>
      <c r="EE182" s="99"/>
      <c r="EF182" s="99"/>
      <c r="EG182" s="99"/>
      <c r="EH182" s="99"/>
      <c r="EI182" s="99"/>
      <c r="EJ182" s="99"/>
      <c r="EK182" s="99"/>
      <c r="EL182" s="99"/>
      <c r="EM182" s="99"/>
      <c r="EN182" s="99"/>
      <c r="EO182" s="99"/>
      <c r="EP182" s="99"/>
      <c r="EQ182" s="99"/>
      <c r="ER182" s="99"/>
      <c r="ES182" s="99"/>
      <c r="ET182" s="99"/>
      <c r="EU182" s="99"/>
      <c r="EV182" s="99"/>
      <c r="EW182" s="99"/>
      <c r="EX182" s="99"/>
      <c r="EY182" s="99"/>
      <c r="EZ182" s="99"/>
      <c r="FA182" s="99"/>
      <c r="FB182" s="99"/>
      <c r="FC182" s="99"/>
      <c r="FD182" s="99"/>
      <c r="FE182" s="99"/>
      <c r="FF182" s="99"/>
      <c r="FG182" s="99"/>
      <c r="FH182" s="99"/>
      <c r="FI182" s="99"/>
      <c r="FJ182" s="99"/>
      <c r="FK182" s="99"/>
      <c r="FL182" s="99"/>
      <c r="FM182" s="99"/>
      <c r="FN182" s="99"/>
      <c r="FO182" s="99"/>
      <c r="FP182" s="99"/>
      <c r="FQ182" s="99"/>
      <c r="FR182" s="99"/>
      <c r="FS182" s="99"/>
      <c r="FT182" s="99"/>
      <c r="FU182" s="99"/>
      <c r="FV182" s="99"/>
      <c r="FW182" s="99"/>
      <c r="FX182" s="99"/>
      <c r="FY182" s="99"/>
      <c r="FZ182" s="99"/>
      <c r="GA182" s="99"/>
      <c r="GB182" s="99"/>
      <c r="GC182" s="99"/>
      <c r="GD182" s="99"/>
      <c r="GE182" s="99"/>
      <c r="GF182" s="99"/>
      <c r="GG182" s="99"/>
      <c r="GH182" s="99"/>
      <c r="GI182" s="99"/>
      <c r="GJ182" s="99"/>
      <c r="GK182" s="99"/>
      <c r="GL182" s="99"/>
      <c r="GM182" s="99"/>
      <c r="GN182" s="99"/>
      <c r="GO182" s="99"/>
      <c r="GP182" s="99"/>
      <c r="GQ182" s="99"/>
      <c r="GR182" s="99"/>
      <c r="GS182" s="99"/>
      <c r="GT182" s="99"/>
      <c r="GU182" s="99"/>
      <c r="GV182" s="99"/>
      <c r="GW182" s="99"/>
      <c r="GX182" s="99"/>
      <c r="GY182" s="99"/>
      <c r="GZ182" s="99"/>
      <c r="HA182" s="99"/>
      <c r="HB182" s="99"/>
      <c r="HC182" s="99"/>
      <c r="HD182" s="99"/>
      <c r="HE182" s="99"/>
      <c r="HF182" s="99"/>
      <c r="HG182" s="99"/>
      <c r="HH182" s="99"/>
      <c r="HI182" s="99"/>
      <c r="HJ182" s="99"/>
      <c r="HK182" s="99"/>
      <c r="HL182" s="99"/>
      <c r="HM182" s="99"/>
      <c r="HN182" s="99"/>
      <c r="HO182" s="99"/>
      <c r="HP182" s="99"/>
      <c r="HQ182" s="99"/>
      <c r="HR182" s="99"/>
      <c r="HS182" s="99"/>
      <c r="HT182" s="99"/>
      <c r="HU182" s="99"/>
      <c r="HV182" s="99"/>
      <c r="HW182" s="99"/>
      <c r="HX182" s="99"/>
      <c r="HY182" s="99"/>
      <c r="HZ182" s="99"/>
      <c r="IA182" s="99"/>
      <c r="IB182" s="99"/>
      <c r="IC182" s="99"/>
      <c r="ID182" s="99"/>
      <c r="IE182" s="99"/>
      <c r="IF182" s="99"/>
      <c r="IG182" s="99"/>
      <c r="IH182" s="99"/>
      <c r="II182" s="99"/>
      <c r="IJ182" s="99"/>
      <c r="IK182" s="99"/>
      <c r="IL182" s="99"/>
      <c r="IM182" s="99"/>
      <c r="IN182" s="99"/>
      <c r="IO182" s="99"/>
      <c r="IP182" s="99"/>
      <c r="IQ182" s="99"/>
      <c r="IR182" s="99"/>
      <c r="IS182" s="99"/>
      <c r="IT182" s="99"/>
      <c r="IU182" s="99"/>
      <c r="IV182" s="99"/>
      <c r="IW182" s="99"/>
      <c r="IX182" s="99"/>
      <c r="IY182" s="99"/>
      <c r="IZ182" s="99"/>
      <c r="JA182" s="99"/>
      <c r="JB182" s="99"/>
    </row>
    <row r="183" spans="1:262" ht="25.5" x14ac:dyDescent="0.2">
      <c r="A183" s="149">
        <v>39990</v>
      </c>
      <c r="B183" s="150" t="s">
        <v>1353</v>
      </c>
      <c r="C183" s="150" t="s">
        <v>259</v>
      </c>
      <c r="D183" s="150" t="s">
        <v>134</v>
      </c>
      <c r="E183" s="162" t="s">
        <v>143</v>
      </c>
      <c r="F183" s="163">
        <v>37042</v>
      </c>
      <c r="G183" s="164">
        <v>2001</v>
      </c>
      <c r="H183" s="149" t="s">
        <v>609</v>
      </c>
      <c r="I183" s="149" t="str">
        <f t="shared" si="6"/>
        <v>IL</v>
      </c>
      <c r="J183" s="149" t="str">
        <f t="shared" si="7"/>
        <v>IN</v>
      </c>
      <c r="K183" s="149" t="str">
        <f t="shared" si="8"/>
        <v>Midwest</v>
      </c>
      <c r="L183" s="149" t="str">
        <f>INDEX('State '!$A$1:$C$62,MATCH($I183,'State '!$B:$B,0),3)</f>
        <v>Midwest</v>
      </c>
      <c r="M183" s="149" t="str">
        <f>INDEX('State '!$A$1:$C$62,MATCH($J183,'State '!$B:$B,0),3)</f>
        <v>Midwest</v>
      </c>
      <c r="N183" s="149"/>
      <c r="O183" s="156">
        <v>8</v>
      </c>
      <c r="P183" s="156">
        <v>9.1999999999999993</v>
      </c>
      <c r="Q183" s="155">
        <v>215</v>
      </c>
      <c r="R183" s="155">
        <v>20</v>
      </c>
      <c r="S183" s="149" t="s">
        <v>135</v>
      </c>
      <c r="T183" s="149" t="s">
        <v>381</v>
      </c>
      <c r="U183" s="149" t="s">
        <v>1354</v>
      </c>
      <c r="V183" s="149"/>
      <c r="W183" s="148"/>
      <c r="X183" s="148"/>
      <c r="Y183" s="148"/>
      <c r="Z183" s="17"/>
      <c r="AA183" s="17"/>
      <c r="AB183" s="17"/>
    </row>
    <row r="184" spans="1:262" x14ac:dyDescent="0.2">
      <c r="A184" s="149">
        <v>39990</v>
      </c>
      <c r="B184" s="162" t="s">
        <v>1400</v>
      </c>
      <c r="C184" s="162" t="s">
        <v>357</v>
      </c>
      <c r="D184" s="162" t="s">
        <v>134</v>
      </c>
      <c r="E184" s="162" t="s">
        <v>143</v>
      </c>
      <c r="F184" s="163">
        <v>37043</v>
      </c>
      <c r="G184" s="164">
        <v>2001</v>
      </c>
      <c r="H184" s="149" t="s">
        <v>37</v>
      </c>
      <c r="I184" s="149" t="str">
        <f t="shared" si="6"/>
        <v>OK</v>
      </c>
      <c r="J184" s="149" t="str">
        <f t="shared" si="7"/>
        <v>OK</v>
      </c>
      <c r="K184" s="149" t="str">
        <f t="shared" si="8"/>
        <v>South Central</v>
      </c>
      <c r="L184" s="149" t="str">
        <f>INDEX('State '!$A$1:$C$62,MATCH($I184,'State '!$B:$B,0),3)</f>
        <v>South Central</v>
      </c>
      <c r="M184" s="149" t="str">
        <f>INDEX('State '!$A$1:$C$62,MATCH($J184,'State '!$B:$B,0),3)</f>
        <v>South Central</v>
      </c>
      <c r="N184" s="149"/>
      <c r="O184" s="156">
        <v>2.8</v>
      </c>
      <c r="P184" s="156"/>
      <c r="Q184" s="156">
        <v>26</v>
      </c>
      <c r="R184" s="155">
        <v>12</v>
      </c>
      <c r="S184" s="149" t="s">
        <v>138</v>
      </c>
      <c r="T184" s="149" t="s">
        <v>187</v>
      </c>
      <c r="U184" s="149" t="s">
        <v>382</v>
      </c>
      <c r="V184" s="149"/>
      <c r="W184" s="148"/>
      <c r="X184" s="148"/>
      <c r="Y184" s="148"/>
      <c r="Z184" s="17"/>
      <c r="AA184" s="17"/>
      <c r="AB184" s="17"/>
    </row>
    <row r="185" spans="1:262" x14ac:dyDescent="0.2">
      <c r="A185" s="149">
        <v>39990</v>
      </c>
      <c r="B185" s="162" t="s">
        <v>1351</v>
      </c>
      <c r="C185" s="162" t="s">
        <v>206</v>
      </c>
      <c r="D185" s="162" t="s">
        <v>136</v>
      </c>
      <c r="E185" s="162" t="s">
        <v>143</v>
      </c>
      <c r="F185" s="163">
        <v>37043</v>
      </c>
      <c r="G185" s="155">
        <v>2001</v>
      </c>
      <c r="H185" s="149" t="s">
        <v>47</v>
      </c>
      <c r="I185" s="149" t="str">
        <f t="shared" si="6"/>
        <v>GM</v>
      </c>
      <c r="J185" s="149" t="str">
        <f t="shared" si="7"/>
        <v>GM</v>
      </c>
      <c r="K185" s="149" t="str">
        <f t="shared" si="8"/>
        <v>Gulf of Mexico</v>
      </c>
      <c r="L185" s="149" t="str">
        <f>INDEX('State '!$A$1:$C$62,MATCH($I185,'State '!$B:$B,0),3)</f>
        <v>Gulf of Mexico</v>
      </c>
      <c r="M185" s="149" t="str">
        <f>INDEX('State '!$A$1:$C$62,MATCH($J185,'State '!$B:$B,0),3)</f>
        <v>Gulf of Mexico</v>
      </c>
      <c r="N185" s="149"/>
      <c r="O185" s="156">
        <v>15</v>
      </c>
      <c r="P185" s="156">
        <v>17.8</v>
      </c>
      <c r="Q185" s="156">
        <v>400</v>
      </c>
      <c r="R185" s="155">
        <v>20</v>
      </c>
      <c r="S185" s="149" t="s">
        <v>135</v>
      </c>
      <c r="T185" s="149" t="s">
        <v>381</v>
      </c>
      <c r="U185" s="149" t="s">
        <v>1352</v>
      </c>
      <c r="V185" s="149"/>
      <c r="W185" s="148"/>
      <c r="X185" s="148"/>
      <c r="Y185" s="148"/>
      <c r="Z185" s="17"/>
      <c r="AA185" s="17"/>
      <c r="AB185" s="17"/>
    </row>
    <row r="186" spans="1:262" x14ac:dyDescent="0.2">
      <c r="A186" s="149">
        <v>39990</v>
      </c>
      <c r="B186" s="162" t="s">
        <v>1430</v>
      </c>
      <c r="C186" s="162" t="s">
        <v>361</v>
      </c>
      <c r="D186" s="162" t="s">
        <v>134</v>
      </c>
      <c r="E186" s="162" t="s">
        <v>143</v>
      </c>
      <c r="F186" s="163">
        <v>37072</v>
      </c>
      <c r="G186" s="155">
        <v>2001</v>
      </c>
      <c r="H186" s="149" t="s">
        <v>19</v>
      </c>
      <c r="I186" s="149" t="str">
        <f t="shared" si="6"/>
        <v>VA</v>
      </c>
      <c r="J186" s="149" t="str">
        <f t="shared" si="7"/>
        <v>VA</v>
      </c>
      <c r="K186" s="149" t="str">
        <f t="shared" si="8"/>
        <v>Northeast</v>
      </c>
      <c r="L186" s="149" t="str">
        <f>INDEX('State '!$A$1:$C$62,MATCH($I186,'State '!$B:$B,0),3)</f>
        <v>Northeast</v>
      </c>
      <c r="M186" s="149" t="str">
        <f>INDEX('State '!$A$1:$C$62,MATCH($J186,'State '!$B:$B,0),3)</f>
        <v>Northeast</v>
      </c>
      <c r="N186" s="149"/>
      <c r="O186" s="156">
        <v>14.5</v>
      </c>
      <c r="P186" s="156">
        <v>72</v>
      </c>
      <c r="Q186" s="156">
        <v>30</v>
      </c>
      <c r="R186" s="155">
        <v>20</v>
      </c>
      <c r="S186" s="149" t="s">
        <v>138</v>
      </c>
      <c r="T186" s="149" t="s">
        <v>187</v>
      </c>
      <c r="U186" s="149" t="s">
        <v>382</v>
      </c>
      <c r="V186" s="149"/>
      <c r="W186" s="148"/>
      <c r="X186" s="148"/>
      <c r="Y186" s="148"/>
      <c r="Z186" s="17"/>
      <c r="AA186" s="17"/>
      <c r="AB186" s="17"/>
    </row>
    <row r="187" spans="1:262" x14ac:dyDescent="0.2">
      <c r="A187" s="149">
        <v>39990</v>
      </c>
      <c r="B187" s="162" t="s">
        <v>1406</v>
      </c>
      <c r="C187" s="162" t="s">
        <v>224</v>
      </c>
      <c r="D187" s="162" t="s">
        <v>140</v>
      </c>
      <c r="E187" s="162" t="s">
        <v>143</v>
      </c>
      <c r="F187" s="163">
        <v>37073</v>
      </c>
      <c r="G187" s="164">
        <v>2001</v>
      </c>
      <c r="H187" s="149" t="s">
        <v>1222</v>
      </c>
      <c r="I187" s="149" t="str">
        <f t="shared" si="6"/>
        <v>WY</v>
      </c>
      <c r="J187" s="149" t="str">
        <f t="shared" si="7"/>
        <v>CA</v>
      </c>
      <c r="K187" s="149" t="str">
        <f t="shared" si="8"/>
        <v>Mountain, Pacific</v>
      </c>
      <c r="L187" s="149" t="str">
        <f>INDEX('State '!$A$1:$C$62,MATCH($I187,'State '!$B:$B,0),3)</f>
        <v>Mountain</v>
      </c>
      <c r="M187" s="149" t="str">
        <f>INDEX('State '!$A$1:$C$62,MATCH($J187,'State '!$B:$B,0),3)</f>
        <v>Pacific</v>
      </c>
      <c r="N187" s="149"/>
      <c r="O187" s="156">
        <v>81.3</v>
      </c>
      <c r="P187" s="156">
        <v>922</v>
      </c>
      <c r="Q187" s="156">
        <v>135</v>
      </c>
      <c r="R187" s="155">
        <v>36</v>
      </c>
      <c r="S187" s="149" t="s">
        <v>135</v>
      </c>
      <c r="T187" s="149" t="s">
        <v>381</v>
      </c>
      <c r="U187" s="149" t="s">
        <v>1407</v>
      </c>
      <c r="V187" s="149"/>
      <c r="W187" s="148"/>
      <c r="X187" s="148"/>
      <c r="Y187" s="148"/>
      <c r="Z187" s="17"/>
      <c r="AA187" s="17"/>
      <c r="AB187" s="17"/>
    </row>
    <row r="188" spans="1:262" x14ac:dyDescent="0.2">
      <c r="A188" s="149">
        <v>39990</v>
      </c>
      <c r="B188" s="162" t="s">
        <v>1349</v>
      </c>
      <c r="C188" s="162" t="s">
        <v>260</v>
      </c>
      <c r="D188" s="162" t="s">
        <v>140</v>
      </c>
      <c r="E188" s="162" t="s">
        <v>143</v>
      </c>
      <c r="F188" s="163">
        <v>37087</v>
      </c>
      <c r="G188" s="164">
        <v>2001</v>
      </c>
      <c r="H188" s="149" t="s">
        <v>30</v>
      </c>
      <c r="I188" s="149" t="str">
        <f t="shared" si="6"/>
        <v>MN</v>
      </c>
      <c r="J188" s="149" t="str">
        <f t="shared" si="7"/>
        <v>MN</v>
      </c>
      <c r="K188" s="149" t="str">
        <f t="shared" si="8"/>
        <v>Midwest</v>
      </c>
      <c r="L188" s="149" t="str">
        <f>INDEX('State '!$A$1:$C$62,MATCH($I188,'State '!$B:$B,0),3)</f>
        <v>Midwest</v>
      </c>
      <c r="M188" s="149" t="str">
        <f>INDEX('State '!$A$1:$C$62,MATCH($J188,'State '!$B:$B,0),3)</f>
        <v>Midwest</v>
      </c>
      <c r="N188" s="149"/>
      <c r="O188" s="156">
        <v>2</v>
      </c>
      <c r="P188" s="156">
        <v>15</v>
      </c>
      <c r="Q188" s="156">
        <v>20</v>
      </c>
      <c r="R188" s="155">
        <v>16</v>
      </c>
      <c r="S188" s="149" t="s">
        <v>135</v>
      </c>
      <c r="T188" s="149" t="s">
        <v>381</v>
      </c>
      <c r="U188" s="149" t="s">
        <v>1350</v>
      </c>
      <c r="V188" s="149"/>
      <c r="W188" s="148"/>
      <c r="X188" s="148"/>
      <c r="Y188" s="148"/>
      <c r="Z188" s="17"/>
      <c r="AA188" s="17"/>
      <c r="AB188" s="17"/>
    </row>
    <row r="189" spans="1:262" x14ac:dyDescent="0.2">
      <c r="A189" s="149">
        <v>39990</v>
      </c>
      <c r="B189" s="162" t="s">
        <v>1425</v>
      </c>
      <c r="C189" s="162" t="s">
        <v>360</v>
      </c>
      <c r="D189" s="162" t="s">
        <v>134</v>
      </c>
      <c r="E189" s="162" t="s">
        <v>143</v>
      </c>
      <c r="F189" s="163">
        <v>37094</v>
      </c>
      <c r="G189" s="164">
        <v>2001</v>
      </c>
      <c r="H189" s="149" t="s">
        <v>17</v>
      </c>
      <c r="I189" s="149" t="str">
        <f t="shared" si="6"/>
        <v>AL</v>
      </c>
      <c r="J189" s="149" t="str">
        <f t="shared" si="7"/>
        <v>AL</v>
      </c>
      <c r="K189" s="149" t="str">
        <f t="shared" si="8"/>
        <v>South Central</v>
      </c>
      <c r="L189" s="149" t="str">
        <f>INDEX('State '!$A$1:$C$62,MATCH($I189,'State '!$B:$B,0),3)</f>
        <v>South Central</v>
      </c>
      <c r="M189" s="149" t="str">
        <f>INDEX('State '!$A$1:$C$62,MATCH($J189,'State '!$B:$B,0),3)</f>
        <v>South Central</v>
      </c>
      <c r="N189" s="149"/>
      <c r="O189" s="156"/>
      <c r="P189" s="156">
        <v>18</v>
      </c>
      <c r="Q189" s="156">
        <v>200</v>
      </c>
      <c r="R189" s="155">
        <v>24</v>
      </c>
      <c r="S189" s="149" t="s">
        <v>138</v>
      </c>
      <c r="T189" s="149" t="s">
        <v>187</v>
      </c>
      <c r="U189" s="149" t="s">
        <v>382</v>
      </c>
      <c r="V189" s="149"/>
      <c r="W189" s="148"/>
      <c r="X189" s="148"/>
      <c r="Y189" s="148"/>
      <c r="Z189" s="17"/>
      <c r="AA189" s="17"/>
      <c r="AB189" s="17"/>
    </row>
    <row r="190" spans="1:262" x14ac:dyDescent="0.2">
      <c r="A190" s="149">
        <v>39990</v>
      </c>
      <c r="B190" s="162" t="s">
        <v>1420</v>
      </c>
      <c r="C190" s="162" t="s">
        <v>360</v>
      </c>
      <c r="D190" s="162" t="s">
        <v>134</v>
      </c>
      <c r="E190" s="162" t="s">
        <v>143</v>
      </c>
      <c r="F190" s="163">
        <v>37094</v>
      </c>
      <c r="G190" s="164">
        <v>2001</v>
      </c>
      <c r="H190" s="149" t="s">
        <v>17</v>
      </c>
      <c r="I190" s="149" t="str">
        <f t="shared" si="6"/>
        <v>AL</v>
      </c>
      <c r="J190" s="149" t="str">
        <f t="shared" si="7"/>
        <v>AL</v>
      </c>
      <c r="K190" s="149" t="str">
        <f t="shared" si="8"/>
        <v>South Central</v>
      </c>
      <c r="L190" s="149" t="str">
        <f>INDEX('State '!$A$1:$C$62,MATCH($I190,'State '!$B:$B,0),3)</f>
        <v>South Central</v>
      </c>
      <c r="M190" s="149" t="str">
        <f>INDEX('State '!$A$1:$C$62,MATCH($J190,'State '!$B:$B,0),3)</f>
        <v>South Central</v>
      </c>
      <c r="N190" s="149"/>
      <c r="O190" s="156"/>
      <c r="P190" s="156">
        <v>11</v>
      </c>
      <c r="Q190" s="156">
        <v>300</v>
      </c>
      <c r="R190" s="155">
        <v>20</v>
      </c>
      <c r="S190" s="149" t="s">
        <v>135</v>
      </c>
      <c r="T190" s="149" t="s">
        <v>381</v>
      </c>
      <c r="U190" s="149" t="s">
        <v>725</v>
      </c>
      <c r="V190" s="149"/>
      <c r="W190" s="148"/>
      <c r="X190" s="148"/>
      <c r="Y190" s="148"/>
      <c r="Z190" s="17"/>
      <c r="AA190" s="17"/>
      <c r="AB190" s="17"/>
    </row>
    <row r="191" spans="1:262" x14ac:dyDescent="0.2">
      <c r="A191" s="149">
        <v>39990</v>
      </c>
      <c r="B191" s="162" t="s">
        <v>1379</v>
      </c>
      <c r="C191" s="162" t="s">
        <v>206</v>
      </c>
      <c r="D191" s="162" t="s">
        <v>134</v>
      </c>
      <c r="E191" s="162" t="s">
        <v>143</v>
      </c>
      <c r="F191" s="163">
        <v>37118</v>
      </c>
      <c r="G191" s="155">
        <v>2001</v>
      </c>
      <c r="H191" s="149" t="s">
        <v>1380</v>
      </c>
      <c r="I191" s="149" t="str">
        <f t="shared" si="6"/>
        <v>MA</v>
      </c>
      <c r="J191" s="149" t="str">
        <f t="shared" si="7"/>
        <v>NH</v>
      </c>
      <c r="K191" s="149" t="str">
        <f t="shared" si="8"/>
        <v>Northeast</v>
      </c>
      <c r="L191" s="149" t="str">
        <f>INDEX('State '!$A$1:$C$62,MATCH($I191,'State '!$B:$B,0),3)</f>
        <v>Northeast</v>
      </c>
      <c r="M191" s="149" t="str">
        <f>INDEX('State '!$A$1:$C$62,MATCH($J191,'State '!$B:$B,0),3)</f>
        <v>Northeast</v>
      </c>
      <c r="N191" s="149"/>
      <c r="O191" s="156">
        <v>32.4</v>
      </c>
      <c r="P191" s="156">
        <v>19.3</v>
      </c>
      <c r="Q191" s="156">
        <v>126</v>
      </c>
      <c r="R191" s="155">
        <v>20</v>
      </c>
      <c r="S191" s="149" t="s">
        <v>135</v>
      </c>
      <c r="T191" s="149" t="s">
        <v>381</v>
      </c>
      <c r="U191" s="149" t="s">
        <v>1381</v>
      </c>
      <c r="V191" s="149"/>
      <c r="W191" s="148"/>
      <c r="X191" s="148"/>
      <c r="Y191" s="148"/>
      <c r="Z191" s="17"/>
      <c r="AA191" s="17"/>
      <c r="AB191" s="17"/>
    </row>
    <row r="192" spans="1:262" x14ac:dyDescent="0.2">
      <c r="A192" s="149">
        <v>39990</v>
      </c>
      <c r="B192" s="162" t="s">
        <v>1355</v>
      </c>
      <c r="C192" s="162" t="s">
        <v>1954</v>
      </c>
      <c r="D192" s="162" t="s">
        <v>134</v>
      </c>
      <c r="E192" s="162" t="s">
        <v>143</v>
      </c>
      <c r="F192" s="163">
        <v>37135</v>
      </c>
      <c r="G192" s="164">
        <v>2001</v>
      </c>
      <c r="H192" s="149" t="s">
        <v>780</v>
      </c>
      <c r="I192" s="149" t="str">
        <f t="shared" si="6"/>
        <v>LA</v>
      </c>
      <c r="J192" s="149" t="str">
        <f t="shared" si="7"/>
        <v>MS</v>
      </c>
      <c r="K192" s="149" t="str">
        <f t="shared" si="8"/>
        <v>South Central</v>
      </c>
      <c r="L192" s="149" t="str">
        <f>INDEX('State '!$A$1:$C$62,MATCH($I192,'State '!$B:$B,0),3)</f>
        <v>South Central</v>
      </c>
      <c r="M192" s="149" t="str">
        <f>INDEX('State '!$A$1:$C$62,MATCH($J192,'State '!$B:$B,0),3)</f>
        <v>South Central</v>
      </c>
      <c r="N192" s="149"/>
      <c r="O192" s="156">
        <v>20</v>
      </c>
      <c r="P192" s="156">
        <v>37</v>
      </c>
      <c r="Q192" s="156">
        <v>285</v>
      </c>
      <c r="R192" s="155">
        <v>20</v>
      </c>
      <c r="S192" s="149" t="s">
        <v>135</v>
      </c>
      <c r="T192" s="149" t="s">
        <v>381</v>
      </c>
      <c r="U192" s="149" t="s">
        <v>1356</v>
      </c>
      <c r="V192" s="149"/>
      <c r="W192" s="148"/>
      <c r="X192" s="148"/>
      <c r="Y192" s="148"/>
      <c r="Z192" s="17"/>
      <c r="AA192" s="17"/>
      <c r="AB192" s="17"/>
    </row>
    <row r="193" spans="1:25" s="17" customFormat="1" x14ac:dyDescent="0.2">
      <c r="A193" s="149">
        <v>39990</v>
      </c>
      <c r="B193" s="162" t="s">
        <v>1371</v>
      </c>
      <c r="C193" s="162" t="s">
        <v>258</v>
      </c>
      <c r="D193" s="162" t="s">
        <v>134</v>
      </c>
      <c r="E193" s="162" t="s">
        <v>143</v>
      </c>
      <c r="F193" s="163">
        <v>37135</v>
      </c>
      <c r="G193" s="164">
        <v>2001</v>
      </c>
      <c r="H193" s="149" t="s">
        <v>25</v>
      </c>
      <c r="I193" s="149" t="str">
        <f t="shared" si="6"/>
        <v>CO</v>
      </c>
      <c r="J193" s="149" t="str">
        <f t="shared" si="7"/>
        <v>CO</v>
      </c>
      <c r="K193" s="149" t="str">
        <f t="shared" si="8"/>
        <v>Mountain</v>
      </c>
      <c r="L193" s="149" t="str">
        <f>INDEX('State '!$A$1:$C$62,MATCH($I193,'State '!$B:$B,0),3)</f>
        <v>Mountain</v>
      </c>
      <c r="M193" s="149" t="str">
        <f>INDEX('State '!$A$1:$C$62,MATCH($J193,'State '!$B:$B,0),3)</f>
        <v>Mountain</v>
      </c>
      <c r="N193" s="149"/>
      <c r="O193" s="156">
        <v>30</v>
      </c>
      <c r="P193" s="156"/>
      <c r="Q193" s="156">
        <v>58</v>
      </c>
      <c r="R193" s="155"/>
      <c r="S193" s="149" t="s">
        <v>135</v>
      </c>
      <c r="T193" s="149" t="s">
        <v>381</v>
      </c>
      <c r="U193" s="149" t="s">
        <v>382</v>
      </c>
      <c r="V193" s="149"/>
      <c r="W193" s="148"/>
      <c r="X193" s="148"/>
      <c r="Y193" s="148"/>
    </row>
    <row r="194" spans="1:25" s="17" customFormat="1" x14ac:dyDescent="0.2">
      <c r="A194" s="149">
        <v>39990</v>
      </c>
      <c r="B194" s="162" t="s">
        <v>1423</v>
      </c>
      <c r="C194" s="162" t="s">
        <v>1718</v>
      </c>
      <c r="D194" s="162" t="s">
        <v>140</v>
      </c>
      <c r="E194" s="162" t="s">
        <v>143</v>
      </c>
      <c r="F194" s="163">
        <v>37135</v>
      </c>
      <c r="G194" s="164">
        <v>2001</v>
      </c>
      <c r="H194" s="149" t="s">
        <v>1276</v>
      </c>
      <c r="I194" s="149" t="str">
        <f t="shared" si="6"/>
        <v>AZ</v>
      </c>
      <c r="J194" s="149" t="str">
        <f t="shared" si="7"/>
        <v>MX</v>
      </c>
      <c r="K194" s="149" t="str">
        <f t="shared" si="8"/>
        <v>Mountain, Mexico</v>
      </c>
      <c r="L194" s="149" t="str">
        <f>INDEX('State '!$A$1:$C$62,MATCH($I194,'State '!$B:$B,0),3)</f>
        <v>Mountain</v>
      </c>
      <c r="M194" s="149" t="str">
        <f>INDEX('State '!$A$1:$C$62,MATCH($J194,'State '!$B:$B,0),3)</f>
        <v>Mexico</v>
      </c>
      <c r="N194" s="149"/>
      <c r="O194" s="156">
        <v>30.2</v>
      </c>
      <c r="P194" s="156">
        <v>68</v>
      </c>
      <c r="Q194" s="156">
        <v>130</v>
      </c>
      <c r="R194" s="155" t="s">
        <v>1096</v>
      </c>
      <c r="S194" s="149" t="s">
        <v>135</v>
      </c>
      <c r="T194" s="149" t="s">
        <v>381</v>
      </c>
      <c r="U194" s="149" t="s">
        <v>1424</v>
      </c>
      <c r="V194" s="149"/>
      <c r="W194" s="148"/>
      <c r="X194" s="148"/>
      <c r="Y194" s="148"/>
    </row>
    <row r="195" spans="1:25" s="17" customFormat="1" x14ac:dyDescent="0.2">
      <c r="A195" s="149">
        <v>39990</v>
      </c>
      <c r="B195" s="150" t="s">
        <v>1347</v>
      </c>
      <c r="C195" s="150" t="s">
        <v>199</v>
      </c>
      <c r="D195" s="150" t="s">
        <v>134</v>
      </c>
      <c r="E195" s="162" t="s">
        <v>143</v>
      </c>
      <c r="F195" s="163">
        <v>37164</v>
      </c>
      <c r="G195" s="155">
        <v>2001</v>
      </c>
      <c r="H195" s="149" t="s">
        <v>7</v>
      </c>
      <c r="I195" s="149" t="str">
        <f t="shared" ref="I195:I258" si="9">LEFT($H195,2)</f>
        <v>PA</v>
      </c>
      <c r="J195" s="149" t="str">
        <f t="shared" ref="J195:J258" si="10">RIGHT($H195,2)</f>
        <v>PA</v>
      </c>
      <c r="K195" s="149" t="str">
        <f t="shared" ref="K195:K258" si="11">IF($L195=$M195,L195,CONCATENATE($L195,", ",IF(ISBLANK(N195),"",CONCATENATE(N195,", ")),$M195))</f>
        <v>Northeast</v>
      </c>
      <c r="L195" s="149" t="str">
        <f>INDEX('State '!$A$1:$C$62,MATCH($I195,'State '!$B:$B,0),3)</f>
        <v>Northeast</v>
      </c>
      <c r="M195" s="149" t="str">
        <f>INDEX('State '!$A$1:$C$62,MATCH($J195,'State '!$B:$B,0),3)</f>
        <v>Northeast</v>
      </c>
      <c r="N195" s="149"/>
      <c r="O195" s="156">
        <v>21.5</v>
      </c>
      <c r="P195" s="156">
        <v>5</v>
      </c>
      <c r="Q195" s="155">
        <v>82</v>
      </c>
      <c r="R195" s="155">
        <v>12</v>
      </c>
      <c r="S195" s="149" t="s">
        <v>135</v>
      </c>
      <c r="T195" s="149" t="s">
        <v>381</v>
      </c>
      <c r="U195" s="149" t="s">
        <v>1348</v>
      </c>
      <c r="V195" s="149"/>
      <c r="W195" s="148"/>
      <c r="X195" s="148"/>
      <c r="Y195" s="148"/>
    </row>
    <row r="196" spans="1:25" s="17" customFormat="1" x14ac:dyDescent="0.2">
      <c r="A196" s="149">
        <v>39990</v>
      </c>
      <c r="B196" s="162" t="s">
        <v>1404</v>
      </c>
      <c r="C196" s="162" t="s">
        <v>200</v>
      </c>
      <c r="D196" s="162" t="s">
        <v>140</v>
      </c>
      <c r="E196" s="162" t="s">
        <v>143</v>
      </c>
      <c r="F196" s="163">
        <v>37165</v>
      </c>
      <c r="G196" s="164">
        <v>2001</v>
      </c>
      <c r="H196" s="149" t="s">
        <v>20</v>
      </c>
      <c r="I196" s="149" t="str">
        <f t="shared" si="9"/>
        <v>NJ</v>
      </c>
      <c r="J196" s="149" t="str">
        <f t="shared" si="10"/>
        <v>NJ</v>
      </c>
      <c r="K196" s="149" t="str">
        <f t="shared" si="11"/>
        <v>Northeast</v>
      </c>
      <c r="L196" s="149" t="str">
        <f>INDEX('State '!$A$1:$C$62,MATCH($I196,'State '!$B:$B,0),3)</f>
        <v>Northeast</v>
      </c>
      <c r="M196" s="149" t="str">
        <f>INDEX('State '!$A$1:$C$62,MATCH($J196,'State '!$B:$B,0),3)</f>
        <v>Northeast</v>
      </c>
      <c r="N196" s="149"/>
      <c r="O196" s="156">
        <v>6.7</v>
      </c>
      <c r="P196" s="156"/>
      <c r="Q196" s="156">
        <v>135</v>
      </c>
      <c r="R196" s="155" t="s">
        <v>1179</v>
      </c>
      <c r="S196" s="149" t="s">
        <v>135</v>
      </c>
      <c r="T196" s="149" t="s">
        <v>381</v>
      </c>
      <c r="U196" s="149" t="s">
        <v>1405</v>
      </c>
      <c r="V196" s="149"/>
      <c r="W196" s="148"/>
      <c r="X196" s="148"/>
      <c r="Y196" s="148"/>
    </row>
    <row r="197" spans="1:25" s="17" customFormat="1" x14ac:dyDescent="0.2">
      <c r="A197" s="149">
        <v>39990</v>
      </c>
      <c r="B197" s="150" t="s">
        <v>1369</v>
      </c>
      <c r="C197" s="150" t="s">
        <v>258</v>
      </c>
      <c r="D197" s="150" t="s">
        <v>140</v>
      </c>
      <c r="E197" s="162" t="s">
        <v>143</v>
      </c>
      <c r="F197" s="163">
        <v>37165</v>
      </c>
      <c r="G197" s="164">
        <v>2001</v>
      </c>
      <c r="H197" s="149" t="s">
        <v>25</v>
      </c>
      <c r="I197" s="149" t="str">
        <f t="shared" si="9"/>
        <v>CO</v>
      </c>
      <c r="J197" s="149" t="str">
        <f t="shared" si="10"/>
        <v>CO</v>
      </c>
      <c r="K197" s="149" t="str">
        <f t="shared" si="11"/>
        <v>Mountain</v>
      </c>
      <c r="L197" s="149" t="str">
        <f>INDEX('State '!$A$1:$C$62,MATCH($I197,'State '!$B:$B,0),3)</f>
        <v>Mountain</v>
      </c>
      <c r="M197" s="149" t="str">
        <f>INDEX('State '!$A$1:$C$62,MATCH($J197,'State '!$B:$B,0),3)</f>
        <v>Mountain</v>
      </c>
      <c r="N197" s="149"/>
      <c r="O197" s="156">
        <v>58</v>
      </c>
      <c r="P197" s="156">
        <v>53.2</v>
      </c>
      <c r="Q197" s="155">
        <v>87</v>
      </c>
      <c r="R197" s="155">
        <v>24</v>
      </c>
      <c r="S197" s="149" t="s">
        <v>135</v>
      </c>
      <c r="T197" s="149" t="s">
        <v>381</v>
      </c>
      <c r="U197" s="149" t="s">
        <v>1370</v>
      </c>
      <c r="V197" s="149"/>
      <c r="W197" s="148"/>
      <c r="X197" s="148"/>
      <c r="Y197" s="148"/>
    </row>
    <row r="198" spans="1:25" s="17" customFormat="1" x14ac:dyDescent="0.2">
      <c r="A198" s="149">
        <v>39990</v>
      </c>
      <c r="B198" s="162" t="s">
        <v>1362</v>
      </c>
      <c r="C198" s="162" t="s">
        <v>258</v>
      </c>
      <c r="D198" s="162" t="s">
        <v>140</v>
      </c>
      <c r="E198" s="162" t="s">
        <v>143</v>
      </c>
      <c r="F198" s="163">
        <v>37165</v>
      </c>
      <c r="G198" s="164">
        <v>2001</v>
      </c>
      <c r="H198" s="149" t="s">
        <v>1363</v>
      </c>
      <c r="I198" s="149" t="str">
        <f t="shared" si="9"/>
        <v>CO</v>
      </c>
      <c r="J198" s="149" t="str">
        <f t="shared" si="10"/>
        <v>TX</v>
      </c>
      <c r="K198" s="149" t="str">
        <f t="shared" si="11"/>
        <v>Mountain, South Central</v>
      </c>
      <c r="L198" s="149" t="str">
        <f>INDEX('State '!$A$1:$C$62,MATCH($I198,'State '!$B:$B,0),3)</f>
        <v>Mountain</v>
      </c>
      <c r="M198" s="149" t="str">
        <f>INDEX('State '!$A$1:$C$62,MATCH($J198,'State '!$B:$B,0),3)</f>
        <v>South Central</v>
      </c>
      <c r="N198" s="149"/>
      <c r="O198" s="156">
        <v>56</v>
      </c>
      <c r="P198" s="156">
        <v>70</v>
      </c>
      <c r="Q198" s="156">
        <v>83</v>
      </c>
      <c r="R198" s="155">
        <v>20</v>
      </c>
      <c r="S198" s="149" t="s">
        <v>135</v>
      </c>
      <c r="T198" s="149" t="s">
        <v>381</v>
      </c>
      <c r="U198" s="149" t="s">
        <v>1364</v>
      </c>
      <c r="V198" s="149"/>
      <c r="W198" s="148"/>
      <c r="X198" s="148"/>
      <c r="Y198" s="148"/>
    </row>
    <row r="199" spans="1:25" s="17" customFormat="1" x14ac:dyDescent="0.2">
      <c r="A199" s="171">
        <v>39990</v>
      </c>
      <c r="B199" s="162" t="s">
        <v>1431</v>
      </c>
      <c r="C199" s="162" t="s">
        <v>227</v>
      </c>
      <c r="D199" s="162" t="s">
        <v>140</v>
      </c>
      <c r="E199" s="162" t="s">
        <v>143</v>
      </c>
      <c r="F199" s="163">
        <v>37165</v>
      </c>
      <c r="G199" s="164">
        <v>2001</v>
      </c>
      <c r="H199" s="149" t="s">
        <v>710</v>
      </c>
      <c r="I199" s="149" t="str">
        <f t="shared" si="9"/>
        <v>IA</v>
      </c>
      <c r="J199" s="149" t="str">
        <f t="shared" si="10"/>
        <v>IL</v>
      </c>
      <c r="K199" s="149" t="str">
        <f t="shared" si="11"/>
        <v>Midwest</v>
      </c>
      <c r="L199" s="149" t="str">
        <f>INDEX('State '!$A$1:$C$62,MATCH($I199,'State '!$B:$B,0),3)</f>
        <v>Midwest</v>
      </c>
      <c r="M199" s="149" t="str">
        <f>INDEX('State '!$A$1:$C$62,MATCH($J199,'State '!$B:$B,0),3)</f>
        <v>Midwest</v>
      </c>
      <c r="N199" s="149"/>
      <c r="O199" s="156">
        <v>33</v>
      </c>
      <c r="P199" s="156"/>
      <c r="Q199" s="156">
        <v>195</v>
      </c>
      <c r="R199" s="155">
        <v>30</v>
      </c>
      <c r="S199" s="149" t="s">
        <v>135</v>
      </c>
      <c r="T199" s="149" t="s">
        <v>381</v>
      </c>
      <c r="U199" s="149" t="s">
        <v>1429</v>
      </c>
      <c r="V199" s="149"/>
      <c r="W199" s="148"/>
      <c r="X199" s="148"/>
      <c r="Y199" s="148"/>
    </row>
    <row r="200" spans="1:25" s="17" customFormat="1" x14ac:dyDescent="0.2">
      <c r="A200" s="149">
        <v>39990</v>
      </c>
      <c r="B200" s="162" t="s">
        <v>1428</v>
      </c>
      <c r="C200" s="162" t="s">
        <v>227</v>
      </c>
      <c r="D200" s="162" t="s">
        <v>140</v>
      </c>
      <c r="E200" s="162" t="s">
        <v>143</v>
      </c>
      <c r="F200" s="163">
        <v>37165</v>
      </c>
      <c r="G200" s="164">
        <v>2001</v>
      </c>
      <c r="H200" s="149" t="s">
        <v>609</v>
      </c>
      <c r="I200" s="149" t="str">
        <f t="shared" si="9"/>
        <v>IL</v>
      </c>
      <c r="J200" s="149" t="str">
        <f t="shared" si="10"/>
        <v>IN</v>
      </c>
      <c r="K200" s="149" t="str">
        <f t="shared" si="11"/>
        <v>Midwest</v>
      </c>
      <c r="L200" s="149" t="str">
        <f>INDEX('State '!$A$1:$C$62,MATCH($I200,'State '!$B:$B,0),3)</f>
        <v>Midwest</v>
      </c>
      <c r="M200" s="149" t="str">
        <f>INDEX('State '!$A$1:$C$62,MATCH($J200,'State '!$B:$B,0),3)</f>
        <v>Midwest</v>
      </c>
      <c r="N200" s="149"/>
      <c r="O200" s="156">
        <v>94.4</v>
      </c>
      <c r="P200" s="156">
        <v>34.4</v>
      </c>
      <c r="Q200" s="156">
        <v>544</v>
      </c>
      <c r="R200" s="155">
        <v>30</v>
      </c>
      <c r="S200" s="149" t="s">
        <v>135</v>
      </c>
      <c r="T200" s="149" t="s">
        <v>381</v>
      </c>
      <c r="U200" s="149" t="s">
        <v>1429</v>
      </c>
      <c r="V200" s="149"/>
      <c r="W200" s="148"/>
      <c r="X200" s="148"/>
      <c r="Y200" s="148"/>
    </row>
    <row r="201" spans="1:25" s="17" customFormat="1" x14ac:dyDescent="0.2">
      <c r="A201" s="149">
        <v>39990</v>
      </c>
      <c r="B201" s="162" t="s">
        <v>1435</v>
      </c>
      <c r="C201" s="162" t="s">
        <v>227</v>
      </c>
      <c r="D201" s="162" t="s">
        <v>140</v>
      </c>
      <c r="E201" s="162" t="s">
        <v>143</v>
      </c>
      <c r="F201" s="163">
        <v>37165</v>
      </c>
      <c r="G201" s="164">
        <v>2001</v>
      </c>
      <c r="H201" s="149" t="s">
        <v>1436</v>
      </c>
      <c r="I201" s="149" t="str">
        <f t="shared" si="9"/>
        <v>SK</v>
      </c>
      <c r="J201" s="149" t="str">
        <f t="shared" si="10"/>
        <v>IA</v>
      </c>
      <c r="K201" s="149" t="str">
        <f t="shared" si="11"/>
        <v>Canada, Mountain, Midwest</v>
      </c>
      <c r="L201" s="149" t="str">
        <f>INDEX('State '!$A$1:$C$62,MATCH($I201,'State '!$B:$B,0),3)</f>
        <v>Canada</v>
      </c>
      <c r="M201" s="149" t="str">
        <f>INDEX('State '!$A$1:$C$62,MATCH($J201,'State '!$B:$B,0),3)</f>
        <v>Midwest</v>
      </c>
      <c r="N201" s="149" t="s">
        <v>2458</v>
      </c>
      <c r="O201" s="156">
        <v>1</v>
      </c>
      <c r="P201" s="156"/>
      <c r="Q201" s="156">
        <v>0.99</v>
      </c>
      <c r="R201" s="155" t="s">
        <v>550</v>
      </c>
      <c r="S201" s="149" t="s">
        <v>135</v>
      </c>
      <c r="T201" s="149" t="s">
        <v>381</v>
      </c>
      <c r="U201" s="149" t="s">
        <v>1429</v>
      </c>
      <c r="V201" s="149"/>
      <c r="W201" s="148"/>
      <c r="X201" s="148"/>
      <c r="Y201" s="148"/>
    </row>
    <row r="202" spans="1:25" s="17" customFormat="1" x14ac:dyDescent="0.2">
      <c r="A202" s="149">
        <v>39990</v>
      </c>
      <c r="B202" s="162" t="s">
        <v>1432</v>
      </c>
      <c r="C202" s="162" t="s">
        <v>269</v>
      </c>
      <c r="D202" s="162" t="s">
        <v>140</v>
      </c>
      <c r="E202" s="162" t="s">
        <v>143</v>
      </c>
      <c r="F202" s="163">
        <v>37176</v>
      </c>
      <c r="G202" s="155">
        <v>2001</v>
      </c>
      <c r="H202" s="149" t="s">
        <v>1433</v>
      </c>
      <c r="I202" s="149" t="str">
        <f t="shared" si="9"/>
        <v>SK</v>
      </c>
      <c r="J202" s="149" t="str">
        <f t="shared" si="10"/>
        <v>MN</v>
      </c>
      <c r="K202" s="149" t="str">
        <f t="shared" si="11"/>
        <v>Canada, Mountain, Midwest</v>
      </c>
      <c r="L202" s="149" t="str">
        <f>INDEX('State '!$A$1:$C$62,MATCH($I202,'State '!$B:$B,0),3)</f>
        <v>Canada</v>
      </c>
      <c r="M202" s="149" t="str">
        <f>INDEX('State '!$A$1:$C$62,MATCH($J202,'State '!$B:$B,0),3)</f>
        <v>Midwest</v>
      </c>
      <c r="N202" s="149" t="s">
        <v>2458</v>
      </c>
      <c r="O202" s="156">
        <v>3.9</v>
      </c>
      <c r="P202" s="156">
        <v>5.6</v>
      </c>
      <c r="Q202" s="156"/>
      <c r="R202" s="155">
        <v>24</v>
      </c>
      <c r="S202" s="149" t="s">
        <v>135</v>
      </c>
      <c r="T202" s="149" t="s">
        <v>381</v>
      </c>
      <c r="U202" s="149" t="s">
        <v>1434</v>
      </c>
      <c r="V202" s="149"/>
      <c r="W202" s="148"/>
      <c r="X202" s="148"/>
      <c r="Y202" s="148"/>
    </row>
    <row r="203" spans="1:25" s="17" customFormat="1" x14ac:dyDescent="0.2">
      <c r="A203" s="149">
        <v>39990</v>
      </c>
      <c r="B203" s="162" t="s">
        <v>1365</v>
      </c>
      <c r="C203" s="162" t="s">
        <v>215</v>
      </c>
      <c r="D203" s="162" t="s">
        <v>140</v>
      </c>
      <c r="E203" s="162" t="s">
        <v>143</v>
      </c>
      <c r="F203" s="163">
        <v>37182</v>
      </c>
      <c r="G203" s="155">
        <v>2001</v>
      </c>
      <c r="H203" s="149" t="s">
        <v>380</v>
      </c>
      <c r="I203" s="149" t="str">
        <f t="shared" si="9"/>
        <v>AL</v>
      </c>
      <c r="J203" s="149" t="str">
        <f t="shared" si="10"/>
        <v>GA</v>
      </c>
      <c r="K203" s="149" t="str">
        <f t="shared" si="11"/>
        <v>South Central, Southeast</v>
      </c>
      <c r="L203" s="149" t="str">
        <f>INDEX('State '!$A$1:$C$62,MATCH($I203,'State '!$B:$B,0),3)</f>
        <v>South Central</v>
      </c>
      <c r="M203" s="149" t="str">
        <f>INDEX('State '!$A$1:$C$62,MATCH($J203,'State '!$B:$B,0),3)</f>
        <v>Southeast</v>
      </c>
      <c r="N203" s="149"/>
      <c r="O203" s="156">
        <v>6.2</v>
      </c>
      <c r="P203" s="156">
        <v>7.1</v>
      </c>
      <c r="Q203" s="156">
        <v>17</v>
      </c>
      <c r="R203" s="155">
        <v>16</v>
      </c>
      <c r="S203" s="149" t="s">
        <v>135</v>
      </c>
      <c r="T203" s="149" t="s">
        <v>381</v>
      </c>
      <c r="U203" s="149" t="s">
        <v>1366</v>
      </c>
      <c r="V203" s="149"/>
      <c r="W203" s="148"/>
      <c r="X203" s="148"/>
      <c r="Y203" s="148"/>
    </row>
    <row r="204" spans="1:25" s="17" customFormat="1" x14ac:dyDescent="0.2">
      <c r="A204" s="149">
        <v>39990</v>
      </c>
      <c r="B204" s="162" t="s">
        <v>1393</v>
      </c>
      <c r="C204" s="162" t="s">
        <v>260</v>
      </c>
      <c r="D204" s="162" t="s">
        <v>134</v>
      </c>
      <c r="E204" s="162" t="s">
        <v>143</v>
      </c>
      <c r="F204" s="163">
        <v>37183</v>
      </c>
      <c r="G204" s="164">
        <v>2001</v>
      </c>
      <c r="H204" s="149" t="s">
        <v>30</v>
      </c>
      <c r="I204" s="149" t="str">
        <f t="shared" si="9"/>
        <v>MN</v>
      </c>
      <c r="J204" s="149" t="str">
        <f t="shared" si="10"/>
        <v>MN</v>
      </c>
      <c r="K204" s="149" t="str">
        <f t="shared" si="11"/>
        <v>Midwest</v>
      </c>
      <c r="L204" s="149" t="str">
        <f>INDEX('State '!$A$1:$C$62,MATCH($I204,'State '!$B:$B,0),3)</f>
        <v>Midwest</v>
      </c>
      <c r="M204" s="149" t="str">
        <f>INDEX('State '!$A$1:$C$62,MATCH($J204,'State '!$B:$B,0),3)</f>
        <v>Midwest</v>
      </c>
      <c r="N204" s="149"/>
      <c r="O204" s="156">
        <v>8.1</v>
      </c>
      <c r="P204" s="156">
        <v>5.6</v>
      </c>
      <c r="Q204" s="156">
        <v>40</v>
      </c>
      <c r="R204" s="155">
        <v>30</v>
      </c>
      <c r="S204" s="149" t="s">
        <v>135</v>
      </c>
      <c r="T204" s="149" t="s">
        <v>381</v>
      </c>
      <c r="U204" s="149" t="s">
        <v>1394</v>
      </c>
      <c r="V204" s="149"/>
      <c r="W204" s="148"/>
      <c r="X204" s="148"/>
      <c r="Y204" s="148"/>
    </row>
    <row r="205" spans="1:25" s="17" customFormat="1" x14ac:dyDescent="0.2">
      <c r="A205" s="149">
        <v>39990</v>
      </c>
      <c r="B205" s="162" t="s">
        <v>1402</v>
      </c>
      <c r="C205" s="162" t="s">
        <v>231</v>
      </c>
      <c r="D205" s="162" t="s">
        <v>140</v>
      </c>
      <c r="E205" s="162" t="s">
        <v>143</v>
      </c>
      <c r="F205" s="163">
        <v>37194</v>
      </c>
      <c r="G205" s="164">
        <v>2001</v>
      </c>
      <c r="H205" s="149" t="s">
        <v>19</v>
      </c>
      <c r="I205" s="149" t="str">
        <f t="shared" si="9"/>
        <v>VA</v>
      </c>
      <c r="J205" s="149" t="str">
        <f t="shared" si="10"/>
        <v>VA</v>
      </c>
      <c r="K205" s="149" t="str">
        <f t="shared" si="11"/>
        <v>Northeast</v>
      </c>
      <c r="L205" s="149" t="str">
        <f>INDEX('State '!$A$1:$C$62,MATCH($I205,'State '!$B:$B,0),3)</f>
        <v>Northeast</v>
      </c>
      <c r="M205" s="149" t="str">
        <f>INDEX('State '!$A$1:$C$62,MATCH($J205,'State '!$B:$B,0),3)</f>
        <v>Northeast</v>
      </c>
      <c r="N205" s="149"/>
      <c r="O205" s="156">
        <v>2</v>
      </c>
      <c r="P205" s="156"/>
      <c r="Q205" s="156">
        <v>4</v>
      </c>
      <c r="R205" s="155">
        <v>12</v>
      </c>
      <c r="S205" s="149" t="s">
        <v>135</v>
      </c>
      <c r="T205" s="149" t="s">
        <v>381</v>
      </c>
      <c r="U205" s="149" t="s">
        <v>1403</v>
      </c>
      <c r="V205" s="149"/>
      <c r="W205" s="148"/>
      <c r="X205" s="148"/>
      <c r="Y205" s="148"/>
    </row>
    <row r="206" spans="1:25" s="17" customFormat="1" x14ac:dyDescent="0.2">
      <c r="A206" s="149">
        <v>39990</v>
      </c>
      <c r="B206" s="162" t="s">
        <v>1412</v>
      </c>
      <c r="C206" s="162" t="s">
        <v>231</v>
      </c>
      <c r="D206" s="162" t="s">
        <v>140</v>
      </c>
      <c r="E206" s="162" t="s">
        <v>143</v>
      </c>
      <c r="F206" s="163">
        <v>37194</v>
      </c>
      <c r="G206" s="164">
        <v>2001</v>
      </c>
      <c r="H206" s="149" t="s">
        <v>19</v>
      </c>
      <c r="I206" s="149" t="str">
        <f t="shared" si="9"/>
        <v>VA</v>
      </c>
      <c r="J206" s="149" t="str">
        <f t="shared" si="10"/>
        <v>VA</v>
      </c>
      <c r="K206" s="149" t="str">
        <f t="shared" si="11"/>
        <v>Northeast</v>
      </c>
      <c r="L206" s="149" t="str">
        <f>INDEX('State '!$A$1:$C$62,MATCH($I206,'State '!$B:$B,0),3)</f>
        <v>Northeast</v>
      </c>
      <c r="M206" s="149" t="str">
        <f>INDEX('State '!$A$1:$C$62,MATCH($J206,'State '!$B:$B,0),3)</f>
        <v>Northeast</v>
      </c>
      <c r="N206" s="149"/>
      <c r="O206" s="156">
        <v>21.2</v>
      </c>
      <c r="P206" s="156">
        <v>41</v>
      </c>
      <c r="Q206" s="156">
        <v>35</v>
      </c>
      <c r="R206" s="155">
        <v>12</v>
      </c>
      <c r="S206" s="149" t="s">
        <v>135</v>
      </c>
      <c r="T206" s="149" t="s">
        <v>381</v>
      </c>
      <c r="U206" s="149" t="s">
        <v>1413</v>
      </c>
      <c r="V206" s="149"/>
      <c r="W206" s="148"/>
      <c r="X206" s="148"/>
      <c r="Y206" s="148"/>
    </row>
    <row r="207" spans="1:25" s="17" customFormat="1" x14ac:dyDescent="0.2">
      <c r="A207" s="149">
        <v>39990</v>
      </c>
      <c r="B207" s="162" t="s">
        <v>1390</v>
      </c>
      <c r="C207" s="162" t="s">
        <v>356</v>
      </c>
      <c r="D207" s="162" t="s">
        <v>136</v>
      </c>
      <c r="E207" s="162" t="s">
        <v>143</v>
      </c>
      <c r="F207" s="163">
        <v>37194</v>
      </c>
      <c r="G207" s="155">
        <v>2001</v>
      </c>
      <c r="H207" s="149" t="s">
        <v>1391</v>
      </c>
      <c r="I207" s="149" t="str">
        <f t="shared" si="9"/>
        <v>LA</v>
      </c>
      <c r="J207" s="149" t="str">
        <f t="shared" si="10"/>
        <v>AR</v>
      </c>
      <c r="K207" s="149" t="str">
        <f t="shared" si="11"/>
        <v>South Central</v>
      </c>
      <c r="L207" s="149" t="str">
        <f>INDEX('State '!$A$1:$C$62,MATCH($I207,'State '!$B:$B,0),3)</f>
        <v>South Central</v>
      </c>
      <c r="M207" s="149" t="str">
        <f>INDEX('State '!$A$1:$C$62,MATCH($J207,'State '!$B:$B,0),3)</f>
        <v>South Central</v>
      </c>
      <c r="N207" s="149"/>
      <c r="O207" s="156">
        <v>45</v>
      </c>
      <c r="P207" s="156">
        <v>41.7</v>
      </c>
      <c r="Q207" s="156">
        <v>427</v>
      </c>
      <c r="R207" s="155">
        <v>30</v>
      </c>
      <c r="S207" s="149" t="s">
        <v>135</v>
      </c>
      <c r="T207" s="149" t="s">
        <v>381</v>
      </c>
      <c r="U207" s="149" t="s">
        <v>1392</v>
      </c>
      <c r="V207" s="149"/>
      <c r="W207" s="148"/>
      <c r="X207" s="148"/>
      <c r="Y207" s="148"/>
    </row>
    <row r="208" spans="1:25" s="17" customFormat="1" x14ac:dyDescent="0.2">
      <c r="A208" s="149">
        <v>39990</v>
      </c>
      <c r="B208" s="162" t="s">
        <v>1358</v>
      </c>
      <c r="C208" s="162" t="s">
        <v>223</v>
      </c>
      <c r="D208" s="162" t="s">
        <v>140</v>
      </c>
      <c r="E208" s="162" t="s">
        <v>143</v>
      </c>
      <c r="F208" s="163">
        <v>37196</v>
      </c>
      <c r="G208" s="164">
        <v>2001</v>
      </c>
      <c r="H208" s="149" t="s">
        <v>388</v>
      </c>
      <c r="I208" s="149" t="str">
        <f t="shared" si="9"/>
        <v>PA</v>
      </c>
      <c r="J208" s="149" t="str">
        <f t="shared" si="10"/>
        <v>NY</v>
      </c>
      <c r="K208" s="149" t="str">
        <f t="shared" si="11"/>
        <v>Northeast</v>
      </c>
      <c r="L208" s="149" t="str">
        <f>INDEX('State '!$A$1:$C$62,MATCH($I208,'State '!$B:$B,0),3)</f>
        <v>Northeast</v>
      </c>
      <c r="M208" s="149" t="str">
        <f>INDEX('State '!$A$1:$C$62,MATCH($J208,'State '!$B:$B,0),3)</f>
        <v>Northeast</v>
      </c>
      <c r="N208" s="149"/>
      <c r="O208" s="156">
        <v>63.5</v>
      </c>
      <c r="P208" s="156">
        <v>13.8</v>
      </c>
      <c r="Q208" s="156"/>
      <c r="R208" s="155">
        <v>30</v>
      </c>
      <c r="S208" s="149" t="s">
        <v>135</v>
      </c>
      <c r="T208" s="149" t="s">
        <v>381</v>
      </c>
      <c r="U208" s="149" t="s">
        <v>1359</v>
      </c>
      <c r="V208" s="149"/>
      <c r="W208" s="148"/>
      <c r="X208" s="148"/>
      <c r="Y208" s="148"/>
    </row>
    <row r="209" spans="1:25" s="17" customFormat="1" x14ac:dyDescent="0.2">
      <c r="A209" s="171">
        <v>39990</v>
      </c>
      <c r="B209" s="162" t="s">
        <v>1419</v>
      </c>
      <c r="C209" s="162" t="s">
        <v>359</v>
      </c>
      <c r="D209" s="162" t="s">
        <v>134</v>
      </c>
      <c r="E209" s="162" t="s">
        <v>143</v>
      </c>
      <c r="F209" s="163">
        <v>37196</v>
      </c>
      <c r="G209" s="164">
        <v>2001</v>
      </c>
      <c r="H209" s="149" t="s">
        <v>6</v>
      </c>
      <c r="I209" s="149" t="str">
        <f t="shared" si="9"/>
        <v>TX</v>
      </c>
      <c r="J209" s="149" t="str">
        <f t="shared" si="10"/>
        <v>TX</v>
      </c>
      <c r="K209" s="149" t="str">
        <f t="shared" si="11"/>
        <v>South Central</v>
      </c>
      <c r="L209" s="149" t="str">
        <f>INDEX('State '!$A$1:$C$62,MATCH($I209,'State '!$B:$B,0),3)</f>
        <v>South Central</v>
      </c>
      <c r="M209" s="149" t="str">
        <f>INDEX('State '!$A$1:$C$62,MATCH($J209,'State '!$B:$B,0),3)</f>
        <v>South Central</v>
      </c>
      <c r="N209" s="149"/>
      <c r="O209" s="156">
        <v>6.5</v>
      </c>
      <c r="P209" s="156">
        <v>16</v>
      </c>
      <c r="Q209" s="156">
        <v>300</v>
      </c>
      <c r="R209" s="155">
        <v>20</v>
      </c>
      <c r="S209" s="149" t="s">
        <v>138</v>
      </c>
      <c r="T209" s="149" t="s">
        <v>187</v>
      </c>
      <c r="U209" s="149" t="s">
        <v>382</v>
      </c>
      <c r="V209" s="149"/>
      <c r="W209" s="148"/>
      <c r="X209" s="148"/>
      <c r="Y209" s="148"/>
    </row>
    <row r="210" spans="1:25" s="17" customFormat="1" x14ac:dyDescent="0.2">
      <c r="A210" s="149">
        <v>39990</v>
      </c>
      <c r="B210" s="162" t="s">
        <v>1401</v>
      </c>
      <c r="C210" s="162" t="s">
        <v>313</v>
      </c>
      <c r="D210" s="162" t="s">
        <v>134</v>
      </c>
      <c r="E210" s="162" t="s">
        <v>143</v>
      </c>
      <c r="F210" s="163">
        <v>37196</v>
      </c>
      <c r="G210" s="164">
        <v>2001</v>
      </c>
      <c r="H210" s="149" t="s">
        <v>13</v>
      </c>
      <c r="I210" s="149" t="str">
        <f t="shared" si="9"/>
        <v>CA</v>
      </c>
      <c r="J210" s="149" t="str">
        <f t="shared" si="10"/>
        <v>CA</v>
      </c>
      <c r="K210" s="149" t="str">
        <f t="shared" si="11"/>
        <v>Pacific</v>
      </c>
      <c r="L210" s="149" t="str">
        <f>INDEX('State '!$A$1:$C$62,MATCH($I210,'State '!$B:$B,0),3)</f>
        <v>Pacific</v>
      </c>
      <c r="M210" s="149" t="str">
        <f>INDEX('State '!$A$1:$C$62,MATCH($J210,'State '!$B:$B,0),3)</f>
        <v>Pacific</v>
      </c>
      <c r="N210" s="149"/>
      <c r="O210" s="156">
        <v>12</v>
      </c>
      <c r="P210" s="156">
        <v>33</v>
      </c>
      <c r="Q210" s="156">
        <v>500</v>
      </c>
      <c r="R210" s="155">
        <v>24</v>
      </c>
      <c r="S210" s="149" t="s">
        <v>138</v>
      </c>
      <c r="T210" s="149" t="s">
        <v>187</v>
      </c>
      <c r="U210" s="149" t="s">
        <v>382</v>
      </c>
      <c r="V210" s="149"/>
      <c r="W210" s="148"/>
      <c r="X210" s="148"/>
      <c r="Y210" s="148"/>
    </row>
    <row r="211" spans="1:25" s="17" customFormat="1" x14ac:dyDescent="0.2">
      <c r="A211" s="149">
        <v>39990</v>
      </c>
      <c r="B211" s="162" t="s">
        <v>1345</v>
      </c>
      <c r="C211" s="162" t="s">
        <v>350</v>
      </c>
      <c r="D211" s="162" t="s">
        <v>134</v>
      </c>
      <c r="E211" s="162" t="s">
        <v>143</v>
      </c>
      <c r="F211" s="163">
        <v>37196</v>
      </c>
      <c r="G211" s="155">
        <v>2001</v>
      </c>
      <c r="H211" s="149" t="s">
        <v>49</v>
      </c>
      <c r="I211" s="149" t="str">
        <f t="shared" si="9"/>
        <v>IN</v>
      </c>
      <c r="J211" s="149" t="str">
        <f t="shared" si="10"/>
        <v>IN</v>
      </c>
      <c r="K211" s="149" t="str">
        <f t="shared" si="11"/>
        <v>Midwest</v>
      </c>
      <c r="L211" s="149" t="str">
        <f>INDEX('State '!$A$1:$C$62,MATCH($I211,'State '!$B:$B,0),3)</f>
        <v>Midwest</v>
      </c>
      <c r="M211" s="149" t="str">
        <f>INDEX('State '!$A$1:$C$62,MATCH($J211,'State '!$B:$B,0),3)</f>
        <v>Midwest</v>
      </c>
      <c r="N211" s="149"/>
      <c r="O211" s="156"/>
      <c r="P211" s="156">
        <v>9.1999999999999993</v>
      </c>
      <c r="Q211" s="156">
        <v>62</v>
      </c>
      <c r="R211" s="155">
        <v>16</v>
      </c>
      <c r="S211" s="149" t="s">
        <v>135</v>
      </c>
      <c r="T211" s="149" t="s">
        <v>381</v>
      </c>
      <c r="U211" s="149" t="s">
        <v>1346</v>
      </c>
      <c r="V211" s="149"/>
      <c r="W211" s="148"/>
      <c r="X211" s="148"/>
      <c r="Y211" s="148"/>
    </row>
    <row r="212" spans="1:25" s="17" customFormat="1" x14ac:dyDescent="0.2">
      <c r="A212" s="171">
        <v>39990</v>
      </c>
      <c r="B212" s="162" t="s">
        <v>1378</v>
      </c>
      <c r="C212" s="162" t="s">
        <v>354</v>
      </c>
      <c r="D212" s="162" t="s">
        <v>134</v>
      </c>
      <c r="E212" s="162" t="s">
        <v>143</v>
      </c>
      <c r="F212" s="163">
        <v>37196</v>
      </c>
      <c r="G212" s="155">
        <v>2001</v>
      </c>
      <c r="H212" s="149" t="s">
        <v>41</v>
      </c>
      <c r="I212" s="149" t="str">
        <f t="shared" si="9"/>
        <v>MI</v>
      </c>
      <c r="J212" s="149" t="str">
        <f t="shared" si="10"/>
        <v>MI</v>
      </c>
      <c r="K212" s="149" t="str">
        <f t="shared" si="11"/>
        <v>Midwest</v>
      </c>
      <c r="L212" s="149" t="str">
        <f>INDEX('State '!$A$1:$C$62,MATCH($I212,'State '!$B:$B,0),3)</f>
        <v>Midwest</v>
      </c>
      <c r="M212" s="149" t="str">
        <f>INDEX('State '!$A$1:$C$62,MATCH($J212,'State '!$B:$B,0),3)</f>
        <v>Midwest</v>
      </c>
      <c r="N212" s="149"/>
      <c r="O212" s="156"/>
      <c r="P212" s="156">
        <v>5</v>
      </c>
      <c r="Q212" s="156">
        <v>120</v>
      </c>
      <c r="R212" s="155"/>
      <c r="S212" s="149" t="s">
        <v>138</v>
      </c>
      <c r="T212" s="149" t="s">
        <v>187</v>
      </c>
      <c r="U212" s="149" t="s">
        <v>382</v>
      </c>
      <c r="V212" s="149"/>
      <c r="W212" s="148"/>
      <c r="X212" s="148"/>
      <c r="Y212" s="148"/>
    </row>
    <row r="213" spans="1:25" s="17" customFormat="1" x14ac:dyDescent="0.2">
      <c r="A213" s="149">
        <v>39990</v>
      </c>
      <c r="B213" s="162" t="s">
        <v>1408</v>
      </c>
      <c r="C213" s="162" t="s">
        <v>358</v>
      </c>
      <c r="D213" s="162" t="s">
        <v>134</v>
      </c>
      <c r="E213" s="162" t="s">
        <v>143</v>
      </c>
      <c r="F213" s="163">
        <v>37196</v>
      </c>
      <c r="G213" s="155">
        <v>2001</v>
      </c>
      <c r="H213" s="149" t="s">
        <v>1156</v>
      </c>
      <c r="I213" s="149" t="str">
        <f t="shared" si="9"/>
        <v>KS</v>
      </c>
      <c r="J213" s="149" t="str">
        <f t="shared" si="10"/>
        <v>MO</v>
      </c>
      <c r="K213" s="149" t="str">
        <f t="shared" si="11"/>
        <v>South Central, Midwest</v>
      </c>
      <c r="L213" s="149" t="str">
        <f>INDEX('State '!$A$1:$C$62,MATCH($I213,'State '!$B:$B,0),3)</f>
        <v>South Central</v>
      </c>
      <c r="M213" s="149" t="str">
        <f>INDEX('State '!$A$1:$C$62,MATCH($J213,'State '!$B:$B,0),3)</f>
        <v>Midwest</v>
      </c>
      <c r="N213" s="149"/>
      <c r="O213" s="156">
        <v>19.7</v>
      </c>
      <c r="P213" s="156">
        <v>36.799999999999997</v>
      </c>
      <c r="Q213" s="156">
        <v>55</v>
      </c>
      <c r="R213" s="155" t="s">
        <v>1096</v>
      </c>
      <c r="S213" s="149" t="s">
        <v>135</v>
      </c>
      <c r="T213" s="149" t="s">
        <v>381</v>
      </c>
      <c r="U213" s="149" t="s">
        <v>1409</v>
      </c>
      <c r="V213" s="149"/>
      <c r="W213" s="154"/>
      <c r="X213" s="148"/>
      <c r="Y213" s="148"/>
    </row>
    <row r="214" spans="1:25" s="17" customFormat="1" x14ac:dyDescent="0.2">
      <c r="A214" s="149">
        <v>39990</v>
      </c>
      <c r="B214" s="162" t="s">
        <v>1418</v>
      </c>
      <c r="C214" s="162" t="s">
        <v>235</v>
      </c>
      <c r="D214" s="162" t="s">
        <v>140</v>
      </c>
      <c r="E214" s="162" t="s">
        <v>143</v>
      </c>
      <c r="F214" s="163">
        <v>37203</v>
      </c>
      <c r="G214" s="164">
        <v>2001</v>
      </c>
      <c r="H214" s="149" t="s">
        <v>483</v>
      </c>
      <c r="I214" s="149" t="str">
        <f t="shared" si="9"/>
        <v>MS</v>
      </c>
      <c r="J214" s="149" t="str">
        <f t="shared" si="10"/>
        <v>AL</v>
      </c>
      <c r="K214" s="149" t="str">
        <f t="shared" si="11"/>
        <v>South Central</v>
      </c>
      <c r="L214" s="149" t="str">
        <f>INDEX('State '!$A$1:$C$62,MATCH($I214,'State '!$B:$B,0),3)</f>
        <v>South Central</v>
      </c>
      <c r="M214" s="149" t="str">
        <f>INDEX('State '!$A$1:$C$62,MATCH($J214,'State '!$B:$B,0),3)</f>
        <v>South Central</v>
      </c>
      <c r="N214" s="149"/>
      <c r="O214" s="156">
        <v>6.9</v>
      </c>
      <c r="P214" s="156">
        <v>0.2</v>
      </c>
      <c r="Q214" s="156">
        <v>80</v>
      </c>
      <c r="R214" s="155" t="s">
        <v>535</v>
      </c>
      <c r="S214" s="149" t="s">
        <v>135</v>
      </c>
      <c r="T214" s="149" t="s">
        <v>381</v>
      </c>
      <c r="U214" s="149" t="s">
        <v>1236</v>
      </c>
      <c r="V214" s="149"/>
      <c r="W214" s="148"/>
      <c r="X214" s="148"/>
      <c r="Y214" s="148"/>
    </row>
    <row r="215" spans="1:25" s="17" customFormat="1" x14ac:dyDescent="0.2">
      <c r="A215" s="149">
        <v>39990</v>
      </c>
      <c r="B215" s="162" t="s">
        <v>1410</v>
      </c>
      <c r="C215" s="162" t="s">
        <v>218</v>
      </c>
      <c r="D215" s="162" t="s">
        <v>140</v>
      </c>
      <c r="E215" s="162" t="s">
        <v>143</v>
      </c>
      <c r="F215" s="163">
        <v>37210</v>
      </c>
      <c r="G215" s="164">
        <v>2001</v>
      </c>
      <c r="H215" s="149" t="s">
        <v>450</v>
      </c>
      <c r="I215" s="149" t="str">
        <f t="shared" si="9"/>
        <v>DE</v>
      </c>
      <c r="J215" s="149" t="str">
        <f t="shared" si="10"/>
        <v>MD</v>
      </c>
      <c r="K215" s="149" t="str">
        <f t="shared" si="11"/>
        <v>Northeast</v>
      </c>
      <c r="L215" s="149" t="str">
        <f>INDEX('State '!$A$1:$C$62,MATCH($I215,'State '!$B:$B,0),3)</f>
        <v>Northeast</v>
      </c>
      <c r="M215" s="149" t="str">
        <f>INDEX('State '!$A$1:$C$62,MATCH($J215,'State '!$B:$B,0),3)</f>
        <v>Northeast</v>
      </c>
      <c r="N215" s="149"/>
      <c r="O215" s="156">
        <v>12.48</v>
      </c>
      <c r="P215" s="156">
        <v>6</v>
      </c>
      <c r="Q215" s="156">
        <v>19</v>
      </c>
      <c r="R215" s="155">
        <v>16</v>
      </c>
      <c r="S215" s="149" t="s">
        <v>135</v>
      </c>
      <c r="T215" s="149" t="s">
        <v>381</v>
      </c>
      <c r="U215" s="149" t="s">
        <v>1411</v>
      </c>
      <c r="V215" s="149"/>
      <c r="W215" s="148"/>
      <c r="X215" s="148"/>
      <c r="Y215" s="148"/>
    </row>
    <row r="216" spans="1:25" s="17" customFormat="1" x14ac:dyDescent="0.2">
      <c r="A216" s="149">
        <v>39990</v>
      </c>
      <c r="B216" s="162" t="s">
        <v>1848</v>
      </c>
      <c r="C216" s="162" t="s">
        <v>298</v>
      </c>
      <c r="D216" s="162" t="s">
        <v>140</v>
      </c>
      <c r="E216" s="162" t="s">
        <v>143</v>
      </c>
      <c r="F216" s="163">
        <v>37210</v>
      </c>
      <c r="G216" s="164">
        <v>2001</v>
      </c>
      <c r="H216" s="149" t="s">
        <v>1397</v>
      </c>
      <c r="I216" s="149" t="str">
        <f t="shared" si="9"/>
        <v>NB</v>
      </c>
      <c r="J216" s="149" t="str">
        <f t="shared" si="10"/>
        <v>ME</v>
      </c>
      <c r="K216" s="149" t="str">
        <f t="shared" si="11"/>
        <v>Canada, Northeast</v>
      </c>
      <c r="L216" s="149" t="str">
        <f>INDEX('State '!$A$1:$C$62,MATCH($I216,'State '!$B:$B,0),3)</f>
        <v>Canada</v>
      </c>
      <c r="M216" s="149" t="str">
        <f>INDEX('State '!$A$1:$C$62,MATCH($J216,'State '!$B:$B,0),3)</f>
        <v>Northeast</v>
      </c>
      <c r="N216" s="149"/>
      <c r="O216" s="156"/>
      <c r="P216" s="156"/>
      <c r="Q216" s="156">
        <v>40</v>
      </c>
      <c r="R216" s="155">
        <v>36</v>
      </c>
      <c r="S216" s="149" t="s">
        <v>135</v>
      </c>
      <c r="T216" s="149" t="s">
        <v>381</v>
      </c>
      <c r="U216" s="149" t="s">
        <v>1398</v>
      </c>
      <c r="V216" s="149"/>
      <c r="W216" s="148"/>
      <c r="X216" s="148"/>
      <c r="Y216" s="148"/>
    </row>
    <row r="217" spans="1:25" s="17" customFormat="1" x14ac:dyDescent="0.2">
      <c r="A217" s="171">
        <v>39990</v>
      </c>
      <c r="B217" s="162" t="s">
        <v>1367</v>
      </c>
      <c r="C217" s="162" t="s">
        <v>215</v>
      </c>
      <c r="D217" s="162" t="s">
        <v>140</v>
      </c>
      <c r="E217" s="162" t="s">
        <v>143</v>
      </c>
      <c r="F217" s="163">
        <v>37210</v>
      </c>
      <c r="G217" s="155">
        <v>2001</v>
      </c>
      <c r="H217" s="149" t="s">
        <v>22</v>
      </c>
      <c r="I217" s="149" t="str">
        <f t="shared" si="9"/>
        <v>GA</v>
      </c>
      <c r="J217" s="149" t="str">
        <f t="shared" si="10"/>
        <v>GA</v>
      </c>
      <c r="K217" s="149" t="str">
        <f t="shared" si="11"/>
        <v>Southeast</v>
      </c>
      <c r="L217" s="149" t="str">
        <f>INDEX('State '!$A$1:$C$62,MATCH($I217,'State '!$B:$B,0),3)</f>
        <v>Southeast</v>
      </c>
      <c r="M217" s="149" t="str">
        <f>INDEX('State '!$A$1:$C$62,MATCH($J217,'State '!$B:$B,0),3)</f>
        <v>Southeast</v>
      </c>
      <c r="N217" s="149"/>
      <c r="O217" s="156">
        <v>5.69</v>
      </c>
      <c r="P217" s="156"/>
      <c r="Q217" s="156">
        <v>20</v>
      </c>
      <c r="R217" s="155"/>
      <c r="S217" s="149" t="s">
        <v>135</v>
      </c>
      <c r="T217" s="149" t="s">
        <v>381</v>
      </c>
      <c r="U217" s="149" t="s">
        <v>1368</v>
      </c>
      <c r="V217" s="149"/>
      <c r="W217" s="148"/>
      <c r="X217" s="179"/>
      <c r="Y217" s="179"/>
    </row>
    <row r="218" spans="1:25" s="17" customFormat="1" x14ac:dyDescent="0.2">
      <c r="A218" s="149">
        <v>39990</v>
      </c>
      <c r="B218" s="162" t="s">
        <v>1374</v>
      </c>
      <c r="C218" s="162" t="s">
        <v>263</v>
      </c>
      <c r="D218" s="162" t="s">
        <v>140</v>
      </c>
      <c r="E218" s="162" t="s">
        <v>143</v>
      </c>
      <c r="F218" s="163">
        <v>37225</v>
      </c>
      <c r="G218" s="155">
        <v>2001</v>
      </c>
      <c r="H218" s="149" t="s">
        <v>21</v>
      </c>
      <c r="I218" s="149" t="str">
        <f t="shared" si="9"/>
        <v>UT</v>
      </c>
      <c r="J218" s="149" t="str">
        <f t="shared" si="10"/>
        <v>UT</v>
      </c>
      <c r="K218" s="149" t="str">
        <f t="shared" si="11"/>
        <v>Mountain</v>
      </c>
      <c r="L218" s="149" t="str">
        <f>INDEX('State '!$A$1:$C$62,MATCH($I218,'State '!$B:$B,0),3)</f>
        <v>Mountain</v>
      </c>
      <c r="M218" s="149" t="str">
        <f>INDEX('State '!$A$1:$C$62,MATCH($J218,'State '!$B:$B,0),3)</f>
        <v>Mountain</v>
      </c>
      <c r="N218" s="149"/>
      <c r="O218" s="156">
        <v>80.849999999999994</v>
      </c>
      <c r="P218" s="156">
        <v>75.599999999999994</v>
      </c>
      <c r="Q218" s="156">
        <v>265</v>
      </c>
      <c r="R218" s="155">
        <v>24</v>
      </c>
      <c r="S218" s="149" t="s">
        <v>135</v>
      </c>
      <c r="T218" s="149" t="s">
        <v>381</v>
      </c>
      <c r="U218" s="149" t="s">
        <v>1375</v>
      </c>
      <c r="V218" s="149"/>
      <c r="W218" s="148"/>
      <c r="X218" s="148"/>
      <c r="Y218" s="148"/>
    </row>
    <row r="219" spans="1:25" s="17" customFormat="1" x14ac:dyDescent="0.2">
      <c r="A219" s="149">
        <v>39990</v>
      </c>
      <c r="B219" s="162" t="s">
        <v>1373</v>
      </c>
      <c r="C219" s="162" t="s">
        <v>1875</v>
      </c>
      <c r="D219" s="162" t="s">
        <v>140</v>
      </c>
      <c r="E219" s="162" t="s">
        <v>143</v>
      </c>
      <c r="F219" s="163">
        <v>37226</v>
      </c>
      <c r="G219" s="155">
        <v>2001</v>
      </c>
      <c r="H219" s="149" t="s">
        <v>402</v>
      </c>
      <c r="I219" s="149" t="str">
        <f t="shared" si="9"/>
        <v>PA</v>
      </c>
      <c r="J219" s="149" t="str">
        <f t="shared" si="10"/>
        <v>NY</v>
      </c>
      <c r="K219" s="149" t="str">
        <f t="shared" si="11"/>
        <v>Northeast</v>
      </c>
      <c r="L219" s="149" t="str">
        <f>INDEX('State '!$A$1:$C$62,MATCH($I219,'State '!$B:$B,0),3)</f>
        <v>Northeast</v>
      </c>
      <c r="M219" s="149" t="str">
        <f>INDEX('State '!$A$1:$C$62,MATCH($J219,'State '!$B:$B,0),3)</f>
        <v>Northeast</v>
      </c>
      <c r="N219" s="149"/>
      <c r="O219" s="156">
        <v>123.3</v>
      </c>
      <c r="P219" s="156">
        <v>30</v>
      </c>
      <c r="Q219" s="156">
        <v>162</v>
      </c>
      <c r="R219" s="155">
        <v>42</v>
      </c>
      <c r="S219" s="149" t="s">
        <v>135</v>
      </c>
      <c r="T219" s="149" t="s">
        <v>381</v>
      </c>
      <c r="U219" s="149" t="s">
        <v>1339</v>
      </c>
      <c r="V219" s="149"/>
      <c r="W219" s="148"/>
      <c r="X219" s="148"/>
      <c r="Y219" s="148"/>
    </row>
    <row r="220" spans="1:25" s="17" customFormat="1" x14ac:dyDescent="0.2">
      <c r="A220" s="149">
        <v>39990</v>
      </c>
      <c r="B220" s="162" t="s">
        <v>1421</v>
      </c>
      <c r="C220" s="162" t="s">
        <v>247</v>
      </c>
      <c r="D220" s="162" t="s">
        <v>140</v>
      </c>
      <c r="E220" s="162" t="s">
        <v>143</v>
      </c>
      <c r="F220" s="163">
        <v>37226</v>
      </c>
      <c r="G220" s="155">
        <v>2001</v>
      </c>
      <c r="H220" s="149" t="s">
        <v>690</v>
      </c>
      <c r="I220" s="149" t="str">
        <f t="shared" si="9"/>
        <v>WY</v>
      </c>
      <c r="J220" s="149" t="str">
        <f t="shared" si="10"/>
        <v>CO</v>
      </c>
      <c r="K220" s="149" t="str">
        <f t="shared" si="11"/>
        <v>Mountain</v>
      </c>
      <c r="L220" s="149" t="str">
        <f>INDEX('State '!$A$1:$C$62,MATCH($I220,'State '!$B:$B,0),3)</f>
        <v>Mountain</v>
      </c>
      <c r="M220" s="149" t="str">
        <f>INDEX('State '!$A$1:$C$62,MATCH($J220,'State '!$B:$B,0),3)</f>
        <v>Mountain</v>
      </c>
      <c r="N220" s="149"/>
      <c r="O220" s="156">
        <v>159.58000000000001</v>
      </c>
      <c r="P220" s="156">
        <v>155</v>
      </c>
      <c r="Q220" s="156">
        <v>675</v>
      </c>
      <c r="R220" s="155">
        <v>36</v>
      </c>
      <c r="S220" s="149" t="s">
        <v>135</v>
      </c>
      <c r="T220" s="149" t="s">
        <v>381</v>
      </c>
      <c r="U220" s="149" t="s">
        <v>1422</v>
      </c>
      <c r="V220" s="149"/>
      <c r="W220" s="148"/>
      <c r="X220" s="148"/>
      <c r="Y220" s="148"/>
    </row>
    <row r="221" spans="1:25" s="17" customFormat="1" x14ac:dyDescent="0.2">
      <c r="A221" s="149">
        <v>39990</v>
      </c>
      <c r="B221" s="162" t="s">
        <v>1395</v>
      </c>
      <c r="C221" s="162" t="s">
        <v>200</v>
      </c>
      <c r="D221" s="162" t="s">
        <v>134</v>
      </c>
      <c r="E221" s="162" t="s">
        <v>143</v>
      </c>
      <c r="F221" s="163">
        <v>37240</v>
      </c>
      <c r="G221" s="164">
        <v>2001</v>
      </c>
      <c r="H221" s="149" t="s">
        <v>36</v>
      </c>
      <c r="I221" s="149" t="str">
        <f t="shared" si="9"/>
        <v>MA</v>
      </c>
      <c r="J221" s="149" t="str">
        <f t="shared" si="10"/>
        <v>MA</v>
      </c>
      <c r="K221" s="149" t="str">
        <f t="shared" si="11"/>
        <v>Northeast</v>
      </c>
      <c r="L221" s="149" t="str">
        <f>INDEX('State '!$A$1:$C$62,MATCH($I221,'State '!$B:$B,0),3)</f>
        <v>Northeast</v>
      </c>
      <c r="M221" s="149" t="str">
        <f>INDEX('State '!$A$1:$C$62,MATCH($J221,'State '!$B:$B,0),3)</f>
        <v>Northeast</v>
      </c>
      <c r="N221" s="149"/>
      <c r="O221" s="156">
        <v>32.020000000000003</v>
      </c>
      <c r="P221" s="156">
        <v>0.5</v>
      </c>
      <c r="Q221" s="156">
        <v>140</v>
      </c>
      <c r="R221" s="155">
        <v>24</v>
      </c>
      <c r="S221" s="149" t="s">
        <v>135</v>
      </c>
      <c r="T221" s="149" t="s">
        <v>381</v>
      </c>
      <c r="U221" s="149" t="s">
        <v>1396</v>
      </c>
      <c r="V221" s="149"/>
      <c r="W221" s="148"/>
      <c r="X221" s="148"/>
      <c r="Y221" s="148"/>
    </row>
    <row r="222" spans="1:25" s="17" customFormat="1" x14ac:dyDescent="0.2">
      <c r="A222" s="149">
        <v>39990</v>
      </c>
      <c r="B222" s="162" t="s">
        <v>1382</v>
      </c>
      <c r="C222" s="162" t="s">
        <v>1725</v>
      </c>
      <c r="D222" s="162" t="s">
        <v>140</v>
      </c>
      <c r="E222" s="162" t="s">
        <v>143</v>
      </c>
      <c r="F222" s="163">
        <v>37240</v>
      </c>
      <c r="G222" s="164">
        <v>2001</v>
      </c>
      <c r="H222" s="149" t="s">
        <v>1295</v>
      </c>
      <c r="I222" s="149" t="str">
        <f t="shared" si="9"/>
        <v>IL</v>
      </c>
      <c r="J222" s="149" t="str">
        <f t="shared" si="10"/>
        <v>WI</v>
      </c>
      <c r="K222" s="149" t="str">
        <f t="shared" si="11"/>
        <v>Midwest</v>
      </c>
      <c r="L222" s="149" t="str">
        <f>INDEX('State '!$A$1:$C$62,MATCH($I222,'State '!$B:$B,0),3)</f>
        <v>Midwest</v>
      </c>
      <c r="M222" s="149" t="str">
        <f>INDEX('State '!$A$1:$C$62,MATCH($J222,'State '!$B:$B,0),3)</f>
        <v>Midwest</v>
      </c>
      <c r="N222" s="149"/>
      <c r="O222" s="156">
        <v>6</v>
      </c>
      <c r="P222" s="156"/>
      <c r="Q222" s="156">
        <v>40</v>
      </c>
      <c r="R222" s="155">
        <v>46</v>
      </c>
      <c r="S222" s="149" t="s">
        <v>135</v>
      </c>
      <c r="T222" s="149" t="s">
        <v>381</v>
      </c>
      <c r="U222" s="149" t="s">
        <v>1383</v>
      </c>
      <c r="V222" s="149"/>
      <c r="W222" s="148"/>
      <c r="X222" s="148"/>
      <c r="Y222" s="148"/>
    </row>
    <row r="223" spans="1:25" s="17" customFormat="1" x14ac:dyDescent="0.2">
      <c r="A223" s="149">
        <v>39990</v>
      </c>
      <c r="B223" s="162" t="s">
        <v>1376</v>
      </c>
      <c r="C223" s="162" t="s">
        <v>346</v>
      </c>
      <c r="D223" s="162" t="s">
        <v>140</v>
      </c>
      <c r="E223" s="162" t="s">
        <v>143</v>
      </c>
      <c r="F223" s="163">
        <v>37256</v>
      </c>
      <c r="G223" s="155">
        <v>2001</v>
      </c>
      <c r="H223" s="149" t="s">
        <v>13</v>
      </c>
      <c r="I223" s="149" t="str">
        <f t="shared" si="9"/>
        <v>CA</v>
      </c>
      <c r="J223" s="149" t="str">
        <f t="shared" si="10"/>
        <v>CA</v>
      </c>
      <c r="K223" s="149" t="str">
        <f t="shared" si="11"/>
        <v>Pacific</v>
      </c>
      <c r="L223" s="149" t="str">
        <f>INDEX('State '!$A$1:$C$62,MATCH($I223,'State '!$B:$B,0),3)</f>
        <v>Pacific</v>
      </c>
      <c r="M223" s="149" t="str">
        <f>INDEX('State '!$A$1:$C$62,MATCH($J223,'State '!$B:$B,0),3)</f>
        <v>Pacific</v>
      </c>
      <c r="N223" s="149"/>
      <c r="O223" s="156">
        <v>15</v>
      </c>
      <c r="P223" s="156"/>
      <c r="Q223" s="156">
        <v>175</v>
      </c>
      <c r="R223" s="155"/>
      <c r="S223" s="149" t="s">
        <v>138</v>
      </c>
      <c r="T223" s="149" t="s">
        <v>187</v>
      </c>
      <c r="U223" s="149" t="s">
        <v>382</v>
      </c>
      <c r="V223" s="149"/>
      <c r="W223" s="148"/>
      <c r="X223" s="148"/>
      <c r="Y223" s="148"/>
    </row>
    <row r="224" spans="1:25" s="17" customFormat="1" x14ac:dyDescent="0.2">
      <c r="A224" s="149">
        <v>39990</v>
      </c>
      <c r="B224" s="162" t="s">
        <v>1360</v>
      </c>
      <c r="C224" s="162" t="s">
        <v>352</v>
      </c>
      <c r="D224" s="162" t="s">
        <v>134</v>
      </c>
      <c r="E224" s="162" t="s">
        <v>143</v>
      </c>
      <c r="F224" s="163">
        <v>37256</v>
      </c>
      <c r="G224" s="155">
        <v>2001</v>
      </c>
      <c r="H224" s="149" t="s">
        <v>19</v>
      </c>
      <c r="I224" s="149" t="str">
        <f t="shared" si="9"/>
        <v>VA</v>
      </c>
      <c r="J224" s="149" t="str">
        <f t="shared" si="10"/>
        <v>VA</v>
      </c>
      <c r="K224" s="149" t="str">
        <f t="shared" si="11"/>
        <v>Northeast</v>
      </c>
      <c r="L224" s="149" t="str">
        <f>INDEX('State '!$A$1:$C$62,MATCH($I224,'State '!$B:$B,0),3)</f>
        <v>Northeast</v>
      </c>
      <c r="M224" s="149" t="str">
        <f>INDEX('State '!$A$1:$C$62,MATCH($J224,'State '!$B:$B,0),3)</f>
        <v>Northeast</v>
      </c>
      <c r="N224" s="149"/>
      <c r="O224" s="156">
        <v>11</v>
      </c>
      <c r="P224" s="156">
        <v>2.14</v>
      </c>
      <c r="Q224" s="156">
        <v>1000</v>
      </c>
      <c r="R224" s="155">
        <v>36</v>
      </c>
      <c r="S224" s="149" t="s">
        <v>135</v>
      </c>
      <c r="T224" s="149" t="s">
        <v>381</v>
      </c>
      <c r="U224" s="149" t="s">
        <v>1361</v>
      </c>
      <c r="V224" s="149"/>
      <c r="W224" s="148"/>
      <c r="X224" s="148"/>
      <c r="Y224" s="148"/>
    </row>
    <row r="225" spans="1:26" s="17" customFormat="1" x14ac:dyDescent="0.2">
      <c r="A225" s="149">
        <v>39990</v>
      </c>
      <c r="B225" s="162" t="s">
        <v>1266</v>
      </c>
      <c r="C225" s="162" t="s">
        <v>268</v>
      </c>
      <c r="D225" s="162" t="s">
        <v>134</v>
      </c>
      <c r="E225" s="162" t="s">
        <v>143</v>
      </c>
      <c r="F225" s="163">
        <v>37287</v>
      </c>
      <c r="G225" s="164">
        <v>2002</v>
      </c>
      <c r="H225" s="149" t="s">
        <v>41</v>
      </c>
      <c r="I225" s="149" t="str">
        <f t="shared" si="9"/>
        <v>MI</v>
      </c>
      <c r="J225" s="149" t="str">
        <f t="shared" si="10"/>
        <v>MI</v>
      </c>
      <c r="K225" s="149" t="str">
        <f t="shared" si="11"/>
        <v>Midwest</v>
      </c>
      <c r="L225" s="149" t="str">
        <f>INDEX('State '!$A$1:$C$62,MATCH($I225,'State '!$B:$B,0),3)</f>
        <v>Midwest</v>
      </c>
      <c r="M225" s="149" t="str">
        <f>INDEX('State '!$A$1:$C$62,MATCH($J225,'State '!$B:$B,0),3)</f>
        <v>Midwest</v>
      </c>
      <c r="N225" s="149"/>
      <c r="O225" s="156"/>
      <c r="P225" s="156">
        <v>9.1999999999999993</v>
      </c>
      <c r="Q225" s="156">
        <v>110</v>
      </c>
      <c r="R225" s="155">
        <v>20</v>
      </c>
      <c r="S225" s="149" t="s">
        <v>138</v>
      </c>
      <c r="T225" s="149" t="s">
        <v>187</v>
      </c>
      <c r="U225" s="149" t="s">
        <v>382</v>
      </c>
      <c r="V225" s="149"/>
      <c r="W225" s="148"/>
      <c r="X225" s="148"/>
      <c r="Y225" s="148"/>
    </row>
    <row r="226" spans="1:26" s="17" customFormat="1" x14ac:dyDescent="0.2">
      <c r="A226" s="149">
        <v>39990</v>
      </c>
      <c r="B226" s="162" t="s">
        <v>1253</v>
      </c>
      <c r="C226" s="162" t="s">
        <v>2065</v>
      </c>
      <c r="D226" s="162" t="s">
        <v>140</v>
      </c>
      <c r="E226" s="162" t="s">
        <v>143</v>
      </c>
      <c r="F226" s="163">
        <v>37287</v>
      </c>
      <c r="G226" s="164">
        <v>2002</v>
      </c>
      <c r="H226" s="149" t="s">
        <v>43</v>
      </c>
      <c r="I226" s="149" t="str">
        <f t="shared" si="9"/>
        <v>NM</v>
      </c>
      <c r="J226" s="149" t="str">
        <f t="shared" si="10"/>
        <v>NM</v>
      </c>
      <c r="K226" s="149" t="str">
        <f t="shared" si="11"/>
        <v>Mountain</v>
      </c>
      <c r="L226" s="149" t="str">
        <f>INDEX('State '!$A$1:$C$62,MATCH($I226,'State '!$B:$B,0),3)</f>
        <v>Mountain</v>
      </c>
      <c r="M226" s="149" t="str">
        <f>INDEX('State '!$A$1:$C$62,MATCH($J226,'State '!$B:$B,0),3)</f>
        <v>Mountain</v>
      </c>
      <c r="N226" s="149"/>
      <c r="O226" s="156">
        <v>1.2</v>
      </c>
      <c r="P226" s="156"/>
      <c r="Q226" s="156">
        <v>60.1</v>
      </c>
      <c r="R226" s="155">
        <v>20</v>
      </c>
      <c r="S226" s="149" t="s">
        <v>135</v>
      </c>
      <c r="T226" s="149" t="s">
        <v>381</v>
      </c>
      <c r="U226" s="149" t="s">
        <v>382</v>
      </c>
      <c r="V226" s="149"/>
      <c r="W226" s="148"/>
      <c r="X226" s="148"/>
      <c r="Y226" s="148"/>
    </row>
    <row r="227" spans="1:26" s="17" customFormat="1" x14ac:dyDescent="0.2">
      <c r="A227" s="149">
        <v>39990</v>
      </c>
      <c r="B227" s="162" t="s">
        <v>1300</v>
      </c>
      <c r="C227" s="162" t="s">
        <v>346</v>
      </c>
      <c r="D227" s="162" t="s">
        <v>140</v>
      </c>
      <c r="E227" s="162" t="s">
        <v>143</v>
      </c>
      <c r="F227" s="163">
        <v>37288</v>
      </c>
      <c r="G227" s="155">
        <v>2002</v>
      </c>
      <c r="H227" s="149" t="s">
        <v>13</v>
      </c>
      <c r="I227" s="149" t="str">
        <f t="shared" si="9"/>
        <v>CA</v>
      </c>
      <c r="J227" s="149" t="str">
        <f t="shared" si="10"/>
        <v>CA</v>
      </c>
      <c r="K227" s="149" t="str">
        <f t="shared" si="11"/>
        <v>Pacific</v>
      </c>
      <c r="L227" s="149" t="str">
        <f>INDEX('State '!$A$1:$C$62,MATCH($I227,'State '!$B:$B,0),3)</f>
        <v>Pacific</v>
      </c>
      <c r="M227" s="149" t="str">
        <f>INDEX('State '!$A$1:$C$62,MATCH($J227,'State '!$B:$B,0),3)</f>
        <v>Pacific</v>
      </c>
      <c r="N227" s="149"/>
      <c r="O227" s="156">
        <v>40</v>
      </c>
      <c r="P227" s="156">
        <v>32</v>
      </c>
      <c r="Q227" s="156">
        <v>200</v>
      </c>
      <c r="R227" s="155">
        <v>30</v>
      </c>
      <c r="S227" s="149" t="s">
        <v>138</v>
      </c>
      <c r="T227" s="149" t="s">
        <v>187</v>
      </c>
      <c r="U227" s="149" t="s">
        <v>382</v>
      </c>
      <c r="V227" s="149"/>
      <c r="W227" s="148"/>
      <c r="X227" s="148"/>
      <c r="Y227" s="148"/>
    </row>
    <row r="228" spans="1:26" s="17" customFormat="1" x14ac:dyDescent="0.2">
      <c r="A228" s="149">
        <v>39990</v>
      </c>
      <c r="B228" s="162" t="s">
        <v>1275</v>
      </c>
      <c r="C228" s="162" t="s">
        <v>1718</v>
      </c>
      <c r="D228" s="162" t="s">
        <v>134</v>
      </c>
      <c r="E228" s="162" t="s">
        <v>143</v>
      </c>
      <c r="F228" s="163">
        <v>37313</v>
      </c>
      <c r="G228" s="164">
        <v>2002</v>
      </c>
      <c r="H228" s="149" t="s">
        <v>1276</v>
      </c>
      <c r="I228" s="149" t="str">
        <f t="shared" si="9"/>
        <v>AZ</v>
      </c>
      <c r="J228" s="149" t="str">
        <f t="shared" si="10"/>
        <v>MX</v>
      </c>
      <c r="K228" s="149" t="str">
        <f t="shared" si="11"/>
        <v>Mountain, Mexico</v>
      </c>
      <c r="L228" s="149" t="str">
        <f>INDEX('State '!$A$1:$C$62,MATCH($I228,'State '!$B:$B,0),3)</f>
        <v>Mountain</v>
      </c>
      <c r="M228" s="149" t="str">
        <f>INDEX('State '!$A$1:$C$62,MATCH($J228,'State '!$B:$B,0),3)</f>
        <v>Mexico</v>
      </c>
      <c r="N228" s="149"/>
      <c r="O228" s="156">
        <v>0.42</v>
      </c>
      <c r="P228" s="156">
        <v>1</v>
      </c>
      <c r="Q228" s="156">
        <v>8.5</v>
      </c>
      <c r="R228" s="155" t="s">
        <v>3197</v>
      </c>
      <c r="S228" s="149" t="s">
        <v>135</v>
      </c>
      <c r="T228" s="149" t="s">
        <v>381</v>
      </c>
      <c r="U228" s="149" t="s">
        <v>1277</v>
      </c>
      <c r="V228" s="149"/>
      <c r="W228" s="148"/>
      <c r="X228" s="148"/>
      <c r="Y228" s="148"/>
    </row>
    <row r="229" spans="1:26" s="17" customFormat="1" x14ac:dyDescent="0.2">
      <c r="A229" s="149">
        <v>39990</v>
      </c>
      <c r="B229" s="162" t="s">
        <v>1332</v>
      </c>
      <c r="C229" s="162" t="s">
        <v>235</v>
      </c>
      <c r="D229" s="162" t="s">
        <v>140</v>
      </c>
      <c r="E229" s="162" t="s">
        <v>143</v>
      </c>
      <c r="F229" s="163">
        <v>37347</v>
      </c>
      <c r="G229" s="164">
        <v>2002</v>
      </c>
      <c r="H229" s="149" t="s">
        <v>1235</v>
      </c>
      <c r="I229" s="149" t="str">
        <f t="shared" si="9"/>
        <v>MS</v>
      </c>
      <c r="J229" s="149" t="str">
        <f t="shared" si="10"/>
        <v>FL</v>
      </c>
      <c r="K229" s="149" t="str">
        <f t="shared" si="11"/>
        <v>South Central, Southeast</v>
      </c>
      <c r="L229" s="149" t="str">
        <f>INDEX('State '!$A$1:$C$62,MATCH($I229,'State '!$B:$B,0),3)</f>
        <v>South Central</v>
      </c>
      <c r="M229" s="149" t="str">
        <f>INDEX('State '!$A$1:$C$62,MATCH($J229,'State '!$B:$B,0),3)</f>
        <v>Southeast</v>
      </c>
      <c r="N229" s="149"/>
      <c r="O229" s="156">
        <v>320</v>
      </c>
      <c r="P229" s="156">
        <v>64</v>
      </c>
      <c r="Q229" s="156">
        <v>298</v>
      </c>
      <c r="R229" s="155" t="s">
        <v>3200</v>
      </c>
      <c r="S229" s="149" t="s">
        <v>135</v>
      </c>
      <c r="T229" s="149" t="s">
        <v>381</v>
      </c>
      <c r="U229" s="149" t="s">
        <v>1236</v>
      </c>
      <c r="V229" s="149"/>
      <c r="W229" s="148"/>
      <c r="X229" s="148"/>
      <c r="Y229" s="148"/>
    </row>
    <row r="230" spans="1:26" s="17" customFormat="1" x14ac:dyDescent="0.2">
      <c r="A230" s="149">
        <v>39990</v>
      </c>
      <c r="B230" s="150" t="s">
        <v>1320</v>
      </c>
      <c r="C230" s="150" t="s">
        <v>224</v>
      </c>
      <c r="D230" s="150" t="s">
        <v>140</v>
      </c>
      <c r="E230" s="162" t="s">
        <v>143</v>
      </c>
      <c r="F230" s="163">
        <v>37347</v>
      </c>
      <c r="G230" s="164">
        <v>2002</v>
      </c>
      <c r="H230" s="149" t="s">
        <v>13</v>
      </c>
      <c r="I230" s="149" t="str">
        <f t="shared" si="9"/>
        <v>CA</v>
      </c>
      <c r="J230" s="149" t="str">
        <f t="shared" si="10"/>
        <v>CA</v>
      </c>
      <c r="K230" s="149" t="str">
        <f t="shared" si="11"/>
        <v>Pacific</v>
      </c>
      <c r="L230" s="149" t="str">
        <f>INDEX('State '!$A$1:$C$62,MATCH($I230,'State '!$B:$B,0),3)</f>
        <v>Pacific</v>
      </c>
      <c r="M230" s="149" t="str">
        <f>INDEX('State '!$A$1:$C$62,MATCH($J230,'State '!$B:$B,0),3)</f>
        <v>Pacific</v>
      </c>
      <c r="N230" s="149"/>
      <c r="O230" s="156">
        <v>2.1</v>
      </c>
      <c r="P230" s="156"/>
      <c r="Q230" s="155">
        <v>500</v>
      </c>
      <c r="R230" s="155">
        <v>20</v>
      </c>
      <c r="S230" s="149" t="s">
        <v>135</v>
      </c>
      <c r="T230" s="149" t="s">
        <v>381</v>
      </c>
      <c r="U230" s="149" t="s">
        <v>1321</v>
      </c>
      <c r="V230" s="149"/>
      <c r="W230" s="148"/>
      <c r="X230" s="148"/>
      <c r="Y230" s="148"/>
    </row>
    <row r="231" spans="1:26" s="17" customFormat="1" x14ac:dyDescent="0.2">
      <c r="A231" s="149">
        <v>39990</v>
      </c>
      <c r="B231" s="162" t="s">
        <v>1338</v>
      </c>
      <c r="C231" s="162" t="s">
        <v>1875</v>
      </c>
      <c r="D231" s="162" t="s">
        <v>140</v>
      </c>
      <c r="E231" s="162" t="s">
        <v>143</v>
      </c>
      <c r="F231" s="163">
        <v>37377</v>
      </c>
      <c r="G231" s="155">
        <v>2002</v>
      </c>
      <c r="H231" s="149" t="s">
        <v>396</v>
      </c>
      <c r="I231" s="149" t="str">
        <f t="shared" si="9"/>
        <v>NJ</v>
      </c>
      <c r="J231" s="149" t="str">
        <f t="shared" si="10"/>
        <v>NY</v>
      </c>
      <c r="K231" s="149" t="str">
        <f t="shared" si="11"/>
        <v>Northeast</v>
      </c>
      <c r="L231" s="149" t="str">
        <f>INDEX('State '!$A$1:$C$62,MATCH($I231,'State '!$B:$B,0),3)</f>
        <v>Northeast</v>
      </c>
      <c r="M231" s="149" t="str">
        <f>INDEX('State '!$A$1:$C$62,MATCH($J231,'State '!$B:$B,0),3)</f>
        <v>Northeast</v>
      </c>
      <c r="N231" s="149"/>
      <c r="O231" s="156">
        <v>119.6</v>
      </c>
      <c r="P231" s="156">
        <v>30</v>
      </c>
      <c r="Q231" s="156">
        <v>127</v>
      </c>
      <c r="R231" s="155">
        <v>42</v>
      </c>
      <c r="S231" s="149" t="s">
        <v>135</v>
      </c>
      <c r="T231" s="149" t="s">
        <v>381</v>
      </c>
      <c r="U231" s="149" t="s">
        <v>1339</v>
      </c>
      <c r="V231" s="149"/>
      <c r="W231" s="148"/>
      <c r="X231" s="148"/>
      <c r="Y231" s="148"/>
    </row>
    <row r="232" spans="1:26" s="17" customFormat="1" ht="25.5" x14ac:dyDescent="0.2">
      <c r="A232" s="149">
        <v>39990</v>
      </c>
      <c r="B232" s="162" t="s">
        <v>1284</v>
      </c>
      <c r="C232" s="162" t="s">
        <v>1875</v>
      </c>
      <c r="D232" s="162" t="s">
        <v>134</v>
      </c>
      <c r="E232" s="162" t="s">
        <v>143</v>
      </c>
      <c r="F232" s="163">
        <v>37377</v>
      </c>
      <c r="G232" s="155">
        <v>2002</v>
      </c>
      <c r="H232" s="149" t="s">
        <v>1285</v>
      </c>
      <c r="I232" s="149" t="str">
        <f t="shared" si="9"/>
        <v>LA</v>
      </c>
      <c r="J232" s="149" t="str">
        <f t="shared" si="10"/>
        <v>VA</v>
      </c>
      <c r="K232" s="149" t="str">
        <f t="shared" si="11"/>
        <v>South Central, Southeast, Northeast</v>
      </c>
      <c r="L232" s="149" t="str">
        <f>INDEX('State '!$A$1:$C$62,MATCH($I232,'State '!$B:$B,0),3)</f>
        <v>South Central</v>
      </c>
      <c r="M232" s="149" t="str">
        <f>INDEX('State '!$A$1:$C$62,MATCH($J232,'State '!$B:$B,0),3)</f>
        <v>Northeast</v>
      </c>
      <c r="N232" s="149" t="s">
        <v>15</v>
      </c>
      <c r="O232" s="156">
        <v>134.66999999999999</v>
      </c>
      <c r="P232" s="156">
        <v>38</v>
      </c>
      <c r="Q232" s="156">
        <v>230</v>
      </c>
      <c r="R232" s="155" t="s">
        <v>1226</v>
      </c>
      <c r="S232" s="149" t="s">
        <v>135</v>
      </c>
      <c r="T232" s="149" t="s">
        <v>381</v>
      </c>
      <c r="U232" s="149" t="s">
        <v>1286</v>
      </c>
      <c r="V232" s="149"/>
      <c r="W232" s="148"/>
      <c r="X232" s="148"/>
      <c r="Y232" s="148"/>
    </row>
    <row r="233" spans="1:26" s="17" customFormat="1" x14ac:dyDescent="0.2">
      <c r="A233" s="149">
        <v>39990</v>
      </c>
      <c r="B233" s="162" t="s">
        <v>1316</v>
      </c>
      <c r="C233" s="162" t="s">
        <v>221</v>
      </c>
      <c r="D233" s="162" t="s">
        <v>136</v>
      </c>
      <c r="E233" s="162" t="s">
        <v>143</v>
      </c>
      <c r="F233" s="163">
        <v>37386</v>
      </c>
      <c r="G233" s="164">
        <v>2002</v>
      </c>
      <c r="H233" s="149" t="s">
        <v>1295</v>
      </c>
      <c r="I233" s="149" t="str">
        <f t="shared" si="9"/>
        <v>IL</v>
      </c>
      <c r="J233" s="149" t="str">
        <f t="shared" si="10"/>
        <v>WI</v>
      </c>
      <c r="K233" s="149" t="str">
        <f t="shared" si="11"/>
        <v>Midwest</v>
      </c>
      <c r="L233" s="149" t="str">
        <f>INDEX('State '!$A$1:$C$62,MATCH($I233,'State '!$B:$B,0),3)</f>
        <v>Midwest</v>
      </c>
      <c r="M233" s="149" t="str">
        <f>INDEX('State '!$A$1:$C$62,MATCH($J233,'State '!$B:$B,0),3)</f>
        <v>Midwest</v>
      </c>
      <c r="N233" s="149"/>
      <c r="O233" s="156">
        <v>75</v>
      </c>
      <c r="P233" s="156">
        <v>28.5</v>
      </c>
      <c r="Q233" s="156">
        <v>380</v>
      </c>
      <c r="R233" s="155">
        <v>36</v>
      </c>
      <c r="S233" s="149" t="s">
        <v>135</v>
      </c>
      <c r="T233" s="149" t="s">
        <v>381</v>
      </c>
      <c r="U233" s="149" t="s">
        <v>1317</v>
      </c>
      <c r="V233" s="149"/>
      <c r="W233" s="148"/>
      <c r="X233" s="148"/>
      <c r="Y233" s="148"/>
    </row>
    <row r="234" spans="1:26" s="17" customFormat="1" x14ac:dyDescent="0.2">
      <c r="A234" s="149">
        <v>39990</v>
      </c>
      <c r="B234" s="162" t="s">
        <v>1342</v>
      </c>
      <c r="C234" s="162" t="s">
        <v>349</v>
      </c>
      <c r="D234" s="162" t="s">
        <v>140</v>
      </c>
      <c r="E234" s="162" t="s">
        <v>143</v>
      </c>
      <c r="F234" s="163">
        <v>37386</v>
      </c>
      <c r="G234" s="155">
        <v>2002</v>
      </c>
      <c r="H234" s="149" t="s">
        <v>1343</v>
      </c>
      <c r="I234" s="149" t="str">
        <f t="shared" si="9"/>
        <v>CO</v>
      </c>
      <c r="J234" s="149" t="str">
        <f t="shared" si="10"/>
        <v>NE</v>
      </c>
      <c r="K234" s="149" t="str">
        <f t="shared" si="11"/>
        <v>Mountain</v>
      </c>
      <c r="L234" s="149" t="str">
        <f>INDEX('State '!$A$1:$C$62,MATCH($I234,'State '!$B:$B,0),3)</f>
        <v>Mountain</v>
      </c>
      <c r="M234" s="149" t="str">
        <f>INDEX('State '!$A$1:$C$62,MATCH($J234,'State '!$B:$B,0),3)</f>
        <v>Mountain</v>
      </c>
      <c r="N234" s="149" t="s">
        <v>2460</v>
      </c>
      <c r="O234" s="156">
        <v>58.5</v>
      </c>
      <c r="P234" s="156"/>
      <c r="Q234" s="156">
        <v>324</v>
      </c>
      <c r="R234" s="155">
        <v>36</v>
      </c>
      <c r="S234" s="149" t="s">
        <v>135</v>
      </c>
      <c r="T234" s="149" t="s">
        <v>381</v>
      </c>
      <c r="U234" s="149" t="s">
        <v>1344</v>
      </c>
      <c r="V234" s="149"/>
      <c r="W234" s="148"/>
      <c r="X234" s="148"/>
      <c r="Y234" s="148"/>
    </row>
    <row r="235" spans="1:26" s="17" customFormat="1" x14ac:dyDescent="0.2">
      <c r="A235" s="149">
        <v>39990</v>
      </c>
      <c r="B235" s="162" t="s">
        <v>1267</v>
      </c>
      <c r="C235" s="162" t="s">
        <v>345</v>
      </c>
      <c r="D235" s="162" t="s">
        <v>134</v>
      </c>
      <c r="E235" s="162" t="s">
        <v>143</v>
      </c>
      <c r="F235" s="163">
        <v>37408</v>
      </c>
      <c r="G235" s="164">
        <v>2002</v>
      </c>
      <c r="H235" s="149" t="s">
        <v>17</v>
      </c>
      <c r="I235" s="149" t="str">
        <f t="shared" si="9"/>
        <v>AL</v>
      </c>
      <c r="J235" s="149" t="str">
        <f t="shared" si="10"/>
        <v>AL</v>
      </c>
      <c r="K235" s="149" t="str">
        <f t="shared" si="11"/>
        <v>South Central</v>
      </c>
      <c r="L235" s="149" t="str">
        <f>INDEX('State '!$A$1:$C$62,MATCH($I235,'State '!$B:$B,0),3)</f>
        <v>South Central</v>
      </c>
      <c r="M235" s="149" t="str">
        <f>INDEX('State '!$A$1:$C$62,MATCH($J235,'State '!$B:$B,0),3)</f>
        <v>South Central</v>
      </c>
      <c r="N235" s="149"/>
      <c r="O235" s="156">
        <v>23</v>
      </c>
      <c r="P235" s="156">
        <v>50</v>
      </c>
      <c r="Q235" s="156">
        <v>160</v>
      </c>
      <c r="R235" s="155">
        <v>30</v>
      </c>
      <c r="S235" s="149" t="s">
        <v>138</v>
      </c>
      <c r="T235" s="149" t="s">
        <v>187</v>
      </c>
      <c r="U235" s="149" t="s">
        <v>382</v>
      </c>
      <c r="V235" s="149"/>
      <c r="W235" s="148"/>
      <c r="X235" s="148"/>
      <c r="Y235" s="148"/>
    </row>
    <row r="236" spans="1:26" s="17" customFormat="1" x14ac:dyDescent="0.2">
      <c r="A236" s="149">
        <v>39990</v>
      </c>
      <c r="B236" s="162" t="s">
        <v>1270</v>
      </c>
      <c r="C236" s="162" t="s">
        <v>1718</v>
      </c>
      <c r="D236" s="162" t="s">
        <v>140</v>
      </c>
      <c r="E236" s="162" t="s">
        <v>143</v>
      </c>
      <c r="F236" s="163">
        <v>37408</v>
      </c>
      <c r="G236" s="164">
        <v>2002</v>
      </c>
      <c r="H236" s="149" t="s">
        <v>408</v>
      </c>
      <c r="I236" s="149" t="str">
        <f t="shared" si="9"/>
        <v>TX</v>
      </c>
      <c r="J236" s="149" t="str">
        <f t="shared" si="10"/>
        <v>MX</v>
      </c>
      <c r="K236" s="149" t="str">
        <f t="shared" si="11"/>
        <v>South Central, Mexico</v>
      </c>
      <c r="L236" s="149" t="str">
        <f>INDEX('State '!$A$1:$C$62,MATCH($I236,'State '!$B:$B,0),3)</f>
        <v>South Central</v>
      </c>
      <c r="M236" s="149" t="str">
        <f>INDEX('State '!$A$1:$C$62,MATCH($J236,'State '!$B:$B,0),3)</f>
        <v>Mexico</v>
      </c>
      <c r="N236" s="149"/>
      <c r="O236" s="156"/>
      <c r="P236" s="156"/>
      <c r="Q236" s="156">
        <v>100</v>
      </c>
      <c r="R236" s="155">
        <v>24</v>
      </c>
      <c r="S236" s="149" t="s">
        <v>135</v>
      </c>
      <c r="T236" s="149" t="s">
        <v>381</v>
      </c>
      <c r="U236" s="149" t="s">
        <v>1271</v>
      </c>
      <c r="V236" s="149"/>
      <c r="W236" s="148"/>
      <c r="X236" s="148"/>
      <c r="Y236" s="148"/>
    </row>
    <row r="237" spans="1:26" s="17" customFormat="1" x14ac:dyDescent="0.2">
      <c r="A237" s="171">
        <v>39990</v>
      </c>
      <c r="B237" s="162" t="s">
        <v>1340</v>
      </c>
      <c r="C237" s="162" t="s">
        <v>215</v>
      </c>
      <c r="D237" s="162" t="s">
        <v>140</v>
      </c>
      <c r="E237" s="162" t="s">
        <v>143</v>
      </c>
      <c r="F237" s="163">
        <v>37408</v>
      </c>
      <c r="G237" s="155">
        <v>2002</v>
      </c>
      <c r="H237" s="149" t="s">
        <v>1341</v>
      </c>
      <c r="I237" s="149" t="str">
        <f t="shared" si="9"/>
        <v>MS</v>
      </c>
      <c r="J237" s="149" t="str">
        <f t="shared" si="10"/>
        <v>GA</v>
      </c>
      <c r="K237" s="149" t="str">
        <f t="shared" si="11"/>
        <v>South Central, Southeast</v>
      </c>
      <c r="L237" s="149" t="str">
        <f>INDEX('State '!$A$1:$C$62,MATCH($I237,'State '!$B:$B,0),3)</f>
        <v>South Central</v>
      </c>
      <c r="M237" s="149" t="str">
        <f>INDEX('State '!$A$1:$C$62,MATCH($J237,'State '!$B:$B,0),3)</f>
        <v>Southeast</v>
      </c>
      <c r="N237" s="149"/>
      <c r="O237" s="156">
        <v>53.6</v>
      </c>
      <c r="P237" s="156">
        <v>39</v>
      </c>
      <c r="Q237" s="156">
        <v>139.9</v>
      </c>
      <c r="R237" s="155" t="s">
        <v>384</v>
      </c>
      <c r="S237" s="149" t="s">
        <v>135</v>
      </c>
      <c r="T237" s="149" t="s">
        <v>381</v>
      </c>
      <c r="U237" s="149" t="s">
        <v>1230</v>
      </c>
      <c r="V237" s="149"/>
      <c r="W237" s="148"/>
      <c r="X237" s="148"/>
      <c r="Y237" s="179"/>
      <c r="Z237"/>
    </row>
    <row r="238" spans="1:26" s="17" customFormat="1" x14ac:dyDescent="0.2">
      <c r="A238" s="149">
        <v>39990</v>
      </c>
      <c r="B238" s="162" t="s">
        <v>1333</v>
      </c>
      <c r="C238" s="162" t="s">
        <v>1875</v>
      </c>
      <c r="D238" s="162" t="s">
        <v>140</v>
      </c>
      <c r="E238" s="162" t="s">
        <v>143</v>
      </c>
      <c r="F238" s="163">
        <v>37408</v>
      </c>
      <c r="G238" s="155">
        <v>2002</v>
      </c>
      <c r="H238" s="149" t="s">
        <v>402</v>
      </c>
      <c r="I238" s="149" t="str">
        <f t="shared" si="9"/>
        <v>PA</v>
      </c>
      <c r="J238" s="149" t="str">
        <f t="shared" si="10"/>
        <v>NY</v>
      </c>
      <c r="K238" s="149" t="str">
        <f t="shared" si="11"/>
        <v>Northeast</v>
      </c>
      <c r="L238" s="149" t="str">
        <f>INDEX('State '!$A$1:$C$62,MATCH($I238,'State '!$B:$B,0),3)</f>
        <v>Northeast</v>
      </c>
      <c r="M238" s="149" t="str">
        <f>INDEX('State '!$A$1:$C$62,MATCH($J238,'State '!$B:$B,0),3)</f>
        <v>Northeast</v>
      </c>
      <c r="N238" s="149"/>
      <c r="O238" s="156">
        <v>128</v>
      </c>
      <c r="P238" s="156">
        <v>31</v>
      </c>
      <c r="Q238" s="156">
        <v>126</v>
      </c>
      <c r="R238" s="155">
        <v>42</v>
      </c>
      <c r="S238" s="149" t="s">
        <v>135</v>
      </c>
      <c r="T238" s="149" t="s">
        <v>381</v>
      </c>
      <c r="U238" s="149" t="s">
        <v>1334</v>
      </c>
      <c r="V238" s="149"/>
      <c r="W238" s="148"/>
      <c r="X238" s="148"/>
      <c r="Y238" s="148"/>
    </row>
    <row r="239" spans="1:26" s="17" customFormat="1" x14ac:dyDescent="0.2">
      <c r="A239" s="149">
        <v>39990</v>
      </c>
      <c r="B239" s="162" t="s">
        <v>1278</v>
      </c>
      <c r="C239" s="162" t="s">
        <v>266</v>
      </c>
      <c r="D239" s="162" t="s">
        <v>140</v>
      </c>
      <c r="E239" s="162" t="s">
        <v>143</v>
      </c>
      <c r="F239" s="163">
        <v>37408</v>
      </c>
      <c r="G239" s="155">
        <v>2002</v>
      </c>
      <c r="H239" s="149" t="s">
        <v>43</v>
      </c>
      <c r="I239" s="149" t="str">
        <f t="shared" si="9"/>
        <v>NM</v>
      </c>
      <c r="J239" s="149" t="str">
        <f t="shared" si="10"/>
        <v>NM</v>
      </c>
      <c r="K239" s="149" t="str">
        <f t="shared" si="11"/>
        <v>Mountain</v>
      </c>
      <c r="L239" s="149" t="str">
        <f>INDEX('State '!$A$1:$C$62,MATCH($I239,'State '!$B:$B,0),3)</f>
        <v>Mountain</v>
      </c>
      <c r="M239" s="149" t="str">
        <f>INDEX('State '!$A$1:$C$62,MATCH($J239,'State '!$B:$B,0),3)</f>
        <v>Mountain</v>
      </c>
      <c r="N239" s="149"/>
      <c r="O239" s="156">
        <v>0.03</v>
      </c>
      <c r="P239" s="156"/>
      <c r="Q239" s="156">
        <v>10</v>
      </c>
      <c r="R239" s="155"/>
      <c r="S239" s="149" t="s">
        <v>135</v>
      </c>
      <c r="T239" s="149" t="s">
        <v>381</v>
      </c>
      <c r="U239" s="149" t="s">
        <v>1279</v>
      </c>
      <c r="V239" s="149"/>
      <c r="W239" s="148"/>
      <c r="X239" s="148"/>
      <c r="Y239" s="148"/>
    </row>
    <row r="240" spans="1:26" s="17" customFormat="1" x14ac:dyDescent="0.2">
      <c r="A240" s="149">
        <v>39990</v>
      </c>
      <c r="B240" s="162" t="s">
        <v>1282</v>
      </c>
      <c r="C240" s="162" t="s">
        <v>242</v>
      </c>
      <c r="D240" s="162" t="s">
        <v>136</v>
      </c>
      <c r="E240" s="162" t="s">
        <v>143</v>
      </c>
      <c r="F240" s="163">
        <v>37422</v>
      </c>
      <c r="G240" s="164">
        <v>2002</v>
      </c>
      <c r="H240" s="149" t="s">
        <v>1283</v>
      </c>
      <c r="I240" s="149" t="str">
        <f t="shared" si="9"/>
        <v>MS</v>
      </c>
      <c r="J240" s="149" t="str">
        <f t="shared" si="10"/>
        <v>FL</v>
      </c>
      <c r="K240" s="149" t="str">
        <f t="shared" si="11"/>
        <v>South Central, Southeast</v>
      </c>
      <c r="L240" s="149" t="str">
        <f>INDEX('State '!$A$1:$C$62,MATCH($I240,'State '!$B:$B,0),3)</f>
        <v>South Central</v>
      </c>
      <c r="M240" s="149" t="str">
        <f>INDEX('State '!$A$1:$C$62,MATCH($J240,'State '!$B:$B,0),3)</f>
        <v>Southeast</v>
      </c>
      <c r="N240" s="149"/>
      <c r="O240" s="156">
        <v>1257</v>
      </c>
      <c r="P240" s="156">
        <v>560</v>
      </c>
      <c r="Q240" s="156">
        <v>1130</v>
      </c>
      <c r="R240" s="155" t="s">
        <v>535</v>
      </c>
      <c r="S240" s="149" t="s">
        <v>135</v>
      </c>
      <c r="T240" s="149" t="s">
        <v>381</v>
      </c>
      <c r="U240" s="149" t="s">
        <v>1051</v>
      </c>
      <c r="V240" s="149"/>
      <c r="W240" s="148"/>
      <c r="X240" s="148"/>
      <c r="Y240" s="148"/>
    </row>
    <row r="241" spans="1:25" s="17" customFormat="1" x14ac:dyDescent="0.2">
      <c r="A241" s="149">
        <v>39990</v>
      </c>
      <c r="B241" s="162" t="s">
        <v>1859</v>
      </c>
      <c r="C241" s="162" t="s">
        <v>266</v>
      </c>
      <c r="D241" s="162" t="s">
        <v>140</v>
      </c>
      <c r="E241" s="162" t="s">
        <v>143</v>
      </c>
      <c r="F241" s="163">
        <v>37424</v>
      </c>
      <c r="G241" s="155">
        <v>2002</v>
      </c>
      <c r="H241" s="149" t="s">
        <v>1298</v>
      </c>
      <c r="I241" s="149" t="str">
        <f t="shared" si="9"/>
        <v>NM</v>
      </c>
      <c r="J241" s="149" t="str">
        <f t="shared" si="10"/>
        <v>CA</v>
      </c>
      <c r="K241" s="149" t="str">
        <f t="shared" si="11"/>
        <v>Mountain, Pacific</v>
      </c>
      <c r="L241" s="149" t="str">
        <f>INDEX('State '!$A$1:$C$62,MATCH($I241,'State '!$B:$B,0),3)</f>
        <v>Mountain</v>
      </c>
      <c r="M241" s="149" t="str">
        <f>INDEX('State '!$A$1:$C$62,MATCH($J241,'State '!$B:$B,0),3)</f>
        <v>Pacific</v>
      </c>
      <c r="N241" s="149"/>
      <c r="O241" s="156">
        <v>93.3</v>
      </c>
      <c r="P241" s="156"/>
      <c r="Q241" s="156">
        <v>120</v>
      </c>
      <c r="R241" s="155">
        <v>30</v>
      </c>
      <c r="S241" s="149" t="s">
        <v>135</v>
      </c>
      <c r="T241" s="149" t="s">
        <v>381</v>
      </c>
      <c r="U241" s="149" t="s">
        <v>1303</v>
      </c>
      <c r="V241" s="149"/>
      <c r="W241" s="148"/>
      <c r="X241" s="148"/>
      <c r="Y241" s="148"/>
    </row>
    <row r="242" spans="1:25" s="17" customFormat="1" x14ac:dyDescent="0.2">
      <c r="A242" s="149">
        <v>39990</v>
      </c>
      <c r="B242" s="150" t="s">
        <v>1326</v>
      </c>
      <c r="C242" s="150" t="s">
        <v>206</v>
      </c>
      <c r="D242" s="150" t="s">
        <v>134</v>
      </c>
      <c r="E242" s="162" t="s">
        <v>143</v>
      </c>
      <c r="F242" s="163">
        <v>37430</v>
      </c>
      <c r="G242" s="155">
        <v>2002</v>
      </c>
      <c r="H242" s="149" t="s">
        <v>1327</v>
      </c>
      <c r="I242" s="149" t="str">
        <f t="shared" si="9"/>
        <v>NY</v>
      </c>
      <c r="J242" s="149" t="str">
        <f t="shared" si="10"/>
        <v>PA</v>
      </c>
      <c r="K242" s="149" t="str">
        <f t="shared" si="11"/>
        <v>Northeast</v>
      </c>
      <c r="L242" s="149" t="str">
        <f>INDEX('State '!$A$1:$C$62,MATCH($I242,'State '!$B:$B,0),3)</f>
        <v>Northeast</v>
      </c>
      <c r="M242" s="149" t="str">
        <f>INDEX('State '!$A$1:$C$62,MATCH($J242,'State '!$B:$B,0),3)</f>
        <v>Northeast</v>
      </c>
      <c r="N242" s="149"/>
      <c r="O242" s="156">
        <v>86.5</v>
      </c>
      <c r="P242" s="156">
        <v>24</v>
      </c>
      <c r="Q242" s="155">
        <v>487</v>
      </c>
      <c r="R242" s="155" t="s">
        <v>1822</v>
      </c>
      <c r="S242" s="149" t="s">
        <v>135</v>
      </c>
      <c r="T242" s="149" t="s">
        <v>381</v>
      </c>
      <c r="U242" s="149" t="s">
        <v>1328</v>
      </c>
      <c r="V242" s="149"/>
      <c r="W242" s="148"/>
      <c r="X242" s="148"/>
      <c r="Y242" s="148"/>
    </row>
    <row r="243" spans="1:25" s="17" customFormat="1" x14ac:dyDescent="0.2">
      <c r="A243" s="149">
        <v>39990</v>
      </c>
      <c r="B243" s="162" t="s">
        <v>1254</v>
      </c>
      <c r="C243" s="162" t="s">
        <v>261</v>
      </c>
      <c r="D243" s="162" t="s">
        <v>140</v>
      </c>
      <c r="E243" s="162" t="s">
        <v>143</v>
      </c>
      <c r="F243" s="163">
        <v>37438</v>
      </c>
      <c r="G243" s="164">
        <v>2002</v>
      </c>
      <c r="H243" s="149" t="s">
        <v>8</v>
      </c>
      <c r="I243" s="149" t="str">
        <f t="shared" si="9"/>
        <v>OH</v>
      </c>
      <c r="J243" s="149" t="str">
        <f t="shared" si="10"/>
        <v>OH</v>
      </c>
      <c r="K243" s="149" t="str">
        <f t="shared" si="11"/>
        <v>Northeast</v>
      </c>
      <c r="L243" s="149" t="str">
        <f>INDEX('State '!$A$1:$C$62,MATCH($I243,'State '!$B:$B,0),3)</f>
        <v>Northeast</v>
      </c>
      <c r="M243" s="149" t="str">
        <f>INDEX('State '!$A$1:$C$62,MATCH($J243,'State '!$B:$B,0),3)</f>
        <v>Northeast</v>
      </c>
      <c r="N243" s="149"/>
      <c r="O243" s="156">
        <v>10.6</v>
      </c>
      <c r="P243" s="156"/>
      <c r="Q243" s="156">
        <v>140</v>
      </c>
      <c r="R243" s="155"/>
      <c r="S243" s="149" t="s">
        <v>135</v>
      </c>
      <c r="T243" s="149" t="s">
        <v>381</v>
      </c>
      <c r="U243" s="149" t="s">
        <v>1255</v>
      </c>
      <c r="V243" s="149"/>
      <c r="W243" s="148"/>
      <c r="X243" s="148"/>
      <c r="Y243" s="148"/>
    </row>
    <row r="244" spans="1:25" s="17" customFormat="1" x14ac:dyDescent="0.2">
      <c r="A244" s="149">
        <v>39990</v>
      </c>
      <c r="B244" s="162" t="s">
        <v>1256</v>
      </c>
      <c r="C244" s="162" t="s">
        <v>1718</v>
      </c>
      <c r="D244" s="162" t="s">
        <v>134</v>
      </c>
      <c r="E244" s="162" t="s">
        <v>143</v>
      </c>
      <c r="F244" s="163">
        <v>37438</v>
      </c>
      <c r="G244" s="164">
        <v>2002</v>
      </c>
      <c r="H244" s="149" t="s">
        <v>40</v>
      </c>
      <c r="I244" s="149" t="str">
        <f t="shared" si="9"/>
        <v>AZ</v>
      </c>
      <c r="J244" s="149" t="str">
        <f t="shared" si="10"/>
        <v>AZ</v>
      </c>
      <c r="K244" s="149" t="str">
        <f t="shared" si="11"/>
        <v>Mountain</v>
      </c>
      <c r="L244" s="149" t="str">
        <f>INDEX('State '!$A$1:$C$62,MATCH($I244,'State '!$B:$B,0),3)</f>
        <v>Mountain</v>
      </c>
      <c r="M244" s="149" t="str">
        <f>INDEX('State '!$A$1:$C$62,MATCH($J244,'State '!$B:$B,0),3)</f>
        <v>Mountain</v>
      </c>
      <c r="N244" s="149"/>
      <c r="O244" s="156">
        <v>5.67</v>
      </c>
      <c r="P244" s="156">
        <v>6</v>
      </c>
      <c r="Q244" s="156">
        <v>620</v>
      </c>
      <c r="R244" s="155" t="s">
        <v>3198</v>
      </c>
      <c r="S244" s="149" t="s">
        <v>135</v>
      </c>
      <c r="T244" s="149" t="s">
        <v>381</v>
      </c>
      <c r="U244" s="149" t="s">
        <v>1257</v>
      </c>
      <c r="V244" s="149"/>
      <c r="W244" s="148"/>
      <c r="X244" s="148"/>
      <c r="Y244" s="148"/>
    </row>
    <row r="245" spans="1:25" s="17" customFormat="1" x14ac:dyDescent="0.2">
      <c r="A245" s="149">
        <v>39990</v>
      </c>
      <c r="B245" s="162" t="s">
        <v>1292</v>
      </c>
      <c r="C245" s="162" t="s">
        <v>224</v>
      </c>
      <c r="D245" s="162" t="s">
        <v>140</v>
      </c>
      <c r="E245" s="162" t="s">
        <v>143</v>
      </c>
      <c r="F245" s="163">
        <v>37438</v>
      </c>
      <c r="G245" s="164">
        <v>2002</v>
      </c>
      <c r="H245" s="149" t="s">
        <v>1222</v>
      </c>
      <c r="I245" s="149" t="str">
        <f t="shared" si="9"/>
        <v>WY</v>
      </c>
      <c r="J245" s="149" t="str">
        <f t="shared" si="10"/>
        <v>CA</v>
      </c>
      <c r="K245" s="149" t="str">
        <f t="shared" si="11"/>
        <v>Mountain, Pacific</v>
      </c>
      <c r="L245" s="149" t="str">
        <f>INDEX('State '!$A$1:$C$62,MATCH($I245,'State '!$B:$B,0),3)</f>
        <v>Mountain</v>
      </c>
      <c r="M245" s="149" t="str">
        <f>INDEX('State '!$A$1:$C$62,MATCH($J245,'State '!$B:$B,0),3)</f>
        <v>Pacific</v>
      </c>
      <c r="N245" s="149"/>
      <c r="O245" s="156">
        <v>80</v>
      </c>
      <c r="P245" s="156"/>
      <c r="Q245" s="156"/>
      <c r="R245" s="155">
        <v>36</v>
      </c>
      <c r="S245" s="149" t="s">
        <v>135</v>
      </c>
      <c r="T245" s="149" t="s">
        <v>381</v>
      </c>
      <c r="U245" s="149" t="s">
        <v>1293</v>
      </c>
      <c r="V245" s="149"/>
      <c r="W245" s="148"/>
      <c r="X245" s="148"/>
      <c r="Y245" s="148"/>
    </row>
    <row r="246" spans="1:25" s="17" customFormat="1" x14ac:dyDescent="0.2">
      <c r="A246" s="149">
        <v>39990</v>
      </c>
      <c r="B246" s="162" t="s">
        <v>1301</v>
      </c>
      <c r="C246" s="162" t="s">
        <v>318</v>
      </c>
      <c r="D246" s="162" t="s">
        <v>134</v>
      </c>
      <c r="E246" s="162" t="s">
        <v>143</v>
      </c>
      <c r="F246" s="163">
        <v>37438</v>
      </c>
      <c r="G246" s="155">
        <v>2002</v>
      </c>
      <c r="H246" s="149" t="s">
        <v>14</v>
      </c>
      <c r="I246" s="149" t="str">
        <f t="shared" si="9"/>
        <v>MS</v>
      </c>
      <c r="J246" s="149" t="str">
        <f t="shared" si="10"/>
        <v>MS</v>
      </c>
      <c r="K246" s="149" t="str">
        <f t="shared" si="11"/>
        <v>South Central</v>
      </c>
      <c r="L246" s="149" t="str">
        <f>INDEX('State '!$A$1:$C$62,MATCH($I246,'State '!$B:$B,0),3)</f>
        <v>South Central</v>
      </c>
      <c r="M246" s="149" t="str">
        <f>INDEX('State '!$A$1:$C$62,MATCH($J246,'State '!$B:$B,0),3)</f>
        <v>South Central</v>
      </c>
      <c r="N246" s="149"/>
      <c r="O246" s="156">
        <v>94.3</v>
      </c>
      <c r="P246" s="156">
        <v>58.7</v>
      </c>
      <c r="Q246" s="156">
        <v>680</v>
      </c>
      <c r="R246" s="155">
        <v>36</v>
      </c>
      <c r="S246" s="149" t="s">
        <v>135</v>
      </c>
      <c r="T246" s="149" t="s">
        <v>381</v>
      </c>
      <c r="U246" s="149" t="s">
        <v>1302</v>
      </c>
      <c r="V246" s="149"/>
      <c r="W246" s="148"/>
      <c r="X246" s="148"/>
      <c r="Y246" s="148"/>
    </row>
    <row r="247" spans="1:25" s="17" customFormat="1" x14ac:dyDescent="0.2">
      <c r="A247" s="149">
        <v>39990</v>
      </c>
      <c r="B247" s="162" t="s">
        <v>1297</v>
      </c>
      <c r="C247" s="162" t="s">
        <v>1297</v>
      </c>
      <c r="D247" s="162" t="s">
        <v>141</v>
      </c>
      <c r="E247" s="162" t="s">
        <v>143</v>
      </c>
      <c r="F247" s="163">
        <v>37438</v>
      </c>
      <c r="G247" s="155">
        <v>2002</v>
      </c>
      <c r="H247" s="149" t="s">
        <v>1298</v>
      </c>
      <c r="I247" s="149" t="str">
        <f t="shared" si="9"/>
        <v>NM</v>
      </c>
      <c r="J247" s="149" t="str">
        <f t="shared" si="10"/>
        <v>CA</v>
      </c>
      <c r="K247" s="149" t="str">
        <f t="shared" si="11"/>
        <v>Mountain, Pacific</v>
      </c>
      <c r="L247" s="149" t="str">
        <f>INDEX('State '!$A$1:$C$62,MATCH($I247,'State '!$B:$B,0),3)</f>
        <v>Mountain</v>
      </c>
      <c r="M247" s="149" t="str">
        <f>INDEX('State '!$A$1:$C$62,MATCH($J247,'State '!$B:$B,0),3)</f>
        <v>Pacific</v>
      </c>
      <c r="N247" s="149"/>
      <c r="O247" s="156">
        <v>100</v>
      </c>
      <c r="P247" s="156">
        <v>405</v>
      </c>
      <c r="Q247" s="156">
        <v>87</v>
      </c>
      <c r="R247" s="155">
        <v>16</v>
      </c>
      <c r="S247" s="149" t="s">
        <v>135</v>
      </c>
      <c r="T247" s="149" t="s">
        <v>381</v>
      </c>
      <c r="U247" s="149" t="s">
        <v>1299</v>
      </c>
      <c r="V247" s="149"/>
      <c r="W247" s="148"/>
      <c r="X247" s="148"/>
      <c r="Y247" s="148"/>
    </row>
    <row r="248" spans="1:25" s="17" customFormat="1" x14ac:dyDescent="0.2">
      <c r="A248" s="149">
        <v>39990</v>
      </c>
      <c r="B248" s="162" t="s">
        <v>1258</v>
      </c>
      <c r="C248" s="162" t="s">
        <v>316</v>
      </c>
      <c r="D248" s="162" t="s">
        <v>136</v>
      </c>
      <c r="E248" s="162" t="s">
        <v>143</v>
      </c>
      <c r="F248" s="163">
        <v>37469</v>
      </c>
      <c r="G248" s="164">
        <v>2002</v>
      </c>
      <c r="H248" s="149" t="s">
        <v>16</v>
      </c>
      <c r="I248" s="149" t="str">
        <f t="shared" si="9"/>
        <v>NC</v>
      </c>
      <c r="J248" s="149" t="str">
        <f t="shared" si="10"/>
        <v>NC</v>
      </c>
      <c r="K248" s="149" t="str">
        <f t="shared" si="11"/>
        <v>Southeast</v>
      </c>
      <c r="L248" s="149" t="str">
        <f>INDEX('State '!$A$1:$C$62,MATCH($I248,'State '!$B:$B,0),3)</f>
        <v>Southeast</v>
      </c>
      <c r="M248" s="149" t="str">
        <f>INDEX('State '!$A$1:$C$62,MATCH($J248,'State '!$B:$B,0),3)</f>
        <v>Southeast</v>
      </c>
      <c r="N248" s="149"/>
      <c r="O248" s="156">
        <v>12</v>
      </c>
      <c r="P248" s="156">
        <v>72</v>
      </c>
      <c r="Q248" s="156">
        <v>72</v>
      </c>
      <c r="R248" s="155" t="s">
        <v>3194</v>
      </c>
      <c r="S248" s="149" t="s">
        <v>138</v>
      </c>
      <c r="T248" s="149" t="s">
        <v>187</v>
      </c>
      <c r="U248" s="149" t="s">
        <v>382</v>
      </c>
      <c r="V248" s="149"/>
      <c r="W248" s="148"/>
      <c r="X248" s="148"/>
      <c r="Y248" s="148"/>
    </row>
    <row r="249" spans="1:25" s="17" customFormat="1" x14ac:dyDescent="0.2">
      <c r="A249" s="149">
        <v>39990</v>
      </c>
      <c r="B249" s="162" t="s">
        <v>1245</v>
      </c>
      <c r="C249" s="162" t="s">
        <v>231</v>
      </c>
      <c r="D249" s="162" t="s">
        <v>140</v>
      </c>
      <c r="E249" s="162" t="s">
        <v>143</v>
      </c>
      <c r="F249" s="163">
        <v>37500</v>
      </c>
      <c r="G249" s="164">
        <v>2002</v>
      </c>
      <c r="H249" s="149" t="s">
        <v>1246</v>
      </c>
      <c r="I249" s="149" t="str">
        <f t="shared" si="9"/>
        <v>TN</v>
      </c>
      <c r="J249" s="149" t="str">
        <f t="shared" si="10"/>
        <v>GA</v>
      </c>
      <c r="K249" s="149" t="str">
        <f t="shared" si="11"/>
        <v>Midwest, Southeast</v>
      </c>
      <c r="L249" s="149" t="str">
        <f>INDEX('State '!$A$1:$C$62,MATCH($I249,'State '!$B:$B,0),3)</f>
        <v>Midwest</v>
      </c>
      <c r="M249" s="149" t="str">
        <f>INDEX('State '!$A$1:$C$62,MATCH($J249,'State '!$B:$B,0),3)</f>
        <v>Southeast</v>
      </c>
      <c r="N249" s="149"/>
      <c r="O249" s="156">
        <v>69.39</v>
      </c>
      <c r="P249" s="156">
        <v>27</v>
      </c>
      <c r="Q249" s="156">
        <v>160</v>
      </c>
      <c r="R249" s="155">
        <v>20</v>
      </c>
      <c r="S249" s="149" t="s">
        <v>135</v>
      </c>
      <c r="T249" s="149" t="s">
        <v>381</v>
      </c>
      <c r="U249" s="149" t="s">
        <v>1247</v>
      </c>
      <c r="V249" s="149"/>
      <c r="W249" s="148"/>
      <c r="X249" s="148"/>
      <c r="Y249" s="148"/>
    </row>
    <row r="250" spans="1:25" s="17" customFormat="1" x14ac:dyDescent="0.2">
      <c r="A250" s="149">
        <v>39990</v>
      </c>
      <c r="B250" s="162" t="s">
        <v>1288</v>
      </c>
      <c r="C250" s="162" t="s">
        <v>224</v>
      </c>
      <c r="D250" s="162" t="s">
        <v>134</v>
      </c>
      <c r="E250" s="162" t="s">
        <v>143</v>
      </c>
      <c r="F250" s="163">
        <v>37500</v>
      </c>
      <c r="G250" s="164">
        <v>2002</v>
      </c>
      <c r="H250" s="149" t="s">
        <v>13</v>
      </c>
      <c r="I250" s="149" t="str">
        <f t="shared" si="9"/>
        <v>CA</v>
      </c>
      <c r="J250" s="149" t="str">
        <f t="shared" si="10"/>
        <v>CA</v>
      </c>
      <c r="K250" s="149" t="str">
        <f t="shared" si="11"/>
        <v>Pacific</v>
      </c>
      <c r="L250" s="149" t="str">
        <f>INDEX('State '!$A$1:$C$62,MATCH($I250,'State '!$B:$B,0),3)</f>
        <v>Pacific</v>
      </c>
      <c r="M250" s="149" t="str">
        <f>INDEX('State '!$A$1:$C$62,MATCH($J250,'State '!$B:$B,0),3)</f>
        <v>Pacific</v>
      </c>
      <c r="N250" s="149"/>
      <c r="O250" s="156">
        <v>29</v>
      </c>
      <c r="P250" s="156">
        <v>32</v>
      </c>
      <c r="Q250" s="156">
        <v>275</v>
      </c>
      <c r="R250" s="155">
        <v>24</v>
      </c>
      <c r="S250" s="149" t="s">
        <v>135</v>
      </c>
      <c r="T250" s="149" t="s">
        <v>381</v>
      </c>
      <c r="U250" s="149" t="s">
        <v>1289</v>
      </c>
      <c r="V250" s="149"/>
      <c r="W250" s="148"/>
      <c r="X250" s="148"/>
      <c r="Y250" s="148"/>
    </row>
    <row r="251" spans="1:25" s="17" customFormat="1" x14ac:dyDescent="0.2">
      <c r="A251" s="149">
        <v>39990</v>
      </c>
      <c r="B251" s="162" t="s">
        <v>1274</v>
      </c>
      <c r="C251" s="162" t="s">
        <v>2065</v>
      </c>
      <c r="D251" s="162" t="s">
        <v>140</v>
      </c>
      <c r="E251" s="162" t="s">
        <v>143</v>
      </c>
      <c r="F251" s="163">
        <v>37500</v>
      </c>
      <c r="G251" s="164">
        <v>2002</v>
      </c>
      <c r="H251" s="149" t="s">
        <v>28</v>
      </c>
      <c r="I251" s="149" t="str">
        <f t="shared" si="9"/>
        <v>IL</v>
      </c>
      <c r="J251" s="149" t="str">
        <f t="shared" si="10"/>
        <v>IL</v>
      </c>
      <c r="K251" s="149" t="str">
        <f t="shared" si="11"/>
        <v>Midwest</v>
      </c>
      <c r="L251" s="149" t="str">
        <f>INDEX('State '!$A$1:$C$62,MATCH($I251,'State '!$B:$B,0),3)</f>
        <v>Midwest</v>
      </c>
      <c r="M251" s="149" t="str">
        <f>INDEX('State '!$A$1:$C$62,MATCH($J251,'State '!$B:$B,0),3)</f>
        <v>Midwest</v>
      </c>
      <c r="N251" s="149"/>
      <c r="O251" s="156">
        <v>37</v>
      </c>
      <c r="P251" s="156">
        <v>47</v>
      </c>
      <c r="Q251" s="156">
        <v>300</v>
      </c>
      <c r="R251" s="155">
        <v>24</v>
      </c>
      <c r="S251" s="149" t="s">
        <v>135</v>
      </c>
      <c r="T251" s="149" t="s">
        <v>381</v>
      </c>
      <c r="U251" s="149" t="s">
        <v>382</v>
      </c>
      <c r="V251" s="149"/>
      <c r="W251" s="148"/>
      <c r="X251" s="148"/>
      <c r="Y251" s="148"/>
    </row>
    <row r="252" spans="1:25" s="17" customFormat="1" x14ac:dyDescent="0.2">
      <c r="A252" s="149">
        <v>39990</v>
      </c>
      <c r="B252" s="162" t="s">
        <v>1322</v>
      </c>
      <c r="C252" s="162" t="s">
        <v>206</v>
      </c>
      <c r="D252" s="162" t="s">
        <v>134</v>
      </c>
      <c r="E252" s="162" t="s">
        <v>143</v>
      </c>
      <c r="F252" s="163">
        <v>37500</v>
      </c>
      <c r="G252" s="155">
        <v>2002</v>
      </c>
      <c r="H252" s="149" t="s">
        <v>51</v>
      </c>
      <c r="I252" s="149" t="str">
        <f t="shared" si="9"/>
        <v>RI</v>
      </c>
      <c r="J252" s="149" t="str">
        <f t="shared" si="10"/>
        <v>RI</v>
      </c>
      <c r="K252" s="149" t="str">
        <f t="shared" si="11"/>
        <v>Northeast</v>
      </c>
      <c r="L252" s="149" t="str">
        <f>INDEX('State '!$A$1:$C$62,MATCH($I252,'State '!$B:$B,0),3)</f>
        <v>Northeast</v>
      </c>
      <c r="M252" s="149" t="str">
        <f>INDEX('State '!$A$1:$C$62,MATCH($J252,'State '!$B:$B,0),3)</f>
        <v>Northeast</v>
      </c>
      <c r="N252" s="149"/>
      <c r="O252" s="156">
        <v>14.1</v>
      </c>
      <c r="P252" s="156"/>
      <c r="Q252" s="156">
        <v>100</v>
      </c>
      <c r="R252" s="155">
        <v>12</v>
      </c>
      <c r="S252" s="149" t="s">
        <v>135</v>
      </c>
      <c r="T252" s="149" t="s">
        <v>381</v>
      </c>
      <c r="U252" s="149" t="s">
        <v>1323</v>
      </c>
      <c r="V252" s="149"/>
      <c r="W252" s="148"/>
      <c r="X252" s="148"/>
      <c r="Y252" s="148"/>
    </row>
    <row r="253" spans="1:25" s="17" customFormat="1" x14ac:dyDescent="0.2">
      <c r="A253" s="149">
        <v>39990</v>
      </c>
      <c r="B253" s="162" t="s">
        <v>1308</v>
      </c>
      <c r="C253" s="162" t="s">
        <v>348</v>
      </c>
      <c r="D253" s="162" t="s">
        <v>134</v>
      </c>
      <c r="E253" s="162" t="s">
        <v>143</v>
      </c>
      <c r="F253" s="163">
        <v>37530</v>
      </c>
      <c r="G253" s="164">
        <v>2002</v>
      </c>
      <c r="H253" s="149" t="s">
        <v>6</v>
      </c>
      <c r="I253" s="149" t="str">
        <f t="shared" si="9"/>
        <v>TX</v>
      </c>
      <c r="J253" s="149" t="str">
        <f t="shared" si="10"/>
        <v>TX</v>
      </c>
      <c r="K253" s="149" t="str">
        <f t="shared" si="11"/>
        <v>South Central</v>
      </c>
      <c r="L253" s="149" t="str">
        <f>INDEX('State '!$A$1:$C$62,MATCH($I253,'State '!$B:$B,0),3)</f>
        <v>South Central</v>
      </c>
      <c r="M253" s="149" t="str">
        <f>INDEX('State '!$A$1:$C$62,MATCH($J253,'State '!$B:$B,0),3)</f>
        <v>South Central</v>
      </c>
      <c r="N253" s="149"/>
      <c r="O253" s="156">
        <v>70</v>
      </c>
      <c r="P253" s="156">
        <v>86</v>
      </c>
      <c r="Q253" s="156">
        <v>300</v>
      </c>
      <c r="R253" s="155">
        <v>30</v>
      </c>
      <c r="S253" s="149" t="s">
        <v>138</v>
      </c>
      <c r="T253" s="149" t="s">
        <v>187</v>
      </c>
      <c r="U253" s="149" t="s">
        <v>382</v>
      </c>
      <c r="V253" s="149"/>
      <c r="W253" s="148"/>
      <c r="X253" s="148"/>
      <c r="Y253" s="148"/>
    </row>
    <row r="254" spans="1:25" s="17" customFormat="1" x14ac:dyDescent="0.2">
      <c r="A254" s="149">
        <v>39990</v>
      </c>
      <c r="B254" s="162" t="s">
        <v>1304</v>
      </c>
      <c r="C254" s="162" t="s">
        <v>244</v>
      </c>
      <c r="D254" s="162" t="s">
        <v>136</v>
      </c>
      <c r="E254" s="162" t="s">
        <v>143</v>
      </c>
      <c r="F254" s="163">
        <v>37530</v>
      </c>
      <c r="G254" s="164">
        <v>2002</v>
      </c>
      <c r="H254" s="149" t="s">
        <v>1305</v>
      </c>
      <c r="I254" s="149" t="str">
        <f t="shared" si="9"/>
        <v>AZ</v>
      </c>
      <c r="J254" s="149" t="str">
        <f t="shared" si="10"/>
        <v>MX</v>
      </c>
      <c r="K254" s="149" t="str">
        <f t="shared" si="11"/>
        <v>Mountain, Pacific, Mexico</v>
      </c>
      <c r="L254" s="149" t="str">
        <f>INDEX('State '!$A$1:$C$62,MATCH($I254,'State '!$B:$B,0),3)</f>
        <v>Mountain</v>
      </c>
      <c r="M254" s="149" t="str">
        <f>INDEX('State '!$A$1:$C$62,MATCH($J254,'State '!$B:$B,0),3)</f>
        <v>Mexico</v>
      </c>
      <c r="N254" s="149" t="s">
        <v>2459</v>
      </c>
      <c r="O254" s="156">
        <v>156</v>
      </c>
      <c r="P254" s="156">
        <v>80</v>
      </c>
      <c r="Q254" s="156">
        <v>500</v>
      </c>
      <c r="R254" s="155" t="s">
        <v>535</v>
      </c>
      <c r="S254" s="149" t="s">
        <v>135</v>
      </c>
      <c r="T254" s="149" t="s">
        <v>381</v>
      </c>
      <c r="U254" s="149" t="s">
        <v>1306</v>
      </c>
      <c r="V254" s="149"/>
      <c r="W254" s="148"/>
      <c r="X254" s="148"/>
      <c r="Y254" s="148"/>
    </row>
    <row r="255" spans="1:25" s="17" customFormat="1" x14ac:dyDescent="0.2">
      <c r="A255" s="149">
        <v>39990</v>
      </c>
      <c r="B255" s="162" t="s">
        <v>1287</v>
      </c>
      <c r="C255" s="162" t="s">
        <v>308</v>
      </c>
      <c r="D255" s="162" t="s">
        <v>140</v>
      </c>
      <c r="E255" s="162" t="s">
        <v>143</v>
      </c>
      <c r="F255" s="163">
        <v>37530</v>
      </c>
      <c r="G255" s="155">
        <v>2002</v>
      </c>
      <c r="H255" s="149" t="s">
        <v>13</v>
      </c>
      <c r="I255" s="149" t="str">
        <f t="shared" si="9"/>
        <v>CA</v>
      </c>
      <c r="J255" s="149" t="str">
        <f t="shared" si="10"/>
        <v>CA</v>
      </c>
      <c r="K255" s="149" t="str">
        <f t="shared" si="11"/>
        <v>Pacific</v>
      </c>
      <c r="L255" s="149" t="str">
        <f>INDEX('State '!$A$1:$C$62,MATCH($I255,'State '!$B:$B,0),3)</f>
        <v>Pacific</v>
      </c>
      <c r="M255" s="149" t="str">
        <f>INDEX('State '!$A$1:$C$62,MATCH($J255,'State '!$B:$B,0),3)</f>
        <v>Pacific</v>
      </c>
      <c r="N255" s="149"/>
      <c r="O255" s="156">
        <v>39.5</v>
      </c>
      <c r="P255" s="156">
        <v>14</v>
      </c>
      <c r="Q255" s="156">
        <v>180</v>
      </c>
      <c r="R255" s="155">
        <v>42</v>
      </c>
      <c r="S255" s="149" t="s">
        <v>138</v>
      </c>
      <c r="T255" s="149" t="s">
        <v>187</v>
      </c>
      <c r="U255" s="149" t="s">
        <v>382</v>
      </c>
      <c r="V255" s="149"/>
      <c r="W255" s="148"/>
      <c r="X255" s="148"/>
      <c r="Y255" s="148"/>
    </row>
    <row r="256" spans="1:25" s="17" customFormat="1" x14ac:dyDescent="0.2">
      <c r="A256" s="149">
        <v>39990</v>
      </c>
      <c r="B256" s="162" t="s">
        <v>1259</v>
      </c>
      <c r="C256" s="162" t="s">
        <v>223</v>
      </c>
      <c r="D256" s="162" t="s">
        <v>134</v>
      </c>
      <c r="E256" s="162" t="s">
        <v>143</v>
      </c>
      <c r="F256" s="163">
        <v>37561</v>
      </c>
      <c r="G256" s="164">
        <v>2002</v>
      </c>
      <c r="H256" s="149" t="s">
        <v>19</v>
      </c>
      <c r="I256" s="149" t="str">
        <f t="shared" si="9"/>
        <v>VA</v>
      </c>
      <c r="J256" s="149" t="str">
        <f t="shared" si="10"/>
        <v>VA</v>
      </c>
      <c r="K256" s="149" t="str">
        <f t="shared" si="11"/>
        <v>Northeast</v>
      </c>
      <c r="L256" s="149" t="str">
        <f>INDEX('State '!$A$1:$C$62,MATCH($I256,'State '!$B:$B,0),3)</f>
        <v>Northeast</v>
      </c>
      <c r="M256" s="149" t="str">
        <f>INDEX('State '!$A$1:$C$62,MATCH($J256,'State '!$B:$B,0),3)</f>
        <v>Northeast</v>
      </c>
      <c r="N256" s="149"/>
      <c r="O256" s="156">
        <v>22.2</v>
      </c>
      <c r="P256" s="156">
        <v>14</v>
      </c>
      <c r="Q256" s="156">
        <v>300</v>
      </c>
      <c r="R256" s="155">
        <v>20</v>
      </c>
      <c r="S256" s="149" t="s">
        <v>138</v>
      </c>
      <c r="T256" s="149" t="s">
        <v>187</v>
      </c>
      <c r="U256" s="149" t="s">
        <v>382</v>
      </c>
      <c r="V256" s="149"/>
      <c r="W256" s="148"/>
      <c r="X256" s="148"/>
      <c r="Y256" s="148"/>
    </row>
    <row r="257" spans="1:25" s="17" customFormat="1" x14ac:dyDescent="0.2">
      <c r="A257" s="149">
        <v>39990</v>
      </c>
      <c r="B257" s="162" t="s">
        <v>1280</v>
      </c>
      <c r="C257" s="162" t="s">
        <v>239</v>
      </c>
      <c r="D257" s="162" t="s">
        <v>140</v>
      </c>
      <c r="E257" s="162" t="s">
        <v>143</v>
      </c>
      <c r="F257" s="163">
        <v>37561</v>
      </c>
      <c r="G257" s="164">
        <v>2002</v>
      </c>
      <c r="H257" s="149" t="s">
        <v>17</v>
      </c>
      <c r="I257" s="149" t="str">
        <f t="shared" si="9"/>
        <v>AL</v>
      </c>
      <c r="J257" s="149" t="str">
        <f t="shared" si="10"/>
        <v>AL</v>
      </c>
      <c r="K257" s="149" t="str">
        <f t="shared" si="11"/>
        <v>South Central</v>
      </c>
      <c r="L257" s="149" t="str">
        <f>INDEX('State '!$A$1:$C$62,MATCH($I257,'State '!$B:$B,0),3)</f>
        <v>South Central</v>
      </c>
      <c r="M257" s="149" t="str">
        <f>INDEX('State '!$A$1:$C$62,MATCH($J257,'State '!$B:$B,0),3)</f>
        <v>South Central</v>
      </c>
      <c r="N257" s="149"/>
      <c r="O257" s="156"/>
      <c r="P257" s="156">
        <v>29</v>
      </c>
      <c r="Q257" s="156">
        <v>236</v>
      </c>
      <c r="R257" s="155" t="s">
        <v>1822</v>
      </c>
      <c r="S257" s="149" t="s">
        <v>135</v>
      </c>
      <c r="T257" s="149" t="s">
        <v>381</v>
      </c>
      <c r="U257" s="149" t="s">
        <v>1281</v>
      </c>
      <c r="V257" s="149"/>
      <c r="W257" s="148"/>
      <c r="X257" s="148"/>
      <c r="Y257" s="148"/>
    </row>
    <row r="258" spans="1:25" s="17" customFormat="1" x14ac:dyDescent="0.2">
      <c r="A258" s="149">
        <v>39990</v>
      </c>
      <c r="B258" s="162" t="s">
        <v>1290</v>
      </c>
      <c r="C258" s="162" t="s">
        <v>224</v>
      </c>
      <c r="D258" s="162" t="s">
        <v>134</v>
      </c>
      <c r="E258" s="162" t="s">
        <v>143</v>
      </c>
      <c r="F258" s="163">
        <v>37561</v>
      </c>
      <c r="G258" s="164">
        <v>2002</v>
      </c>
      <c r="H258" s="149" t="s">
        <v>31</v>
      </c>
      <c r="I258" s="149" t="str">
        <f t="shared" si="9"/>
        <v>NV</v>
      </c>
      <c r="J258" s="149" t="str">
        <f t="shared" si="10"/>
        <v>NV</v>
      </c>
      <c r="K258" s="149" t="str">
        <f t="shared" si="11"/>
        <v>Mountain</v>
      </c>
      <c r="L258" s="149" t="str">
        <f>INDEX('State '!$A$1:$C$62,MATCH($I258,'State '!$B:$B,0),3)</f>
        <v>Mountain</v>
      </c>
      <c r="M258" s="149" t="str">
        <f>INDEX('State '!$A$1:$C$62,MATCH($J258,'State '!$B:$B,0),3)</f>
        <v>Mountain</v>
      </c>
      <c r="N258" s="149"/>
      <c r="O258" s="156">
        <v>3.8</v>
      </c>
      <c r="P258" s="156">
        <v>3.54</v>
      </c>
      <c r="Q258" s="156">
        <v>219</v>
      </c>
      <c r="R258" s="155">
        <v>16</v>
      </c>
      <c r="S258" s="149" t="s">
        <v>135</v>
      </c>
      <c r="T258" s="149" t="s">
        <v>381</v>
      </c>
      <c r="U258" s="149" t="s">
        <v>1291</v>
      </c>
      <c r="V258" s="149"/>
      <c r="W258" s="148"/>
      <c r="X258" s="148"/>
      <c r="Y258" s="148"/>
    </row>
    <row r="259" spans="1:25" s="17" customFormat="1" x14ac:dyDescent="0.2">
      <c r="A259" s="149">
        <v>39990</v>
      </c>
      <c r="B259" s="150" t="s">
        <v>1324</v>
      </c>
      <c r="C259" s="162" t="s">
        <v>2224</v>
      </c>
      <c r="D259" s="150" t="s">
        <v>140</v>
      </c>
      <c r="E259" s="162" t="s">
        <v>143</v>
      </c>
      <c r="F259" s="163">
        <v>37561</v>
      </c>
      <c r="G259" s="155">
        <v>2002</v>
      </c>
      <c r="H259" s="149" t="s">
        <v>2166</v>
      </c>
      <c r="I259" s="149" t="str">
        <f t="shared" ref="I259:I322" si="12">LEFT($H259,2)</f>
        <v>BC</v>
      </c>
      <c r="J259" s="149" t="str">
        <f t="shared" ref="J259:J322" si="13">RIGHT($H259,2)</f>
        <v>CA</v>
      </c>
      <c r="K259" s="149" t="str">
        <f t="shared" ref="K259:K322" si="14">IF($L259=$M259,L259,CONCATENATE($L259,", ",IF(ISBLANK(N259),"",CONCATENATE(N259,", ")),$M259))</f>
        <v>Canada, Mountain, Pacific</v>
      </c>
      <c r="L259" s="149" t="str">
        <f>INDEX('State '!$A$1:$C$62,MATCH($I259,'State '!$B:$B,0),3)</f>
        <v>Canada</v>
      </c>
      <c r="M259" s="149" t="str">
        <f>INDEX('State '!$A$1:$C$62,MATCH($J259,'State '!$B:$B,0),3)</f>
        <v>Pacific</v>
      </c>
      <c r="N259" s="149" t="s">
        <v>2458</v>
      </c>
      <c r="O259" s="156">
        <v>129.4</v>
      </c>
      <c r="P259" s="156">
        <v>21</v>
      </c>
      <c r="Q259" s="155">
        <v>207</v>
      </c>
      <c r="R259" s="155">
        <v>42</v>
      </c>
      <c r="S259" s="149" t="s">
        <v>135</v>
      </c>
      <c r="T259" s="149" t="s">
        <v>381</v>
      </c>
      <c r="U259" s="149" t="s">
        <v>1325</v>
      </c>
      <c r="V259" s="149"/>
      <c r="W259" s="148"/>
      <c r="X259" s="148"/>
      <c r="Y259" s="148"/>
    </row>
    <row r="260" spans="1:25" s="17" customFormat="1" x14ac:dyDescent="0.2">
      <c r="A260" s="149">
        <v>39990</v>
      </c>
      <c r="B260" s="162" t="s">
        <v>1861</v>
      </c>
      <c r="C260" s="162" t="s">
        <v>287</v>
      </c>
      <c r="D260" s="162" t="s">
        <v>134</v>
      </c>
      <c r="E260" s="162" t="s">
        <v>143</v>
      </c>
      <c r="F260" s="163">
        <v>37580</v>
      </c>
      <c r="G260" s="155">
        <v>2002</v>
      </c>
      <c r="H260" s="149" t="s">
        <v>1311</v>
      </c>
      <c r="I260" s="149" t="str">
        <f t="shared" si="12"/>
        <v>OR</v>
      </c>
      <c r="J260" s="149" t="str">
        <f t="shared" si="13"/>
        <v>NV</v>
      </c>
      <c r="K260" s="149" t="str">
        <f t="shared" si="14"/>
        <v>Pacific, Mountain</v>
      </c>
      <c r="L260" s="149" t="str">
        <f>INDEX('State '!$A$1:$C$62,MATCH($I260,'State '!$B:$B,0),3)</f>
        <v>Pacific</v>
      </c>
      <c r="M260" s="149" t="str">
        <f>INDEX('State '!$A$1:$C$62,MATCH($J260,'State '!$B:$B,0),3)</f>
        <v>Mountain</v>
      </c>
      <c r="N260" s="149"/>
      <c r="O260" s="156">
        <v>36</v>
      </c>
      <c r="P260" s="156">
        <v>10.5</v>
      </c>
      <c r="Q260" s="156">
        <v>54</v>
      </c>
      <c r="R260" s="155">
        <v>16</v>
      </c>
      <c r="S260" s="149" t="s">
        <v>135</v>
      </c>
      <c r="T260" s="149" t="s">
        <v>381</v>
      </c>
      <c r="U260" s="149" t="s">
        <v>1312</v>
      </c>
      <c r="V260" s="149"/>
      <c r="W260" s="148"/>
      <c r="X260" s="148"/>
      <c r="Y260" s="148"/>
    </row>
    <row r="261" spans="1:25" s="17" customFormat="1" x14ac:dyDescent="0.2">
      <c r="A261" s="149">
        <v>39990</v>
      </c>
      <c r="B261" s="162" t="s">
        <v>1309</v>
      </c>
      <c r="C261" s="162" t="s">
        <v>256</v>
      </c>
      <c r="D261" s="162" t="s">
        <v>134</v>
      </c>
      <c r="E261" s="162" t="s">
        <v>143</v>
      </c>
      <c r="F261" s="163">
        <v>37590</v>
      </c>
      <c r="G261" s="155">
        <v>2002</v>
      </c>
      <c r="H261" s="149" t="s">
        <v>50</v>
      </c>
      <c r="I261" s="149" t="str">
        <f t="shared" si="12"/>
        <v>WA</v>
      </c>
      <c r="J261" s="149" t="str">
        <f t="shared" si="13"/>
        <v>WA</v>
      </c>
      <c r="K261" s="149" t="str">
        <f t="shared" si="14"/>
        <v>Pacific</v>
      </c>
      <c r="L261" s="149" t="str">
        <f>INDEX('State '!$A$1:$C$62,MATCH($I261,'State '!$B:$B,0),3)</f>
        <v>Pacific</v>
      </c>
      <c r="M261" s="149" t="str">
        <f>INDEX('State '!$A$1:$C$62,MATCH($J261,'State '!$B:$B,0),3)</f>
        <v>Pacific</v>
      </c>
      <c r="N261" s="149"/>
      <c r="O261" s="156">
        <v>124</v>
      </c>
      <c r="P261" s="156">
        <v>48.9</v>
      </c>
      <c r="Q261" s="156">
        <v>160</v>
      </c>
      <c r="R261" s="155">
        <v>20</v>
      </c>
      <c r="S261" s="149" t="s">
        <v>135</v>
      </c>
      <c r="T261" s="149" t="s">
        <v>381</v>
      </c>
      <c r="U261" s="149" t="s">
        <v>1310</v>
      </c>
      <c r="V261" s="149"/>
      <c r="W261" s="148"/>
      <c r="X261" s="148"/>
      <c r="Y261" s="148"/>
    </row>
    <row r="262" spans="1:25" s="17" customFormat="1" x14ac:dyDescent="0.2">
      <c r="A262" s="149">
        <v>39990</v>
      </c>
      <c r="B262" s="162" t="s">
        <v>1272</v>
      </c>
      <c r="C262" s="162" t="s">
        <v>257</v>
      </c>
      <c r="D262" s="162" t="s">
        <v>140</v>
      </c>
      <c r="E262" s="162" t="s">
        <v>143</v>
      </c>
      <c r="F262" s="163">
        <v>37591</v>
      </c>
      <c r="G262" s="164">
        <v>2002</v>
      </c>
      <c r="H262" s="149" t="s">
        <v>32</v>
      </c>
      <c r="I262" s="149" t="str">
        <f t="shared" si="12"/>
        <v>AR</v>
      </c>
      <c r="J262" s="149" t="str">
        <f t="shared" si="13"/>
        <v>AR</v>
      </c>
      <c r="K262" s="149" t="str">
        <f t="shared" si="14"/>
        <v>South Central</v>
      </c>
      <c r="L262" s="149" t="str">
        <f>INDEX('State '!$A$1:$C$62,MATCH($I262,'State '!$B:$B,0),3)</f>
        <v>South Central</v>
      </c>
      <c r="M262" s="149" t="str">
        <f>INDEX('State '!$A$1:$C$62,MATCH($J262,'State '!$B:$B,0),3)</f>
        <v>South Central</v>
      </c>
      <c r="N262" s="149"/>
      <c r="O262" s="156">
        <v>7.8</v>
      </c>
      <c r="P262" s="156"/>
      <c r="Q262" s="156">
        <v>105</v>
      </c>
      <c r="R262" s="155"/>
      <c r="S262" s="149" t="s">
        <v>135</v>
      </c>
      <c r="T262" s="149" t="s">
        <v>381</v>
      </c>
      <c r="U262" s="149" t="s">
        <v>1273</v>
      </c>
      <c r="V262" s="149"/>
      <c r="W262" s="148"/>
      <c r="X262" s="148"/>
      <c r="Y262" s="148"/>
    </row>
    <row r="263" spans="1:25" s="17" customFormat="1" x14ac:dyDescent="0.2">
      <c r="A263" s="149">
        <v>39990</v>
      </c>
      <c r="B263" s="150" t="s">
        <v>1263</v>
      </c>
      <c r="C263" s="150" t="s">
        <v>258</v>
      </c>
      <c r="D263" s="150" t="s">
        <v>140</v>
      </c>
      <c r="E263" s="162" t="s">
        <v>143</v>
      </c>
      <c r="F263" s="163">
        <v>37591</v>
      </c>
      <c r="G263" s="164">
        <v>2002</v>
      </c>
      <c r="H263" s="149" t="s">
        <v>25</v>
      </c>
      <c r="I263" s="149" t="str">
        <f t="shared" si="12"/>
        <v>CO</v>
      </c>
      <c r="J263" s="149" t="str">
        <f t="shared" si="13"/>
        <v>CO</v>
      </c>
      <c r="K263" s="149" t="str">
        <f t="shared" si="14"/>
        <v>Mountain</v>
      </c>
      <c r="L263" s="149" t="str">
        <f>INDEX('State '!$A$1:$C$62,MATCH($I263,'State '!$B:$B,0),3)</f>
        <v>Mountain</v>
      </c>
      <c r="M263" s="149" t="str">
        <f>INDEX('State '!$A$1:$C$62,MATCH($J263,'State '!$B:$B,0),3)</f>
        <v>Mountain</v>
      </c>
      <c r="N263" s="149"/>
      <c r="O263" s="156">
        <v>72.14</v>
      </c>
      <c r="P263" s="156">
        <v>119</v>
      </c>
      <c r="Q263" s="155">
        <v>282</v>
      </c>
      <c r="R263" s="155" t="s">
        <v>1264</v>
      </c>
      <c r="S263" s="149" t="s">
        <v>135</v>
      </c>
      <c r="T263" s="149" t="s">
        <v>381</v>
      </c>
      <c r="U263" s="149" t="s">
        <v>1265</v>
      </c>
      <c r="V263" s="149"/>
      <c r="W263" s="148"/>
      <c r="X263" s="148"/>
      <c r="Y263" s="148"/>
    </row>
    <row r="264" spans="1:25" s="17" customFormat="1" x14ac:dyDescent="0.2">
      <c r="A264" s="149">
        <v>39990</v>
      </c>
      <c r="B264" s="162" t="s">
        <v>1329</v>
      </c>
      <c r="C264" s="162" t="s">
        <v>235</v>
      </c>
      <c r="D264" s="162" t="s">
        <v>134</v>
      </c>
      <c r="E264" s="162" t="s">
        <v>143</v>
      </c>
      <c r="F264" s="163">
        <v>37591</v>
      </c>
      <c r="G264" s="164">
        <v>2002</v>
      </c>
      <c r="H264" s="149" t="s">
        <v>18</v>
      </c>
      <c r="I264" s="149" t="str">
        <f t="shared" si="12"/>
        <v>FL</v>
      </c>
      <c r="J264" s="149" t="str">
        <f t="shared" si="13"/>
        <v>FL</v>
      </c>
      <c r="K264" s="149" t="str">
        <f t="shared" si="14"/>
        <v>Southeast</v>
      </c>
      <c r="L264" s="149" t="str">
        <f>INDEX('State '!$A$1:$C$62,MATCH($I264,'State '!$B:$B,0),3)</f>
        <v>Southeast</v>
      </c>
      <c r="M264" s="149" t="str">
        <f>INDEX('State '!$A$1:$C$62,MATCH($J264,'State '!$B:$B,0),3)</f>
        <v>Southeast</v>
      </c>
      <c r="N264" s="149"/>
      <c r="O264" s="156">
        <v>13</v>
      </c>
      <c r="P264" s="156">
        <v>15</v>
      </c>
      <c r="Q264" s="156">
        <v>180</v>
      </c>
      <c r="R264" s="155">
        <v>24</v>
      </c>
      <c r="S264" s="149" t="s">
        <v>135</v>
      </c>
      <c r="T264" s="149" t="s">
        <v>381</v>
      </c>
      <c r="U264" s="149" t="s">
        <v>1236</v>
      </c>
      <c r="V264" s="149"/>
      <c r="W264" s="148"/>
      <c r="X264" s="148"/>
      <c r="Y264" s="148"/>
    </row>
    <row r="265" spans="1:25" s="17" customFormat="1" ht="127.15" customHeight="1" x14ac:dyDescent="0.2">
      <c r="A265" s="171">
        <v>39990</v>
      </c>
      <c r="B265" s="162" t="s">
        <v>1330</v>
      </c>
      <c r="C265" s="162" t="s">
        <v>199</v>
      </c>
      <c r="D265" s="162" t="s">
        <v>134</v>
      </c>
      <c r="E265" s="162" t="s">
        <v>143</v>
      </c>
      <c r="F265" s="163">
        <v>37591</v>
      </c>
      <c r="G265" s="155">
        <v>2002</v>
      </c>
      <c r="H265" s="149" t="s">
        <v>20</v>
      </c>
      <c r="I265" s="149" t="str">
        <f t="shared" si="12"/>
        <v>NJ</v>
      </c>
      <c r="J265" s="149" t="str">
        <f t="shared" si="13"/>
        <v>NJ</v>
      </c>
      <c r="K265" s="149" t="str">
        <f t="shared" si="14"/>
        <v>Northeast</v>
      </c>
      <c r="L265" s="149" t="str">
        <f>INDEX('State '!$A$1:$C$62,MATCH($I265,'State '!$B:$B,0),3)</f>
        <v>Northeast</v>
      </c>
      <c r="M265" s="149" t="str">
        <f>INDEX('State '!$A$1:$C$62,MATCH($J265,'State '!$B:$B,0),3)</f>
        <v>Northeast</v>
      </c>
      <c r="N265" s="149"/>
      <c r="O265" s="156">
        <v>28</v>
      </c>
      <c r="P265" s="156">
        <v>13</v>
      </c>
      <c r="Q265" s="156">
        <v>25</v>
      </c>
      <c r="R265" s="155">
        <v>36</v>
      </c>
      <c r="S265" s="149" t="s">
        <v>135</v>
      </c>
      <c r="T265" s="149" t="s">
        <v>381</v>
      </c>
      <c r="U265" s="149" t="s">
        <v>1331</v>
      </c>
      <c r="V265" s="149"/>
      <c r="W265" s="148"/>
      <c r="X265" s="148"/>
      <c r="Y265" s="179"/>
    </row>
    <row r="266" spans="1:25" s="17" customFormat="1" x14ac:dyDescent="0.2">
      <c r="A266" s="149">
        <v>39990</v>
      </c>
      <c r="B266" s="162" t="s">
        <v>1318</v>
      </c>
      <c r="C266" s="162" t="s">
        <v>199</v>
      </c>
      <c r="D266" s="162" t="s">
        <v>134</v>
      </c>
      <c r="E266" s="162" t="s">
        <v>143</v>
      </c>
      <c r="F266" s="163">
        <v>37591</v>
      </c>
      <c r="G266" s="155">
        <v>2002</v>
      </c>
      <c r="H266" s="149" t="s">
        <v>8</v>
      </c>
      <c r="I266" s="149" t="str">
        <f t="shared" si="12"/>
        <v>OH</v>
      </c>
      <c r="J266" s="149" t="str">
        <f t="shared" si="13"/>
        <v>OH</v>
      </c>
      <c r="K266" s="149" t="str">
        <f t="shared" si="14"/>
        <v>Northeast</v>
      </c>
      <c r="L266" s="149" t="str">
        <f>INDEX('State '!$A$1:$C$62,MATCH($I266,'State '!$B:$B,0),3)</f>
        <v>Northeast</v>
      </c>
      <c r="M266" s="149" t="str">
        <f>INDEX('State '!$A$1:$C$62,MATCH($J266,'State '!$B:$B,0),3)</f>
        <v>Northeast</v>
      </c>
      <c r="N266" s="149"/>
      <c r="O266" s="156">
        <v>15</v>
      </c>
      <c r="P266" s="156">
        <v>9.6</v>
      </c>
      <c r="Q266" s="156">
        <v>289</v>
      </c>
      <c r="R266" s="155">
        <v>24</v>
      </c>
      <c r="S266" s="149" t="s">
        <v>135</v>
      </c>
      <c r="T266" s="149" t="s">
        <v>381</v>
      </c>
      <c r="U266" s="149" t="s">
        <v>1319</v>
      </c>
      <c r="V266" s="149"/>
      <c r="W266" s="148"/>
      <c r="X266" s="148"/>
      <c r="Y266" s="148"/>
    </row>
    <row r="267" spans="1:25" s="17" customFormat="1" ht="25.5" x14ac:dyDescent="0.2">
      <c r="A267" s="149">
        <v>39990</v>
      </c>
      <c r="B267" s="162" t="s">
        <v>1335</v>
      </c>
      <c r="C267" s="162" t="s">
        <v>199</v>
      </c>
      <c r="D267" s="162" t="s">
        <v>140</v>
      </c>
      <c r="E267" s="162" t="s">
        <v>143</v>
      </c>
      <c r="F267" s="163">
        <v>37591</v>
      </c>
      <c r="G267" s="155">
        <v>2002</v>
      </c>
      <c r="H267" s="149" t="s">
        <v>1336</v>
      </c>
      <c r="I267" s="149" t="str">
        <f t="shared" si="12"/>
        <v>WV</v>
      </c>
      <c r="J267" s="149" t="str">
        <f t="shared" si="13"/>
        <v>NJ</v>
      </c>
      <c r="K267" s="149" t="str">
        <f t="shared" si="14"/>
        <v>Northeast</v>
      </c>
      <c r="L267" s="149" t="str">
        <f>INDEX('State '!$A$1:$C$62,MATCH($I267,'State '!$B:$B,0),3)</f>
        <v>Northeast</v>
      </c>
      <c r="M267" s="149" t="str">
        <f>INDEX('State '!$A$1:$C$62,MATCH($J267,'State '!$B:$B,0),3)</f>
        <v>Northeast</v>
      </c>
      <c r="N267" s="149"/>
      <c r="O267" s="156">
        <v>75.23</v>
      </c>
      <c r="P267" s="156">
        <v>36</v>
      </c>
      <c r="Q267" s="156">
        <v>100</v>
      </c>
      <c r="R267" s="155">
        <v>36</v>
      </c>
      <c r="S267" s="149" t="s">
        <v>135</v>
      </c>
      <c r="T267" s="149" t="s">
        <v>381</v>
      </c>
      <c r="U267" s="149" t="s">
        <v>1337</v>
      </c>
      <c r="V267" s="149"/>
      <c r="W267" s="148"/>
      <c r="X267" s="148"/>
      <c r="Y267" s="148"/>
    </row>
    <row r="268" spans="1:25" s="17" customFormat="1" x14ac:dyDescent="0.2">
      <c r="A268" s="171">
        <v>39990</v>
      </c>
      <c r="B268" s="162" t="s">
        <v>1294</v>
      </c>
      <c r="C268" s="162" t="s">
        <v>267</v>
      </c>
      <c r="D268" s="162" t="s">
        <v>136</v>
      </c>
      <c r="E268" s="162" t="s">
        <v>143</v>
      </c>
      <c r="F268" s="163">
        <v>37598</v>
      </c>
      <c r="G268" s="164">
        <v>2002</v>
      </c>
      <c r="H268" s="149" t="s">
        <v>1295</v>
      </c>
      <c r="I268" s="149" t="str">
        <f t="shared" si="12"/>
        <v>IL</v>
      </c>
      <c r="J268" s="149" t="str">
        <f t="shared" si="13"/>
        <v>WI</v>
      </c>
      <c r="K268" s="149" t="str">
        <f t="shared" si="14"/>
        <v>Midwest</v>
      </c>
      <c r="L268" s="149" t="str">
        <f>INDEX('State '!$A$1:$C$62,MATCH($I268,'State '!$B:$B,0),3)</f>
        <v>Midwest</v>
      </c>
      <c r="M268" s="149" t="str">
        <f>INDEX('State '!$A$1:$C$62,MATCH($J268,'State '!$B:$B,0),3)</f>
        <v>Midwest</v>
      </c>
      <c r="N268" s="149"/>
      <c r="O268" s="156">
        <v>237.8</v>
      </c>
      <c r="P268" s="156">
        <v>142</v>
      </c>
      <c r="Q268" s="156">
        <v>750</v>
      </c>
      <c r="R268" s="155" t="s">
        <v>578</v>
      </c>
      <c r="S268" s="149" t="s">
        <v>135</v>
      </c>
      <c r="T268" s="149" t="s">
        <v>381</v>
      </c>
      <c r="U268" s="149" t="s">
        <v>1296</v>
      </c>
      <c r="V268" s="149"/>
      <c r="W268" s="148"/>
      <c r="X268" s="148"/>
      <c r="Y268" s="148"/>
    </row>
    <row r="269" spans="1:25" s="17" customFormat="1" x14ac:dyDescent="0.2">
      <c r="A269" s="149">
        <v>39990</v>
      </c>
      <c r="B269" s="162" t="s">
        <v>1260</v>
      </c>
      <c r="C269" s="162" t="s">
        <v>258</v>
      </c>
      <c r="D269" s="162" t="s">
        <v>140</v>
      </c>
      <c r="E269" s="162" t="s">
        <v>143</v>
      </c>
      <c r="F269" s="163">
        <v>37605</v>
      </c>
      <c r="G269" s="164">
        <v>2002</v>
      </c>
      <c r="H269" s="149" t="s">
        <v>1261</v>
      </c>
      <c r="I269" s="149" t="str">
        <f t="shared" si="12"/>
        <v>CO</v>
      </c>
      <c r="J269" s="149" t="str">
        <f t="shared" si="13"/>
        <v>OK</v>
      </c>
      <c r="K269" s="149" t="str">
        <f t="shared" si="14"/>
        <v>Mountain, South Central</v>
      </c>
      <c r="L269" s="149" t="str">
        <f>INDEX('State '!$A$1:$C$62,MATCH($I269,'State '!$B:$B,0),3)</f>
        <v>Mountain</v>
      </c>
      <c r="M269" s="149" t="str">
        <f>INDEX('State '!$A$1:$C$62,MATCH($J269,'State '!$B:$B,0),3)</f>
        <v>South Central</v>
      </c>
      <c r="N269" s="149"/>
      <c r="O269" s="156">
        <v>22.1</v>
      </c>
      <c r="P269" s="156">
        <v>53.97</v>
      </c>
      <c r="Q269" s="156">
        <v>47.3</v>
      </c>
      <c r="R269" s="155" t="s">
        <v>1096</v>
      </c>
      <c r="S269" s="149" t="s">
        <v>135</v>
      </c>
      <c r="T269" s="149" t="s">
        <v>381</v>
      </c>
      <c r="U269" s="149" t="s">
        <v>1262</v>
      </c>
      <c r="V269" s="149"/>
      <c r="W269" s="148"/>
      <c r="X269" s="148"/>
      <c r="Y269" s="148"/>
    </row>
    <row r="270" spans="1:25" s="17" customFormat="1" x14ac:dyDescent="0.2">
      <c r="A270" s="149">
        <v>39990</v>
      </c>
      <c r="B270" s="162" t="s">
        <v>1251</v>
      </c>
      <c r="C270" s="162" t="s">
        <v>218</v>
      </c>
      <c r="D270" s="162" t="s">
        <v>140</v>
      </c>
      <c r="E270" s="162" t="s">
        <v>143</v>
      </c>
      <c r="F270" s="163">
        <v>37605</v>
      </c>
      <c r="G270" s="164">
        <v>2002</v>
      </c>
      <c r="H270" s="149" t="s">
        <v>803</v>
      </c>
      <c r="I270" s="149" t="str">
        <f t="shared" si="12"/>
        <v>PA</v>
      </c>
      <c r="J270" s="149" t="str">
        <f t="shared" si="13"/>
        <v>DE</v>
      </c>
      <c r="K270" s="149" t="str">
        <f t="shared" si="14"/>
        <v>Northeast</v>
      </c>
      <c r="L270" s="149" t="str">
        <f>INDEX('State '!$A$1:$C$62,MATCH($I270,'State '!$B:$B,0),3)</f>
        <v>Northeast</v>
      </c>
      <c r="M270" s="149" t="str">
        <f>INDEX('State '!$A$1:$C$62,MATCH($J270,'State '!$B:$B,0),3)</f>
        <v>Northeast</v>
      </c>
      <c r="N270" s="149"/>
      <c r="O270" s="156">
        <v>2.6</v>
      </c>
      <c r="P270" s="156">
        <v>2.5</v>
      </c>
      <c r="Q270" s="156">
        <v>4.5</v>
      </c>
      <c r="R270" s="155">
        <v>16</v>
      </c>
      <c r="S270" s="149" t="s">
        <v>135</v>
      </c>
      <c r="T270" s="149" t="s">
        <v>381</v>
      </c>
      <c r="U270" s="149" t="s">
        <v>1252</v>
      </c>
      <c r="V270" s="149"/>
      <c r="W270" s="148"/>
      <c r="X270" s="148"/>
      <c r="Y270" s="148"/>
    </row>
    <row r="271" spans="1:25" s="17" customFormat="1" x14ac:dyDescent="0.2">
      <c r="A271" s="149">
        <v>39990</v>
      </c>
      <c r="B271" s="162" t="s">
        <v>1248</v>
      </c>
      <c r="C271" s="162" t="s">
        <v>344</v>
      </c>
      <c r="D271" s="162" t="s">
        <v>141</v>
      </c>
      <c r="E271" s="162" t="s">
        <v>143</v>
      </c>
      <c r="F271" s="163">
        <v>37605</v>
      </c>
      <c r="G271" s="164">
        <v>2002</v>
      </c>
      <c r="H271" s="149" t="s">
        <v>1249</v>
      </c>
      <c r="I271" s="149" t="str">
        <f t="shared" si="12"/>
        <v>IL</v>
      </c>
      <c r="J271" s="149" t="str">
        <f t="shared" si="13"/>
        <v>MO</v>
      </c>
      <c r="K271" s="149" t="str">
        <f t="shared" si="14"/>
        <v>Midwest</v>
      </c>
      <c r="L271" s="149" t="str">
        <f>INDEX('State '!$A$1:$C$62,MATCH($I271,'State '!$B:$B,0),3)</f>
        <v>Midwest</v>
      </c>
      <c r="M271" s="149" t="str">
        <f>INDEX('State '!$A$1:$C$62,MATCH($J271,'State '!$B:$B,0),3)</f>
        <v>Midwest</v>
      </c>
      <c r="N271" s="149"/>
      <c r="O271" s="156">
        <v>13.4</v>
      </c>
      <c r="P271" s="156">
        <v>5.6</v>
      </c>
      <c r="Q271" s="156">
        <v>20</v>
      </c>
      <c r="R271" s="155">
        <v>12</v>
      </c>
      <c r="S271" s="149" t="s">
        <v>135</v>
      </c>
      <c r="T271" s="149" t="s">
        <v>381</v>
      </c>
      <c r="U271" s="149" t="s">
        <v>1250</v>
      </c>
      <c r="V271" s="149"/>
      <c r="W271" s="148"/>
      <c r="X271" s="148"/>
      <c r="Y271" s="148"/>
    </row>
    <row r="272" spans="1:25" s="17" customFormat="1" x14ac:dyDescent="0.2">
      <c r="A272" s="149">
        <v>39990</v>
      </c>
      <c r="B272" s="162" t="s">
        <v>1313</v>
      </c>
      <c r="C272" s="162" t="s">
        <v>260</v>
      </c>
      <c r="D272" s="162" t="s">
        <v>140</v>
      </c>
      <c r="E272" s="162" t="s">
        <v>143</v>
      </c>
      <c r="F272" s="163">
        <v>37605</v>
      </c>
      <c r="G272" s="164">
        <v>2002</v>
      </c>
      <c r="H272" s="149" t="s">
        <v>1314</v>
      </c>
      <c r="I272" s="149" t="str">
        <f t="shared" si="12"/>
        <v>NE</v>
      </c>
      <c r="J272" s="149" t="str">
        <f t="shared" si="13"/>
        <v>MN</v>
      </c>
      <c r="K272" s="149" t="str">
        <f t="shared" si="14"/>
        <v>Mountain, Midwest</v>
      </c>
      <c r="L272" s="149" t="str">
        <f>INDEX('State '!$A$1:$C$62,MATCH($I272,'State '!$B:$B,0),3)</f>
        <v>Mountain</v>
      </c>
      <c r="M272" s="149" t="str">
        <f>INDEX('State '!$A$1:$C$62,MATCH($J272,'State '!$B:$B,0),3)</f>
        <v>Midwest</v>
      </c>
      <c r="N272" s="149"/>
      <c r="O272" s="156">
        <v>0.28999999999999998</v>
      </c>
      <c r="P272" s="156"/>
      <c r="Q272" s="156">
        <v>90</v>
      </c>
      <c r="R272" s="155">
        <v>24</v>
      </c>
      <c r="S272" s="149" t="s">
        <v>135</v>
      </c>
      <c r="T272" s="149" t="s">
        <v>381</v>
      </c>
      <c r="U272" s="149" t="s">
        <v>1315</v>
      </c>
      <c r="V272" s="149"/>
      <c r="W272" s="148"/>
      <c r="X272" s="148"/>
      <c r="Y272" s="148"/>
    </row>
    <row r="273" spans="1:25" s="17" customFormat="1" ht="25.5" x14ac:dyDescent="0.2">
      <c r="A273" s="149">
        <v>39990</v>
      </c>
      <c r="B273" s="162" t="s">
        <v>1268</v>
      </c>
      <c r="C273" s="162" t="s">
        <v>1718</v>
      </c>
      <c r="D273" s="162" t="s">
        <v>141</v>
      </c>
      <c r="E273" s="162" t="s">
        <v>143</v>
      </c>
      <c r="F273" s="163">
        <v>37610</v>
      </c>
      <c r="G273" s="164">
        <v>2002</v>
      </c>
      <c r="H273" s="149" t="s">
        <v>1104</v>
      </c>
      <c r="I273" s="149" t="str">
        <f t="shared" si="12"/>
        <v>TX</v>
      </c>
      <c r="J273" s="149" t="str">
        <f t="shared" si="13"/>
        <v>CA</v>
      </c>
      <c r="K273" s="149" t="str">
        <f t="shared" si="14"/>
        <v>South Central, Mountain, Pacific</v>
      </c>
      <c r="L273" s="149" t="str">
        <f>INDEX('State '!$A$1:$C$62,MATCH($I273,'State '!$B:$B,0),3)</f>
        <v>South Central</v>
      </c>
      <c r="M273" s="149" t="str">
        <f>INDEX('State '!$A$1:$C$62,MATCH($J273,'State '!$B:$B,0),3)</f>
        <v>Pacific</v>
      </c>
      <c r="N273" s="149" t="s">
        <v>2458</v>
      </c>
      <c r="O273" s="156">
        <v>204</v>
      </c>
      <c r="P273" s="156">
        <v>1088</v>
      </c>
      <c r="Q273" s="156">
        <v>230</v>
      </c>
      <c r="R273" s="155">
        <v>30</v>
      </c>
      <c r="S273" s="149" t="s">
        <v>135</v>
      </c>
      <c r="T273" s="149" t="s">
        <v>381</v>
      </c>
      <c r="U273" s="149" t="s">
        <v>1269</v>
      </c>
      <c r="V273" s="149"/>
      <c r="W273" s="148"/>
      <c r="X273" s="148"/>
      <c r="Y273" s="148"/>
    </row>
    <row r="274" spans="1:25" s="17" customFormat="1" x14ac:dyDescent="0.2">
      <c r="A274" s="149">
        <v>39990</v>
      </c>
      <c r="B274" s="162" t="s">
        <v>1307</v>
      </c>
      <c r="C274" s="162" t="s">
        <v>347</v>
      </c>
      <c r="D274" s="162" t="s">
        <v>140</v>
      </c>
      <c r="E274" s="162" t="s">
        <v>143</v>
      </c>
      <c r="F274" s="163">
        <v>37895</v>
      </c>
      <c r="G274" s="164">
        <v>2002</v>
      </c>
      <c r="H274" s="149" t="s">
        <v>408</v>
      </c>
      <c r="I274" s="149" t="str">
        <f t="shared" si="12"/>
        <v>TX</v>
      </c>
      <c r="J274" s="149" t="str">
        <f t="shared" si="13"/>
        <v>MX</v>
      </c>
      <c r="K274" s="149" t="str">
        <f t="shared" si="14"/>
        <v>South Central, Mexico</v>
      </c>
      <c r="L274" s="149" t="str">
        <f>INDEX('State '!$A$1:$C$62,MATCH($I274,'State '!$B:$B,0),3)</f>
        <v>South Central</v>
      </c>
      <c r="M274" s="149" t="str">
        <f>INDEX('State '!$A$1:$C$62,MATCH($J274,'State '!$B:$B,0),3)</f>
        <v>Mexico</v>
      </c>
      <c r="N274" s="149"/>
      <c r="O274" s="156">
        <v>2</v>
      </c>
      <c r="P274" s="156">
        <v>5</v>
      </c>
      <c r="Q274" s="156">
        <v>15</v>
      </c>
      <c r="R274" s="155">
        <v>12</v>
      </c>
      <c r="S274" s="149" t="s">
        <v>135</v>
      </c>
      <c r="T274" s="149" t="s">
        <v>381</v>
      </c>
      <c r="U274" s="149" t="s">
        <v>2712</v>
      </c>
      <c r="V274" s="149"/>
      <c r="W274" s="148"/>
      <c r="X274" s="148"/>
      <c r="Y274" s="148"/>
    </row>
    <row r="275" spans="1:25" s="17" customFormat="1" x14ac:dyDescent="0.2">
      <c r="A275" s="149">
        <v>39990</v>
      </c>
      <c r="B275" s="162" t="s">
        <v>1210</v>
      </c>
      <c r="C275" s="162" t="s">
        <v>215</v>
      </c>
      <c r="D275" s="162" t="s">
        <v>140</v>
      </c>
      <c r="E275" s="162" t="s">
        <v>143</v>
      </c>
      <c r="F275" s="163">
        <v>1405</v>
      </c>
      <c r="G275" s="155">
        <v>2003</v>
      </c>
      <c r="H275" s="149" t="s">
        <v>483</v>
      </c>
      <c r="I275" s="149" t="str">
        <f t="shared" si="12"/>
        <v>MS</v>
      </c>
      <c r="J275" s="149" t="str">
        <f t="shared" si="13"/>
        <v>AL</v>
      </c>
      <c r="K275" s="149" t="str">
        <f t="shared" si="14"/>
        <v>South Central</v>
      </c>
      <c r="L275" s="149" t="str">
        <f>INDEX('State '!$A$1:$C$62,MATCH($I275,'State '!$B:$B,0),3)</f>
        <v>South Central</v>
      </c>
      <c r="M275" s="149" t="str">
        <f>INDEX('State '!$A$1:$C$62,MATCH($J275,'State '!$B:$B,0),3)</f>
        <v>South Central</v>
      </c>
      <c r="N275" s="149"/>
      <c r="O275" s="156">
        <v>62</v>
      </c>
      <c r="P275" s="156">
        <v>24</v>
      </c>
      <c r="Q275" s="156">
        <v>97.9</v>
      </c>
      <c r="R275" s="155" t="s">
        <v>535</v>
      </c>
      <c r="S275" s="149" t="s">
        <v>135</v>
      </c>
      <c r="T275" s="149" t="s">
        <v>381</v>
      </c>
      <c r="U275" s="149" t="s">
        <v>1102</v>
      </c>
      <c r="V275" s="149"/>
      <c r="W275" s="148"/>
      <c r="X275" s="148"/>
      <c r="Y275" s="148"/>
    </row>
    <row r="276" spans="1:25" s="17" customFormat="1" x14ac:dyDescent="0.2">
      <c r="A276" s="149">
        <v>39990</v>
      </c>
      <c r="B276" s="162" t="s">
        <v>1168</v>
      </c>
      <c r="C276" s="162" t="s">
        <v>223</v>
      </c>
      <c r="D276" s="162" t="s">
        <v>140</v>
      </c>
      <c r="E276" s="162" t="s">
        <v>143</v>
      </c>
      <c r="F276" s="163">
        <v>37575</v>
      </c>
      <c r="G276" s="164">
        <v>2003</v>
      </c>
      <c r="H276" s="149" t="s">
        <v>7</v>
      </c>
      <c r="I276" s="149" t="str">
        <f t="shared" si="12"/>
        <v>PA</v>
      </c>
      <c r="J276" s="149" t="str">
        <f t="shared" si="13"/>
        <v>PA</v>
      </c>
      <c r="K276" s="149" t="str">
        <f t="shared" si="14"/>
        <v>Northeast</v>
      </c>
      <c r="L276" s="149" t="str">
        <f>INDEX('State '!$A$1:$C$62,MATCH($I276,'State '!$B:$B,0),3)</f>
        <v>Northeast</v>
      </c>
      <c r="M276" s="149" t="str">
        <f>INDEX('State '!$A$1:$C$62,MATCH($J276,'State '!$B:$B,0),3)</f>
        <v>Northeast</v>
      </c>
      <c r="N276" s="149"/>
      <c r="O276" s="156">
        <v>10.3</v>
      </c>
      <c r="P276" s="156"/>
      <c r="Q276" s="156">
        <v>127</v>
      </c>
      <c r="R276" s="155"/>
      <c r="S276" s="149" t="s">
        <v>135</v>
      </c>
      <c r="T276" s="149" t="s">
        <v>381</v>
      </c>
      <c r="U276" s="149" t="s">
        <v>1169</v>
      </c>
      <c r="V276" s="149"/>
      <c r="W276" s="148"/>
      <c r="X276" s="148"/>
      <c r="Y276" s="148"/>
    </row>
    <row r="277" spans="1:25" s="17" customFormat="1" x14ac:dyDescent="0.2">
      <c r="A277" s="149">
        <v>39990</v>
      </c>
      <c r="B277" s="162" t="s">
        <v>1217</v>
      </c>
      <c r="C277" s="162" t="s">
        <v>263</v>
      </c>
      <c r="D277" s="162" t="s">
        <v>140</v>
      </c>
      <c r="E277" s="162" t="s">
        <v>143</v>
      </c>
      <c r="F277" s="163">
        <v>37632</v>
      </c>
      <c r="G277" s="155">
        <v>2003</v>
      </c>
      <c r="H277" s="149" t="s">
        <v>25</v>
      </c>
      <c r="I277" s="149" t="str">
        <f t="shared" si="12"/>
        <v>CO</v>
      </c>
      <c r="J277" s="149" t="str">
        <f t="shared" si="13"/>
        <v>CO</v>
      </c>
      <c r="K277" s="149" t="str">
        <f t="shared" si="14"/>
        <v>Mountain</v>
      </c>
      <c r="L277" s="149" t="str">
        <f>INDEX('State '!$A$1:$C$62,MATCH($I277,'State '!$B:$B,0),3)</f>
        <v>Mountain</v>
      </c>
      <c r="M277" s="149" t="str">
        <f>INDEX('State '!$A$1:$C$62,MATCH($J277,'State '!$B:$B,0),3)</f>
        <v>Mountain</v>
      </c>
      <c r="N277" s="149"/>
      <c r="O277" s="156">
        <v>3.5</v>
      </c>
      <c r="P277" s="156"/>
      <c r="Q277" s="156">
        <v>90</v>
      </c>
      <c r="R277" s="155"/>
      <c r="S277" s="149" t="s">
        <v>135</v>
      </c>
      <c r="T277" s="149" t="s">
        <v>381</v>
      </c>
      <c r="U277" s="149" t="s">
        <v>382</v>
      </c>
      <c r="V277" s="149"/>
      <c r="W277" s="148"/>
      <c r="X277" s="148"/>
      <c r="Y277" s="148"/>
    </row>
    <row r="278" spans="1:25" s="17" customFormat="1" x14ac:dyDescent="0.2">
      <c r="A278" s="149">
        <v>39990</v>
      </c>
      <c r="B278" s="162" t="s">
        <v>1862</v>
      </c>
      <c r="C278" s="162" t="s">
        <v>327</v>
      </c>
      <c r="D278" s="162" t="s">
        <v>140</v>
      </c>
      <c r="E278" s="162" t="s">
        <v>143</v>
      </c>
      <c r="F278" s="163">
        <v>37666</v>
      </c>
      <c r="G278" s="155">
        <v>2003</v>
      </c>
      <c r="H278" s="149" t="s">
        <v>408</v>
      </c>
      <c r="I278" s="149" t="str">
        <f t="shared" si="12"/>
        <v>TX</v>
      </c>
      <c r="J278" s="149" t="str">
        <f t="shared" si="13"/>
        <v>MX</v>
      </c>
      <c r="K278" s="149" t="str">
        <f t="shared" si="14"/>
        <v>South Central, Mexico</v>
      </c>
      <c r="L278" s="149" t="str">
        <f>INDEX('State '!$A$1:$C$62,MATCH($I278,'State '!$B:$B,0),3)</f>
        <v>South Central</v>
      </c>
      <c r="M278" s="149" t="str">
        <f>INDEX('State '!$A$1:$C$62,MATCH($J278,'State '!$B:$B,0),3)</f>
        <v>Mexico</v>
      </c>
      <c r="N278" s="149"/>
      <c r="O278" s="156">
        <v>0.25</v>
      </c>
      <c r="P278" s="156">
        <v>1</v>
      </c>
      <c r="Q278" s="156">
        <v>8.8000000000000007</v>
      </c>
      <c r="R278" s="155">
        <v>12</v>
      </c>
      <c r="S278" s="149" t="s">
        <v>135</v>
      </c>
      <c r="T278" s="149" t="s">
        <v>381</v>
      </c>
      <c r="U278" s="149" t="s">
        <v>1240</v>
      </c>
      <c r="V278" s="149"/>
      <c r="W278" s="154"/>
      <c r="X278" s="148"/>
      <c r="Y278" s="148"/>
    </row>
    <row r="279" spans="1:25" s="17" customFormat="1" x14ac:dyDescent="0.2">
      <c r="A279" s="149">
        <v>39990</v>
      </c>
      <c r="B279" s="162" t="s">
        <v>1241</v>
      </c>
      <c r="C279" s="162" t="s">
        <v>340</v>
      </c>
      <c r="D279" s="162" t="s">
        <v>140</v>
      </c>
      <c r="E279" s="162" t="s">
        <v>143</v>
      </c>
      <c r="F279" s="163">
        <v>37700</v>
      </c>
      <c r="G279" s="164">
        <v>2003</v>
      </c>
      <c r="H279" s="149" t="s">
        <v>408</v>
      </c>
      <c r="I279" s="149" t="str">
        <f t="shared" si="12"/>
        <v>TX</v>
      </c>
      <c r="J279" s="149" t="str">
        <f t="shared" si="13"/>
        <v>MX</v>
      </c>
      <c r="K279" s="149" t="str">
        <f t="shared" si="14"/>
        <v>South Central, Mexico</v>
      </c>
      <c r="L279" s="149" t="str">
        <f>INDEX('State '!$A$1:$C$62,MATCH($I279,'State '!$B:$B,0),3)</f>
        <v>South Central</v>
      </c>
      <c r="M279" s="149" t="str">
        <f>INDEX('State '!$A$1:$C$62,MATCH($J279,'State '!$B:$B,0),3)</f>
        <v>Mexico</v>
      </c>
      <c r="N279" s="149"/>
      <c r="O279" s="156">
        <v>0.5</v>
      </c>
      <c r="P279" s="156">
        <v>0.2</v>
      </c>
      <c r="Q279" s="156">
        <v>375</v>
      </c>
      <c r="R279" s="155">
        <v>30</v>
      </c>
      <c r="S279" s="149" t="s">
        <v>135</v>
      </c>
      <c r="T279" s="149" t="s">
        <v>381</v>
      </c>
      <c r="U279" s="149" t="s">
        <v>1242</v>
      </c>
      <c r="V279" s="149"/>
      <c r="W279" s="148"/>
      <c r="X279" s="148"/>
      <c r="Y279" s="148"/>
    </row>
    <row r="280" spans="1:25" s="17" customFormat="1" x14ac:dyDescent="0.2">
      <c r="A280" s="149">
        <v>39990</v>
      </c>
      <c r="B280" s="162" t="s">
        <v>1231</v>
      </c>
      <c r="C280" s="162" t="s">
        <v>340</v>
      </c>
      <c r="D280" s="162" t="s">
        <v>136</v>
      </c>
      <c r="E280" s="162" t="s">
        <v>143</v>
      </c>
      <c r="F280" s="163">
        <v>37700</v>
      </c>
      <c r="G280" s="164">
        <v>2003</v>
      </c>
      <c r="H280" s="149" t="s">
        <v>6</v>
      </c>
      <c r="I280" s="149" t="str">
        <f t="shared" si="12"/>
        <v>TX</v>
      </c>
      <c r="J280" s="149" t="str">
        <f t="shared" si="13"/>
        <v>TX</v>
      </c>
      <c r="K280" s="149" t="str">
        <f t="shared" si="14"/>
        <v>South Central</v>
      </c>
      <c r="L280" s="149" t="str">
        <f>INDEX('State '!$A$1:$C$62,MATCH($I280,'State '!$B:$B,0),3)</f>
        <v>South Central</v>
      </c>
      <c r="M280" s="149" t="str">
        <f>INDEX('State '!$A$1:$C$62,MATCH($J280,'State '!$B:$B,0),3)</f>
        <v>South Central</v>
      </c>
      <c r="N280" s="149"/>
      <c r="O280" s="156">
        <v>32</v>
      </c>
      <c r="P280" s="156">
        <v>8.9</v>
      </c>
      <c r="Q280" s="156">
        <v>375</v>
      </c>
      <c r="R280" s="155">
        <v>30</v>
      </c>
      <c r="S280" s="149" t="s">
        <v>135</v>
      </c>
      <c r="T280" s="149" t="s">
        <v>381</v>
      </c>
      <c r="U280" s="149" t="s">
        <v>1232</v>
      </c>
      <c r="V280" s="149"/>
      <c r="W280" s="148"/>
      <c r="X280" s="148"/>
      <c r="Y280" s="148"/>
    </row>
    <row r="281" spans="1:25" s="17" customFormat="1" x14ac:dyDescent="0.2">
      <c r="A281" s="149">
        <v>39990</v>
      </c>
      <c r="B281" s="162" t="s">
        <v>1234</v>
      </c>
      <c r="C281" s="162" t="s">
        <v>235</v>
      </c>
      <c r="D281" s="162" t="s">
        <v>140</v>
      </c>
      <c r="E281" s="162" t="s">
        <v>143</v>
      </c>
      <c r="F281" s="163">
        <v>37742</v>
      </c>
      <c r="G281" s="164">
        <v>2003</v>
      </c>
      <c r="H281" s="149" t="s">
        <v>1235</v>
      </c>
      <c r="I281" s="149" t="str">
        <f t="shared" si="12"/>
        <v>MS</v>
      </c>
      <c r="J281" s="149" t="str">
        <f t="shared" si="13"/>
        <v>FL</v>
      </c>
      <c r="K281" s="149" t="str">
        <f t="shared" si="14"/>
        <v>South Central, Southeast</v>
      </c>
      <c r="L281" s="149" t="str">
        <f>INDEX('State '!$A$1:$C$62,MATCH($I281,'State '!$B:$B,0),3)</f>
        <v>South Central</v>
      </c>
      <c r="M281" s="149" t="str">
        <f>INDEX('State '!$A$1:$C$62,MATCH($J281,'State '!$B:$B,0),3)</f>
        <v>Southeast</v>
      </c>
      <c r="N281" s="149"/>
      <c r="O281" s="156">
        <v>132</v>
      </c>
      <c r="P281" s="156">
        <v>136</v>
      </c>
      <c r="Q281" s="156">
        <v>130</v>
      </c>
      <c r="R281" s="155" t="s">
        <v>3200</v>
      </c>
      <c r="S281" s="149" t="s">
        <v>135</v>
      </c>
      <c r="T281" s="149" t="s">
        <v>381</v>
      </c>
      <c r="U281" s="149" t="s">
        <v>1236</v>
      </c>
      <c r="V281" s="149"/>
      <c r="W281" s="148"/>
      <c r="X281" s="148"/>
      <c r="Y281" s="148"/>
    </row>
    <row r="282" spans="1:25" s="17" customFormat="1" x14ac:dyDescent="0.2">
      <c r="A282" s="149">
        <v>39990</v>
      </c>
      <c r="B282" s="162" t="s">
        <v>1221</v>
      </c>
      <c r="C282" s="162" t="s">
        <v>224</v>
      </c>
      <c r="D282" s="162" t="s">
        <v>140</v>
      </c>
      <c r="E282" s="162" t="s">
        <v>143</v>
      </c>
      <c r="F282" s="163">
        <v>37742</v>
      </c>
      <c r="G282" s="164">
        <v>2003</v>
      </c>
      <c r="H282" s="149" t="s">
        <v>1222</v>
      </c>
      <c r="I282" s="149" t="str">
        <f t="shared" si="12"/>
        <v>WY</v>
      </c>
      <c r="J282" s="149" t="str">
        <f t="shared" si="13"/>
        <v>CA</v>
      </c>
      <c r="K282" s="149" t="str">
        <f t="shared" si="14"/>
        <v>Mountain, Pacific</v>
      </c>
      <c r="L282" s="149" t="str">
        <f>INDEX('State '!$A$1:$C$62,MATCH($I282,'State '!$B:$B,0),3)</f>
        <v>Mountain</v>
      </c>
      <c r="M282" s="149" t="str">
        <f>INDEX('State '!$A$1:$C$62,MATCH($J282,'State '!$B:$B,0),3)</f>
        <v>Pacific</v>
      </c>
      <c r="N282" s="149"/>
      <c r="O282" s="156">
        <v>1260</v>
      </c>
      <c r="P282" s="156">
        <v>716</v>
      </c>
      <c r="Q282" s="156">
        <v>900</v>
      </c>
      <c r="R282" s="155">
        <v>36</v>
      </c>
      <c r="S282" s="149" t="s">
        <v>135</v>
      </c>
      <c r="T282" s="149" t="s">
        <v>381</v>
      </c>
      <c r="U282" s="149" t="s">
        <v>1223</v>
      </c>
      <c r="V282" s="149"/>
      <c r="W282" s="148"/>
      <c r="X282" s="148"/>
      <c r="Y282" s="148"/>
    </row>
    <row r="283" spans="1:25" s="17" customFormat="1" x14ac:dyDescent="0.2">
      <c r="A283" s="149">
        <v>39990</v>
      </c>
      <c r="B283" s="162" t="s">
        <v>1207</v>
      </c>
      <c r="C283" s="162" t="s">
        <v>337</v>
      </c>
      <c r="D283" s="162" t="s">
        <v>140</v>
      </c>
      <c r="E283" s="162" t="s">
        <v>143</v>
      </c>
      <c r="F283" s="163">
        <v>37742</v>
      </c>
      <c r="G283" s="155">
        <v>2003</v>
      </c>
      <c r="H283" s="149" t="s">
        <v>8</v>
      </c>
      <c r="I283" s="149" t="str">
        <f t="shared" si="12"/>
        <v>OH</v>
      </c>
      <c r="J283" s="149" t="str">
        <f t="shared" si="13"/>
        <v>OH</v>
      </c>
      <c r="K283" s="149" t="str">
        <f t="shared" si="14"/>
        <v>Northeast</v>
      </c>
      <c r="L283" s="149" t="str">
        <f>INDEX('State '!$A$1:$C$62,MATCH($I283,'State '!$B:$B,0),3)</f>
        <v>Northeast</v>
      </c>
      <c r="M283" s="149" t="str">
        <f>INDEX('State '!$A$1:$C$62,MATCH($J283,'State '!$B:$B,0),3)</f>
        <v>Northeast</v>
      </c>
      <c r="N283" s="149"/>
      <c r="O283" s="156">
        <v>2</v>
      </c>
      <c r="P283" s="156"/>
      <c r="Q283" s="156">
        <v>42</v>
      </c>
      <c r="R283" s="155">
        <v>12</v>
      </c>
      <c r="S283" s="149" t="s">
        <v>138</v>
      </c>
      <c r="T283" s="149" t="s">
        <v>187</v>
      </c>
      <c r="U283" s="149" t="s">
        <v>382</v>
      </c>
      <c r="V283" s="149"/>
      <c r="W283" s="148"/>
      <c r="X283" s="148"/>
      <c r="Y283" s="148"/>
    </row>
    <row r="284" spans="1:25" s="17" customFormat="1" x14ac:dyDescent="0.2">
      <c r="A284" s="149">
        <v>39990</v>
      </c>
      <c r="B284" s="162" t="s">
        <v>1216</v>
      </c>
      <c r="C284" s="162" t="s">
        <v>263</v>
      </c>
      <c r="D284" s="162" t="s">
        <v>140</v>
      </c>
      <c r="E284" s="162" t="s">
        <v>143</v>
      </c>
      <c r="F284" s="163">
        <v>37742</v>
      </c>
      <c r="G284" s="155">
        <v>2003</v>
      </c>
      <c r="H284" s="149" t="s">
        <v>29</v>
      </c>
      <c r="I284" s="149" t="str">
        <f t="shared" si="12"/>
        <v>WY</v>
      </c>
      <c r="J284" s="149" t="str">
        <f t="shared" si="13"/>
        <v>WY</v>
      </c>
      <c r="K284" s="149" t="str">
        <f t="shared" si="14"/>
        <v>Mountain</v>
      </c>
      <c r="L284" s="149" t="str">
        <f>INDEX('State '!$A$1:$C$62,MATCH($I284,'State '!$B:$B,0),3)</f>
        <v>Mountain</v>
      </c>
      <c r="M284" s="149" t="str">
        <f>INDEX('State '!$A$1:$C$62,MATCH($J284,'State '!$B:$B,0),3)</f>
        <v>Mountain</v>
      </c>
      <c r="N284" s="149"/>
      <c r="O284" s="156">
        <v>0.5</v>
      </c>
      <c r="P284" s="156"/>
      <c r="Q284" s="156">
        <v>150</v>
      </c>
      <c r="R284" s="155"/>
      <c r="S284" s="149" t="s">
        <v>135</v>
      </c>
      <c r="T284" s="149" t="s">
        <v>381</v>
      </c>
      <c r="U284" s="149" t="s">
        <v>382</v>
      </c>
      <c r="V284" s="149"/>
      <c r="W284" s="148"/>
      <c r="X284" s="148"/>
      <c r="Y284" s="148"/>
    </row>
    <row r="285" spans="1:25" s="17" customFormat="1" x14ac:dyDescent="0.2">
      <c r="A285" s="149">
        <v>39990</v>
      </c>
      <c r="B285" s="162" t="s">
        <v>1224</v>
      </c>
      <c r="C285" s="162" t="s">
        <v>1875</v>
      </c>
      <c r="D285" s="162" t="s">
        <v>140</v>
      </c>
      <c r="E285" s="162" t="s">
        <v>143</v>
      </c>
      <c r="F285" s="163">
        <v>37742</v>
      </c>
      <c r="G285" s="155">
        <v>2003</v>
      </c>
      <c r="H285" s="149" t="s">
        <v>1225</v>
      </c>
      <c r="I285" s="149" t="str">
        <f t="shared" si="12"/>
        <v>LA</v>
      </c>
      <c r="J285" s="149" t="str">
        <f t="shared" si="13"/>
        <v>NC</v>
      </c>
      <c r="K285" s="149" t="str">
        <f t="shared" si="14"/>
        <v>South Central, Southeast</v>
      </c>
      <c r="L285" s="149" t="str">
        <f>INDEX('State '!$A$1:$C$62,MATCH($I285,'State '!$B:$B,0),3)</f>
        <v>South Central</v>
      </c>
      <c r="M285" s="149" t="str">
        <f>INDEX('State '!$A$1:$C$62,MATCH($J285,'State '!$B:$B,0),3)</f>
        <v>Southeast</v>
      </c>
      <c r="N285" s="149"/>
      <c r="O285" s="156">
        <v>163.85</v>
      </c>
      <c r="P285" s="156">
        <v>42.26</v>
      </c>
      <c r="Q285" s="156">
        <v>262</v>
      </c>
      <c r="R285" s="155" t="s">
        <v>1226</v>
      </c>
      <c r="S285" s="149" t="s">
        <v>135</v>
      </c>
      <c r="T285" s="149" t="s">
        <v>381</v>
      </c>
      <c r="U285" s="149" t="s">
        <v>1137</v>
      </c>
      <c r="V285" s="149"/>
      <c r="W285" s="148"/>
      <c r="X285" s="148"/>
      <c r="Y285" s="148"/>
    </row>
    <row r="286" spans="1:25" s="17" customFormat="1" x14ac:dyDescent="0.2">
      <c r="A286" s="149">
        <v>39990</v>
      </c>
      <c r="B286" s="162" t="s">
        <v>1185</v>
      </c>
      <c r="C286" s="162" t="s">
        <v>206</v>
      </c>
      <c r="D286" s="162" t="s">
        <v>140</v>
      </c>
      <c r="E286" s="162" t="s">
        <v>143</v>
      </c>
      <c r="F286" s="163">
        <v>37756</v>
      </c>
      <c r="G286" s="155">
        <v>2003</v>
      </c>
      <c r="H286" s="149" t="s">
        <v>388</v>
      </c>
      <c r="I286" s="149" t="str">
        <f t="shared" si="12"/>
        <v>PA</v>
      </c>
      <c r="J286" s="149" t="str">
        <f t="shared" si="13"/>
        <v>NY</v>
      </c>
      <c r="K286" s="149" t="str">
        <f t="shared" si="14"/>
        <v>Northeast</v>
      </c>
      <c r="L286" s="149" t="str">
        <f>INDEX('State '!$A$1:$C$62,MATCH($I286,'State '!$B:$B,0),3)</f>
        <v>Northeast</v>
      </c>
      <c r="M286" s="149" t="str">
        <f>INDEX('State '!$A$1:$C$62,MATCH($J286,'State '!$B:$B,0),3)</f>
        <v>Northeast</v>
      </c>
      <c r="N286" s="149"/>
      <c r="O286" s="156">
        <v>9.6999999999999993</v>
      </c>
      <c r="P286" s="156"/>
      <c r="Q286" s="156">
        <v>150</v>
      </c>
      <c r="R286" s="155"/>
      <c r="S286" s="149" t="s">
        <v>135</v>
      </c>
      <c r="T286" s="149" t="s">
        <v>381</v>
      </c>
      <c r="U286" s="149" t="s">
        <v>1186</v>
      </c>
      <c r="V286" s="149"/>
      <c r="W286" s="148"/>
      <c r="X286" s="148"/>
      <c r="Y286" s="148"/>
    </row>
    <row r="287" spans="1:25" s="17" customFormat="1" x14ac:dyDescent="0.2">
      <c r="A287" s="149">
        <v>39990</v>
      </c>
      <c r="B287" s="162" t="s">
        <v>1208</v>
      </c>
      <c r="C287" s="162" t="s">
        <v>338</v>
      </c>
      <c r="D287" s="162" t="s">
        <v>134</v>
      </c>
      <c r="E287" s="162" t="s">
        <v>143</v>
      </c>
      <c r="F287" s="163">
        <v>37773</v>
      </c>
      <c r="G287" s="164">
        <v>2003</v>
      </c>
      <c r="H287" s="149" t="s">
        <v>42</v>
      </c>
      <c r="I287" s="149" t="str">
        <f t="shared" si="12"/>
        <v>IA</v>
      </c>
      <c r="J287" s="149" t="str">
        <f t="shared" si="13"/>
        <v>IA</v>
      </c>
      <c r="K287" s="149" t="str">
        <f t="shared" si="14"/>
        <v>Midwest</v>
      </c>
      <c r="L287" s="149" t="str">
        <f>INDEX('State '!$A$1:$C$62,MATCH($I287,'State '!$B:$B,0),3)</f>
        <v>Midwest</v>
      </c>
      <c r="M287" s="149" t="str">
        <f>INDEX('State '!$A$1:$C$62,MATCH($J287,'State '!$B:$B,0),3)</f>
        <v>Midwest</v>
      </c>
      <c r="N287" s="149"/>
      <c r="O287" s="156">
        <v>1.5</v>
      </c>
      <c r="P287" s="156">
        <v>13</v>
      </c>
      <c r="Q287" s="156">
        <v>175</v>
      </c>
      <c r="R287" s="155">
        <v>20</v>
      </c>
      <c r="S287" s="149" t="s">
        <v>138</v>
      </c>
      <c r="T287" s="149" t="s">
        <v>187</v>
      </c>
      <c r="U287" s="149" t="s">
        <v>382</v>
      </c>
      <c r="V287" s="149"/>
      <c r="W287" s="148"/>
      <c r="X287" s="148"/>
      <c r="Y287" s="148"/>
    </row>
    <row r="288" spans="1:25" s="17" customFormat="1" x14ac:dyDescent="0.2">
      <c r="A288" s="149">
        <v>39990</v>
      </c>
      <c r="B288" s="162" t="s">
        <v>2170</v>
      </c>
      <c r="C288" s="162" t="s">
        <v>215</v>
      </c>
      <c r="D288" s="162" t="s">
        <v>140</v>
      </c>
      <c r="E288" s="162" t="s">
        <v>143</v>
      </c>
      <c r="F288" s="163">
        <v>37773</v>
      </c>
      <c r="G288" s="155">
        <v>2003</v>
      </c>
      <c r="H288" s="149" t="s">
        <v>1229</v>
      </c>
      <c r="I288" s="149" t="str">
        <f t="shared" si="12"/>
        <v>MS</v>
      </c>
      <c r="J288" s="149" t="str">
        <f t="shared" si="13"/>
        <v>GA</v>
      </c>
      <c r="K288" s="149" t="str">
        <f t="shared" si="14"/>
        <v>South Central, Southeast</v>
      </c>
      <c r="L288" s="149" t="str">
        <f>INDEX('State '!$A$1:$C$62,MATCH($I288,'State '!$B:$B,0),3)</f>
        <v>South Central</v>
      </c>
      <c r="M288" s="149" t="str">
        <f>INDEX('State '!$A$1:$C$62,MATCH($J288,'State '!$B:$B,0),3)</f>
        <v>Southeast</v>
      </c>
      <c r="N288" s="149"/>
      <c r="O288" s="156">
        <v>86</v>
      </c>
      <c r="P288" s="156">
        <v>41</v>
      </c>
      <c r="Q288" s="156">
        <v>195.9</v>
      </c>
      <c r="R288" s="155" t="s">
        <v>3213</v>
      </c>
      <c r="S288" s="149" t="s">
        <v>135</v>
      </c>
      <c r="T288" s="149" t="s">
        <v>381</v>
      </c>
      <c r="U288" s="149" t="s">
        <v>1102</v>
      </c>
      <c r="V288" s="149"/>
      <c r="W288" s="148"/>
      <c r="X288" s="148"/>
      <c r="Y288" s="148"/>
    </row>
    <row r="289" spans="1:25" s="17" customFormat="1" x14ac:dyDescent="0.2">
      <c r="A289" s="149">
        <v>39990</v>
      </c>
      <c r="B289" s="162" t="s">
        <v>1187</v>
      </c>
      <c r="C289" s="162" t="s">
        <v>206</v>
      </c>
      <c r="D289" s="162" t="s">
        <v>140</v>
      </c>
      <c r="E289" s="162" t="s">
        <v>143</v>
      </c>
      <c r="F289" s="163">
        <v>37803</v>
      </c>
      <c r="G289" s="155">
        <v>2003</v>
      </c>
      <c r="H289" s="149" t="s">
        <v>408</v>
      </c>
      <c r="I289" s="149" t="str">
        <f t="shared" si="12"/>
        <v>TX</v>
      </c>
      <c r="J289" s="149" t="str">
        <f t="shared" si="13"/>
        <v>MX</v>
      </c>
      <c r="K289" s="149" t="str">
        <f t="shared" si="14"/>
        <v>South Central, Mexico</v>
      </c>
      <c r="L289" s="149" t="str">
        <f>INDEX('State '!$A$1:$C$62,MATCH($I289,'State '!$B:$B,0),3)</f>
        <v>South Central</v>
      </c>
      <c r="M289" s="149" t="str">
        <f>INDEX('State '!$A$1:$C$62,MATCH($J289,'State '!$B:$B,0),3)</f>
        <v>Mexico</v>
      </c>
      <c r="N289" s="149"/>
      <c r="O289" s="156">
        <v>39.799999999999997</v>
      </c>
      <c r="P289" s="156">
        <v>9.3000000000000007</v>
      </c>
      <c r="Q289" s="156">
        <v>312</v>
      </c>
      <c r="R289" s="155" t="s">
        <v>1822</v>
      </c>
      <c r="S289" s="149" t="s">
        <v>135</v>
      </c>
      <c r="T289" s="149" t="s">
        <v>381</v>
      </c>
      <c r="U289" s="149" t="s">
        <v>1188</v>
      </c>
      <c r="V289" s="149"/>
      <c r="W289" s="148"/>
      <c r="X289" s="148"/>
      <c r="Y289" s="148"/>
    </row>
    <row r="290" spans="1:25" s="17" customFormat="1" x14ac:dyDescent="0.2">
      <c r="A290" s="149">
        <v>39990</v>
      </c>
      <c r="B290" s="162" t="s">
        <v>1201</v>
      </c>
      <c r="C290" s="162" t="s">
        <v>257</v>
      </c>
      <c r="D290" s="162" t="s">
        <v>134</v>
      </c>
      <c r="E290" s="162" t="s">
        <v>143</v>
      </c>
      <c r="F290" s="163">
        <v>37865</v>
      </c>
      <c r="G290" s="164">
        <v>2003</v>
      </c>
      <c r="H290" s="149" t="s">
        <v>37</v>
      </c>
      <c r="I290" s="149" t="str">
        <f t="shared" si="12"/>
        <v>OK</v>
      </c>
      <c r="J290" s="149" t="str">
        <f t="shared" si="13"/>
        <v>OK</v>
      </c>
      <c r="K290" s="149" t="str">
        <f t="shared" si="14"/>
        <v>South Central</v>
      </c>
      <c r="L290" s="149" t="str">
        <f>INDEX('State '!$A$1:$C$62,MATCH($I290,'State '!$B:$B,0),3)</f>
        <v>South Central</v>
      </c>
      <c r="M290" s="149" t="str">
        <f>INDEX('State '!$A$1:$C$62,MATCH($J290,'State '!$B:$B,0),3)</f>
        <v>South Central</v>
      </c>
      <c r="N290" s="149"/>
      <c r="O290" s="156">
        <v>1.45</v>
      </c>
      <c r="P290" s="156">
        <v>0.5</v>
      </c>
      <c r="Q290" s="156">
        <v>240</v>
      </c>
      <c r="R290" s="155">
        <v>20</v>
      </c>
      <c r="S290" s="149" t="s">
        <v>135</v>
      </c>
      <c r="T290" s="149" t="s">
        <v>381</v>
      </c>
      <c r="U290" s="149" t="s">
        <v>1202</v>
      </c>
      <c r="V290" s="149"/>
      <c r="W290" s="148"/>
      <c r="X290" s="148"/>
      <c r="Y290" s="148"/>
    </row>
    <row r="291" spans="1:25" s="17" customFormat="1" x14ac:dyDescent="0.2">
      <c r="A291" s="149">
        <v>39990</v>
      </c>
      <c r="B291" s="162" t="s">
        <v>1203</v>
      </c>
      <c r="C291" s="162" t="s">
        <v>336</v>
      </c>
      <c r="D291" s="162" t="s">
        <v>140</v>
      </c>
      <c r="E291" s="162" t="s">
        <v>143</v>
      </c>
      <c r="F291" s="163">
        <v>37865</v>
      </c>
      <c r="G291" s="155">
        <v>2003</v>
      </c>
      <c r="H291" s="149" t="s">
        <v>1192</v>
      </c>
      <c r="I291" s="149" t="str">
        <f t="shared" si="12"/>
        <v>AB</v>
      </c>
      <c r="J291" s="149" t="str">
        <f t="shared" si="13"/>
        <v>MT</v>
      </c>
      <c r="K291" s="149" t="str">
        <f t="shared" si="14"/>
        <v>Canada, Mountain</v>
      </c>
      <c r="L291" s="149" t="str">
        <f>INDEX('State '!$A$1:$C$62,MATCH($I291,'State '!$B:$B,0),3)</f>
        <v>Canada</v>
      </c>
      <c r="M291" s="149" t="str">
        <f>INDEX('State '!$A$1:$C$62,MATCH($J291,'State '!$B:$B,0),3)</f>
        <v>Mountain</v>
      </c>
      <c r="N291" s="149"/>
      <c r="O291" s="156">
        <v>0.2</v>
      </c>
      <c r="P291" s="156">
        <v>4</v>
      </c>
      <c r="Q291" s="156">
        <v>20</v>
      </c>
      <c r="R291" s="155">
        <v>4</v>
      </c>
      <c r="S291" s="149" t="s">
        <v>135</v>
      </c>
      <c r="T291" s="149" t="s">
        <v>381</v>
      </c>
      <c r="U291" s="149" t="s">
        <v>1204</v>
      </c>
      <c r="V291" s="149"/>
      <c r="W291" s="148"/>
      <c r="X291" s="148"/>
      <c r="Y291" s="148"/>
    </row>
    <row r="292" spans="1:25" s="17" customFormat="1" x14ac:dyDescent="0.2">
      <c r="A292" s="149">
        <v>39990</v>
      </c>
      <c r="B292" s="162" t="s">
        <v>1209</v>
      </c>
      <c r="C292" s="162" t="s">
        <v>339</v>
      </c>
      <c r="D292" s="162" t="s">
        <v>136</v>
      </c>
      <c r="E292" s="162" t="s">
        <v>143</v>
      </c>
      <c r="F292" s="163">
        <v>37895</v>
      </c>
      <c r="G292" s="164">
        <v>2003</v>
      </c>
      <c r="H292" s="149" t="s">
        <v>30</v>
      </c>
      <c r="I292" s="149" t="str">
        <f t="shared" si="12"/>
        <v>MN</v>
      </c>
      <c r="J292" s="149" t="str">
        <f t="shared" si="13"/>
        <v>MN</v>
      </c>
      <c r="K292" s="149" t="str">
        <f t="shared" si="14"/>
        <v>Midwest</v>
      </c>
      <c r="L292" s="149" t="str">
        <f>INDEX('State '!$A$1:$C$62,MATCH($I292,'State '!$B:$B,0),3)</f>
        <v>Midwest</v>
      </c>
      <c r="M292" s="149" t="str">
        <f>INDEX('State '!$A$1:$C$62,MATCH($J292,'State '!$B:$B,0),3)</f>
        <v>Midwest</v>
      </c>
      <c r="N292" s="149"/>
      <c r="O292" s="156">
        <v>27</v>
      </c>
      <c r="P292" s="156">
        <v>89</v>
      </c>
      <c r="Q292" s="156">
        <v>60</v>
      </c>
      <c r="R292" s="155" t="s">
        <v>719</v>
      </c>
      <c r="S292" s="149" t="s">
        <v>138</v>
      </c>
      <c r="T292" s="149" t="s">
        <v>187</v>
      </c>
      <c r="U292" s="149" t="s">
        <v>382</v>
      </c>
      <c r="V292" s="149"/>
      <c r="W292" s="148"/>
      <c r="X292" s="148"/>
      <c r="Y292" s="148"/>
    </row>
    <row r="293" spans="1:25" s="17" customFormat="1" x14ac:dyDescent="0.2">
      <c r="A293" s="149">
        <v>39990</v>
      </c>
      <c r="B293" s="162" t="s">
        <v>1233</v>
      </c>
      <c r="C293" s="162" t="s">
        <v>341</v>
      </c>
      <c r="D293" s="162" t="s">
        <v>136</v>
      </c>
      <c r="E293" s="162" t="s">
        <v>143</v>
      </c>
      <c r="F293" s="163">
        <v>37895</v>
      </c>
      <c r="G293" s="164">
        <v>2003</v>
      </c>
      <c r="H293" s="149" t="s">
        <v>532</v>
      </c>
      <c r="I293" s="149" t="str">
        <f t="shared" si="12"/>
        <v>AK</v>
      </c>
      <c r="J293" s="149" t="str">
        <f t="shared" si="13"/>
        <v>AK</v>
      </c>
      <c r="K293" s="149" t="str">
        <f t="shared" si="14"/>
        <v>Pacific</v>
      </c>
      <c r="L293" s="149" t="str">
        <f>INDEX('State '!$A$1:$C$62,MATCH($I293,'State '!$B:$B,0),3)</f>
        <v>Pacific</v>
      </c>
      <c r="M293" s="149" t="str">
        <f>INDEX('State '!$A$1:$C$62,MATCH($J293,'State '!$B:$B,0),3)</f>
        <v>Pacific</v>
      </c>
      <c r="N293" s="149"/>
      <c r="O293" s="156">
        <v>25</v>
      </c>
      <c r="P293" s="156">
        <v>33</v>
      </c>
      <c r="Q293" s="156">
        <v>120</v>
      </c>
      <c r="R293" s="155">
        <v>12</v>
      </c>
      <c r="S293" s="149" t="s">
        <v>138</v>
      </c>
      <c r="T293" s="149" t="s">
        <v>187</v>
      </c>
      <c r="U293" s="149" t="s">
        <v>382</v>
      </c>
      <c r="V293" s="149"/>
      <c r="W293" s="148"/>
      <c r="X293" s="148"/>
      <c r="Y293" s="148"/>
    </row>
    <row r="294" spans="1:25" s="17" customFormat="1" x14ac:dyDescent="0.2">
      <c r="A294" s="149">
        <v>39990</v>
      </c>
      <c r="B294" s="162" t="s">
        <v>1189</v>
      </c>
      <c r="C294" s="162" t="s">
        <v>333</v>
      </c>
      <c r="D294" s="162" t="s">
        <v>136</v>
      </c>
      <c r="E294" s="162" t="s">
        <v>143</v>
      </c>
      <c r="F294" s="163">
        <v>37895</v>
      </c>
      <c r="G294" s="155">
        <v>2003</v>
      </c>
      <c r="H294" s="149" t="s">
        <v>454</v>
      </c>
      <c r="I294" s="149" t="str">
        <f t="shared" si="12"/>
        <v>GA</v>
      </c>
      <c r="J294" s="149" t="str">
        <f t="shared" si="13"/>
        <v>SC</v>
      </c>
      <c r="K294" s="149" t="str">
        <f t="shared" si="14"/>
        <v>Southeast</v>
      </c>
      <c r="L294" s="149" t="str">
        <f>INDEX('State '!$A$1:$C$62,MATCH($I294,'State '!$B:$B,0),3)</f>
        <v>Southeast</v>
      </c>
      <c r="M294" s="149" t="str">
        <f>INDEX('State '!$A$1:$C$62,MATCH($J294,'State '!$B:$B,0),3)</f>
        <v>Southeast</v>
      </c>
      <c r="N294" s="149"/>
      <c r="O294" s="156">
        <v>36.4</v>
      </c>
      <c r="P294" s="156">
        <v>18.14</v>
      </c>
      <c r="Q294" s="156">
        <v>185</v>
      </c>
      <c r="R294" s="155">
        <v>20</v>
      </c>
      <c r="S294" s="149" t="s">
        <v>135</v>
      </c>
      <c r="T294" s="149" t="s">
        <v>381</v>
      </c>
      <c r="U294" s="149" t="s">
        <v>1190</v>
      </c>
      <c r="V294" s="149"/>
      <c r="W294" s="148"/>
      <c r="X294" s="148"/>
      <c r="Y294" s="148"/>
    </row>
    <row r="295" spans="1:25" s="17" customFormat="1" x14ac:dyDescent="0.2">
      <c r="A295" s="149">
        <v>39990</v>
      </c>
      <c r="B295" s="162" t="s">
        <v>1194</v>
      </c>
      <c r="C295" s="162" t="s">
        <v>335</v>
      </c>
      <c r="D295" s="162" t="s">
        <v>141</v>
      </c>
      <c r="E295" s="162" t="s">
        <v>143</v>
      </c>
      <c r="F295" s="163">
        <v>37895</v>
      </c>
      <c r="G295" s="155">
        <v>2003</v>
      </c>
      <c r="H295" s="149" t="s">
        <v>1195</v>
      </c>
      <c r="I295" s="149" t="str">
        <f t="shared" si="12"/>
        <v>WY</v>
      </c>
      <c r="J295" s="149" t="str">
        <f t="shared" si="13"/>
        <v>MT</v>
      </c>
      <c r="K295" s="149" t="str">
        <f t="shared" si="14"/>
        <v>Mountain</v>
      </c>
      <c r="L295" s="149" t="str">
        <f>INDEX('State '!$A$1:$C$62,MATCH($I295,'State '!$B:$B,0),3)</f>
        <v>Mountain</v>
      </c>
      <c r="M295" s="149" t="str">
        <f>INDEX('State '!$A$1:$C$62,MATCH($J295,'State '!$B:$B,0),3)</f>
        <v>Mountain</v>
      </c>
      <c r="N295" s="149"/>
      <c r="O295" s="156">
        <v>0.3</v>
      </c>
      <c r="P295" s="156">
        <v>34</v>
      </c>
      <c r="Q295" s="156">
        <v>13.5</v>
      </c>
      <c r="R295" s="155">
        <v>6</v>
      </c>
      <c r="S295" s="149" t="s">
        <v>135</v>
      </c>
      <c r="T295" s="149" t="s">
        <v>381</v>
      </c>
      <c r="U295" s="149" t="s">
        <v>1196</v>
      </c>
      <c r="V295" s="149"/>
      <c r="W295" s="148"/>
      <c r="X295" s="148"/>
      <c r="Y295" s="148"/>
    </row>
    <row r="296" spans="1:25" s="17" customFormat="1" x14ac:dyDescent="0.2">
      <c r="A296" s="149">
        <v>39990</v>
      </c>
      <c r="B296" s="162" t="s">
        <v>1227</v>
      </c>
      <c r="C296" s="162" t="s">
        <v>215</v>
      </c>
      <c r="D296" s="162" t="s">
        <v>140</v>
      </c>
      <c r="E296" s="162" t="s">
        <v>143</v>
      </c>
      <c r="F296" s="163">
        <v>37895</v>
      </c>
      <c r="G296" s="155">
        <v>2003</v>
      </c>
      <c r="H296" s="149" t="s">
        <v>1228</v>
      </c>
      <c r="I296" s="149" t="str">
        <f t="shared" si="12"/>
        <v>LA</v>
      </c>
      <c r="J296" s="149" t="str">
        <f t="shared" si="13"/>
        <v>GA</v>
      </c>
      <c r="K296" s="149" t="str">
        <f t="shared" si="14"/>
        <v>South Central, Southeast</v>
      </c>
      <c r="L296" s="149" t="str">
        <f>INDEX('State '!$A$1:$C$62,MATCH($I296,'State '!$B:$B,0),3)</f>
        <v>South Central</v>
      </c>
      <c r="M296" s="149" t="str">
        <f>INDEX('State '!$A$1:$C$62,MATCH($J296,'State '!$B:$B,0),3)</f>
        <v>Southeast</v>
      </c>
      <c r="N296" s="149"/>
      <c r="O296" s="156">
        <v>70</v>
      </c>
      <c r="P296" s="156">
        <v>67.8</v>
      </c>
      <c r="Q296" s="156">
        <v>191.89</v>
      </c>
      <c r="R296" s="155" t="s">
        <v>3187</v>
      </c>
      <c r="S296" s="149" t="s">
        <v>135</v>
      </c>
      <c r="T296" s="149" t="s">
        <v>381</v>
      </c>
      <c r="U296" s="149" t="s">
        <v>1102</v>
      </c>
      <c r="V296" s="149"/>
      <c r="W296" s="148"/>
      <c r="X296" s="148"/>
      <c r="Y296" s="148"/>
    </row>
    <row r="297" spans="1:25" s="17" customFormat="1" x14ac:dyDescent="0.2">
      <c r="A297" s="149">
        <v>39990</v>
      </c>
      <c r="B297" s="162" t="s">
        <v>1191</v>
      </c>
      <c r="C297" s="162" t="s">
        <v>334</v>
      </c>
      <c r="D297" s="162" t="s">
        <v>140</v>
      </c>
      <c r="E297" s="162" t="s">
        <v>143</v>
      </c>
      <c r="F297" s="163">
        <v>37898</v>
      </c>
      <c r="G297" s="155">
        <v>2003</v>
      </c>
      <c r="H297" s="149" t="s">
        <v>1192</v>
      </c>
      <c r="I297" s="149" t="str">
        <f t="shared" si="12"/>
        <v>AB</v>
      </c>
      <c r="J297" s="149" t="str">
        <f t="shared" si="13"/>
        <v>MT</v>
      </c>
      <c r="K297" s="149" t="str">
        <f t="shared" si="14"/>
        <v>Canada, Mountain</v>
      </c>
      <c r="L297" s="149" t="str">
        <f>INDEX('State '!$A$1:$C$62,MATCH($I297,'State '!$B:$B,0),3)</f>
        <v>Canada</v>
      </c>
      <c r="M297" s="149" t="str">
        <f>INDEX('State '!$A$1:$C$62,MATCH($J297,'State '!$B:$B,0),3)</f>
        <v>Mountain</v>
      </c>
      <c r="N297" s="149"/>
      <c r="O297" s="156">
        <v>0.2</v>
      </c>
      <c r="P297" s="156">
        <v>1.5</v>
      </c>
      <c r="Q297" s="156">
        <v>24</v>
      </c>
      <c r="R297" s="155">
        <v>6</v>
      </c>
      <c r="S297" s="149" t="s">
        <v>135</v>
      </c>
      <c r="T297" s="149" t="s">
        <v>381</v>
      </c>
      <c r="U297" s="149" t="s">
        <v>1193</v>
      </c>
      <c r="V297" s="149"/>
      <c r="W297" s="148"/>
      <c r="X297" s="148"/>
      <c r="Y297" s="148"/>
    </row>
    <row r="298" spans="1:25" s="17" customFormat="1" x14ac:dyDescent="0.2">
      <c r="A298" s="149">
        <v>39990</v>
      </c>
      <c r="B298" s="162" t="s">
        <v>1211</v>
      </c>
      <c r="C298" s="162" t="s">
        <v>263</v>
      </c>
      <c r="D298" s="162" t="s">
        <v>140</v>
      </c>
      <c r="E298" s="162" t="s">
        <v>143</v>
      </c>
      <c r="F298" s="163">
        <v>37900</v>
      </c>
      <c r="G298" s="155">
        <v>2003</v>
      </c>
      <c r="H298" s="149" t="s">
        <v>404</v>
      </c>
      <c r="I298" s="149" t="str">
        <f t="shared" si="12"/>
        <v>UT</v>
      </c>
      <c r="J298" s="149" t="str">
        <f t="shared" si="13"/>
        <v>WY</v>
      </c>
      <c r="K298" s="149" t="str">
        <f t="shared" si="14"/>
        <v>Mountain</v>
      </c>
      <c r="L298" s="149" t="str">
        <f>INDEX('State '!$A$1:$C$62,MATCH($I298,'State '!$B:$B,0),3)</f>
        <v>Mountain</v>
      </c>
      <c r="M298" s="149" t="str">
        <f>INDEX('State '!$A$1:$C$62,MATCH($J298,'State '!$B:$B,0),3)</f>
        <v>Mountain</v>
      </c>
      <c r="N298" s="149"/>
      <c r="O298" s="156">
        <v>13</v>
      </c>
      <c r="P298" s="156">
        <v>17</v>
      </c>
      <c r="Q298" s="156">
        <v>217</v>
      </c>
      <c r="R298" s="155">
        <v>24</v>
      </c>
      <c r="S298" s="149" t="s">
        <v>135</v>
      </c>
      <c r="T298" s="149" t="s">
        <v>381</v>
      </c>
      <c r="U298" s="149" t="s">
        <v>1212</v>
      </c>
      <c r="V298" s="149"/>
      <c r="W298" s="148"/>
      <c r="X298" s="148"/>
      <c r="Y298" s="148"/>
    </row>
    <row r="299" spans="1:25" s="17" customFormat="1" x14ac:dyDescent="0.2">
      <c r="A299" s="149">
        <v>39990</v>
      </c>
      <c r="B299" s="162" t="s">
        <v>1183</v>
      </c>
      <c r="C299" s="162" t="s">
        <v>256</v>
      </c>
      <c r="D299" s="162" t="s">
        <v>140</v>
      </c>
      <c r="E299" s="162" t="s">
        <v>143</v>
      </c>
      <c r="F299" s="163">
        <v>37903</v>
      </c>
      <c r="G299" s="155">
        <v>2003</v>
      </c>
      <c r="H299" s="149" t="s">
        <v>50</v>
      </c>
      <c r="I299" s="149" t="str">
        <f t="shared" si="12"/>
        <v>WA</v>
      </c>
      <c r="J299" s="149" t="str">
        <f t="shared" si="13"/>
        <v>WA</v>
      </c>
      <c r="K299" s="149" t="str">
        <f t="shared" si="14"/>
        <v>Pacific</v>
      </c>
      <c r="L299" s="149" t="str">
        <f>INDEX('State '!$A$1:$C$62,MATCH($I299,'State '!$B:$B,0),3)</f>
        <v>Pacific</v>
      </c>
      <c r="M299" s="149" t="str">
        <f>INDEX('State '!$A$1:$C$62,MATCH($J299,'State '!$B:$B,0),3)</f>
        <v>Pacific</v>
      </c>
      <c r="N299" s="149"/>
      <c r="O299" s="156">
        <v>240.9</v>
      </c>
      <c r="P299" s="156">
        <v>26</v>
      </c>
      <c r="Q299" s="156">
        <v>268</v>
      </c>
      <c r="R299" s="155">
        <v>36</v>
      </c>
      <c r="S299" s="149" t="s">
        <v>135</v>
      </c>
      <c r="T299" s="149" t="s">
        <v>381</v>
      </c>
      <c r="U299" s="149" t="s">
        <v>1184</v>
      </c>
      <c r="V299" s="149"/>
      <c r="W299" s="148"/>
      <c r="X299" s="148"/>
      <c r="Y299" s="148"/>
    </row>
    <row r="300" spans="1:25" s="17" customFormat="1" x14ac:dyDescent="0.2">
      <c r="A300" s="149">
        <v>39990</v>
      </c>
      <c r="B300" s="162" t="s">
        <v>1213</v>
      </c>
      <c r="C300" s="162" t="s">
        <v>218</v>
      </c>
      <c r="D300" s="162" t="s">
        <v>140</v>
      </c>
      <c r="E300" s="162" t="s">
        <v>143</v>
      </c>
      <c r="F300" s="163">
        <v>37926</v>
      </c>
      <c r="G300" s="164">
        <v>2003</v>
      </c>
      <c r="H300" s="149" t="s">
        <v>803</v>
      </c>
      <c r="I300" s="149" t="str">
        <f t="shared" si="12"/>
        <v>PA</v>
      </c>
      <c r="J300" s="149" t="str">
        <f t="shared" si="13"/>
        <v>DE</v>
      </c>
      <c r="K300" s="149" t="str">
        <f t="shared" si="14"/>
        <v>Northeast</v>
      </c>
      <c r="L300" s="149" t="str">
        <f>INDEX('State '!$A$1:$C$62,MATCH($I300,'State '!$B:$B,0),3)</f>
        <v>Northeast</v>
      </c>
      <c r="M300" s="149" t="str">
        <f>INDEX('State '!$A$1:$C$62,MATCH($J300,'State '!$B:$B,0),3)</f>
        <v>Northeast</v>
      </c>
      <c r="N300" s="149"/>
      <c r="O300" s="156">
        <v>1.23</v>
      </c>
      <c r="P300" s="156"/>
      <c r="Q300" s="156">
        <v>3.8</v>
      </c>
      <c r="R300" s="155">
        <v>16</v>
      </c>
      <c r="S300" s="149" t="s">
        <v>135</v>
      </c>
      <c r="T300" s="149" t="s">
        <v>381</v>
      </c>
      <c r="U300" s="149" t="s">
        <v>1040</v>
      </c>
      <c r="V300" s="149"/>
      <c r="W300" s="148"/>
      <c r="X300" s="148"/>
      <c r="Y300" s="148"/>
    </row>
    <row r="301" spans="1:25" s="17" customFormat="1" x14ac:dyDescent="0.2">
      <c r="A301" s="149">
        <v>39990</v>
      </c>
      <c r="B301" s="162" t="s">
        <v>1176</v>
      </c>
      <c r="C301" s="162" t="s">
        <v>332</v>
      </c>
      <c r="D301" s="162" t="s">
        <v>134</v>
      </c>
      <c r="E301" s="162" t="s">
        <v>143</v>
      </c>
      <c r="F301" s="163">
        <v>37926</v>
      </c>
      <c r="G301" s="164">
        <v>2003</v>
      </c>
      <c r="H301" s="149" t="s">
        <v>10</v>
      </c>
      <c r="I301" s="149" t="str">
        <f t="shared" si="12"/>
        <v>NY</v>
      </c>
      <c r="J301" s="149" t="str">
        <f t="shared" si="13"/>
        <v>NY</v>
      </c>
      <c r="K301" s="149" t="str">
        <f t="shared" si="14"/>
        <v>Northeast</v>
      </c>
      <c r="L301" s="149" t="str">
        <f>INDEX('State '!$A$1:$C$62,MATCH($I301,'State '!$B:$B,0),3)</f>
        <v>Northeast</v>
      </c>
      <c r="M301" s="149" t="str">
        <f>INDEX('State '!$A$1:$C$62,MATCH($J301,'State '!$B:$B,0),3)</f>
        <v>Northeast</v>
      </c>
      <c r="N301" s="149"/>
      <c r="O301" s="156">
        <v>2</v>
      </c>
      <c r="P301" s="156">
        <v>9.36</v>
      </c>
      <c r="Q301" s="156">
        <v>200</v>
      </c>
      <c r="R301" s="155">
        <v>24</v>
      </c>
      <c r="S301" s="149" t="s">
        <v>138</v>
      </c>
      <c r="T301" s="149" t="s">
        <v>187</v>
      </c>
      <c r="U301" s="149" t="s">
        <v>382</v>
      </c>
      <c r="V301" s="149"/>
      <c r="W301" s="148"/>
      <c r="X301" s="148"/>
      <c r="Y301" s="148"/>
    </row>
    <row r="302" spans="1:25" s="17" customFormat="1" x14ac:dyDescent="0.2">
      <c r="A302" s="149">
        <v>39990</v>
      </c>
      <c r="B302" s="162" t="s">
        <v>1197</v>
      </c>
      <c r="C302" s="162" t="s">
        <v>260</v>
      </c>
      <c r="D302" s="162" t="s">
        <v>140</v>
      </c>
      <c r="E302" s="162" t="s">
        <v>143</v>
      </c>
      <c r="F302" s="163">
        <v>37926</v>
      </c>
      <c r="G302" s="164">
        <v>2003</v>
      </c>
      <c r="H302" s="149" t="s">
        <v>30</v>
      </c>
      <c r="I302" s="149" t="str">
        <f t="shared" si="12"/>
        <v>MN</v>
      </c>
      <c r="J302" s="149" t="str">
        <f t="shared" si="13"/>
        <v>MN</v>
      </c>
      <c r="K302" s="149" t="str">
        <f t="shared" si="14"/>
        <v>Midwest</v>
      </c>
      <c r="L302" s="149" t="str">
        <f>INDEX('State '!$A$1:$C$62,MATCH($I302,'State '!$B:$B,0),3)</f>
        <v>Midwest</v>
      </c>
      <c r="M302" s="149" t="str">
        <f>INDEX('State '!$A$1:$C$62,MATCH($J302,'State '!$B:$B,0),3)</f>
        <v>Midwest</v>
      </c>
      <c r="N302" s="149"/>
      <c r="O302" s="156">
        <v>5.8</v>
      </c>
      <c r="P302" s="156">
        <v>4.5999999999999996</v>
      </c>
      <c r="Q302" s="156">
        <v>34.44</v>
      </c>
      <c r="R302" s="155">
        <v>8</v>
      </c>
      <c r="S302" s="149" t="s">
        <v>135</v>
      </c>
      <c r="T302" s="149" t="s">
        <v>381</v>
      </c>
      <c r="U302" s="149" t="s">
        <v>1198</v>
      </c>
      <c r="V302" s="149"/>
      <c r="W302" s="148"/>
      <c r="X302" s="148"/>
      <c r="Y302" s="148"/>
    </row>
    <row r="303" spans="1:25" s="17" customFormat="1" x14ac:dyDescent="0.2">
      <c r="A303" s="149">
        <v>39990</v>
      </c>
      <c r="B303" s="162" t="s">
        <v>1178</v>
      </c>
      <c r="C303" s="162" t="s">
        <v>256</v>
      </c>
      <c r="D303" s="162" t="s">
        <v>140</v>
      </c>
      <c r="E303" s="162" t="s">
        <v>143</v>
      </c>
      <c r="F303" s="163">
        <v>37926</v>
      </c>
      <c r="G303" s="155">
        <v>2003</v>
      </c>
      <c r="H303" s="149" t="s">
        <v>2182</v>
      </c>
      <c r="I303" s="149" t="str">
        <f t="shared" si="12"/>
        <v>WY</v>
      </c>
      <c r="J303" s="149" t="str">
        <f t="shared" si="13"/>
        <v>WA</v>
      </c>
      <c r="K303" s="149" t="str">
        <f t="shared" si="14"/>
        <v>Mountain, Pacific</v>
      </c>
      <c r="L303" s="149" t="str">
        <f>INDEX('State '!$A$1:$C$62,MATCH($I303,'State '!$B:$B,0),3)</f>
        <v>Mountain</v>
      </c>
      <c r="M303" s="149" t="str">
        <f>INDEX('State '!$A$1:$C$62,MATCH($J303,'State '!$B:$B,0),3)</f>
        <v>Pacific</v>
      </c>
      <c r="N303" s="149"/>
      <c r="O303" s="156">
        <v>139.4</v>
      </c>
      <c r="P303" s="156">
        <v>91</v>
      </c>
      <c r="Q303" s="156">
        <v>175</v>
      </c>
      <c r="R303" s="155" t="s">
        <v>1179</v>
      </c>
      <c r="S303" s="149" t="s">
        <v>135</v>
      </c>
      <c r="T303" s="149" t="s">
        <v>381</v>
      </c>
      <c r="U303" s="149" t="s">
        <v>1180</v>
      </c>
      <c r="V303" s="149"/>
      <c r="W303" s="148"/>
      <c r="X303" s="148"/>
      <c r="Y303" s="148"/>
    </row>
    <row r="304" spans="1:25" s="17" customFormat="1" x14ac:dyDescent="0.2">
      <c r="A304" s="149">
        <v>39990</v>
      </c>
      <c r="B304" s="162" t="s">
        <v>1174</v>
      </c>
      <c r="C304" s="162" t="s">
        <v>228</v>
      </c>
      <c r="D304" s="162" t="s">
        <v>140</v>
      </c>
      <c r="E304" s="162" t="s">
        <v>143</v>
      </c>
      <c r="F304" s="163">
        <v>37926</v>
      </c>
      <c r="G304" s="155">
        <v>2003</v>
      </c>
      <c r="H304" s="149" t="s">
        <v>31</v>
      </c>
      <c r="I304" s="149" t="str">
        <f t="shared" si="12"/>
        <v>NV</v>
      </c>
      <c r="J304" s="149" t="str">
        <f t="shared" si="13"/>
        <v>NV</v>
      </c>
      <c r="K304" s="149" t="str">
        <f t="shared" si="14"/>
        <v>Mountain</v>
      </c>
      <c r="L304" s="149" t="str">
        <f>INDEX('State '!$A$1:$C$62,MATCH($I304,'State '!$B:$B,0),3)</f>
        <v>Mountain</v>
      </c>
      <c r="M304" s="149" t="str">
        <f>INDEX('State '!$A$1:$C$62,MATCH($J304,'State '!$B:$B,0),3)</f>
        <v>Mountain</v>
      </c>
      <c r="N304" s="149"/>
      <c r="O304" s="156">
        <v>10.74</v>
      </c>
      <c r="P304" s="156">
        <v>14.5</v>
      </c>
      <c r="Q304" s="156">
        <v>5.5</v>
      </c>
      <c r="R304" s="155">
        <v>20</v>
      </c>
      <c r="S304" s="149" t="s">
        <v>135</v>
      </c>
      <c r="T304" s="149" t="s">
        <v>381</v>
      </c>
      <c r="U304" s="149" t="s">
        <v>1175</v>
      </c>
      <c r="V304" s="149"/>
      <c r="W304" s="148"/>
      <c r="X304" s="148"/>
      <c r="Y304" s="148"/>
    </row>
    <row r="305" spans="1:26" s="17" customFormat="1" x14ac:dyDescent="0.2">
      <c r="A305" s="149">
        <v>39990</v>
      </c>
      <c r="B305" s="162" t="s">
        <v>1170</v>
      </c>
      <c r="C305" s="162" t="s">
        <v>331</v>
      </c>
      <c r="D305" s="162" t="s">
        <v>134</v>
      </c>
      <c r="E305" s="162" t="s">
        <v>143</v>
      </c>
      <c r="F305" s="163">
        <v>37926</v>
      </c>
      <c r="G305" s="155">
        <v>2003</v>
      </c>
      <c r="H305" s="149" t="s">
        <v>19</v>
      </c>
      <c r="I305" s="149" t="str">
        <f t="shared" si="12"/>
        <v>VA</v>
      </c>
      <c r="J305" s="149" t="str">
        <f t="shared" si="13"/>
        <v>VA</v>
      </c>
      <c r="K305" s="149" t="str">
        <f t="shared" si="14"/>
        <v>Northeast</v>
      </c>
      <c r="L305" s="149" t="str">
        <f>INDEX('State '!$A$1:$C$62,MATCH($I305,'State '!$B:$B,0),3)</f>
        <v>Northeast</v>
      </c>
      <c r="M305" s="149" t="str">
        <f>INDEX('State '!$A$1:$C$62,MATCH($J305,'State '!$B:$B,0),3)</f>
        <v>Northeast</v>
      </c>
      <c r="N305" s="149"/>
      <c r="O305" s="156">
        <v>5.39</v>
      </c>
      <c r="P305" s="156">
        <v>6.7</v>
      </c>
      <c r="Q305" s="156">
        <v>550</v>
      </c>
      <c r="R305" s="155">
        <v>24</v>
      </c>
      <c r="S305" s="149" t="s">
        <v>135</v>
      </c>
      <c r="T305" s="149" t="s">
        <v>381</v>
      </c>
      <c r="U305" s="149" t="s">
        <v>1171</v>
      </c>
      <c r="V305" s="149"/>
      <c r="W305" s="148"/>
      <c r="X305" s="148"/>
      <c r="Y305" s="148"/>
    </row>
    <row r="306" spans="1:26" s="17" customFormat="1" x14ac:dyDescent="0.2">
      <c r="A306" s="149">
        <v>39990</v>
      </c>
      <c r="B306" s="162" t="s">
        <v>1237</v>
      </c>
      <c r="C306" s="162" t="s">
        <v>215</v>
      </c>
      <c r="D306" s="162" t="s">
        <v>134</v>
      </c>
      <c r="E306" s="162" t="s">
        <v>143</v>
      </c>
      <c r="F306" s="163">
        <v>37926</v>
      </c>
      <c r="G306" s="155">
        <v>2003</v>
      </c>
      <c r="H306" s="149" t="s">
        <v>17</v>
      </c>
      <c r="I306" s="149" t="str">
        <f t="shared" si="12"/>
        <v>AL</v>
      </c>
      <c r="J306" s="149" t="str">
        <f t="shared" si="13"/>
        <v>AL</v>
      </c>
      <c r="K306" s="149" t="str">
        <f t="shared" si="14"/>
        <v>South Central</v>
      </c>
      <c r="L306" s="149" t="str">
        <f>INDEX('State '!$A$1:$C$62,MATCH($I306,'State '!$B:$B,0),3)</f>
        <v>South Central</v>
      </c>
      <c r="M306" s="149" t="str">
        <f>INDEX('State '!$A$1:$C$62,MATCH($J306,'State '!$B:$B,0),3)</f>
        <v>South Central</v>
      </c>
      <c r="N306" s="149"/>
      <c r="O306" s="156">
        <v>24.9</v>
      </c>
      <c r="P306" s="156">
        <v>5</v>
      </c>
      <c r="Q306" s="156">
        <v>33</v>
      </c>
      <c r="R306" s="155" t="s">
        <v>3187</v>
      </c>
      <c r="S306" s="149" t="s">
        <v>135</v>
      </c>
      <c r="T306" s="149" t="s">
        <v>381</v>
      </c>
      <c r="U306" s="149" t="s">
        <v>1238</v>
      </c>
      <c r="V306" s="149"/>
      <c r="W306" s="148"/>
      <c r="X306" s="148"/>
      <c r="Y306" s="148"/>
    </row>
    <row r="307" spans="1:26" s="17" customFormat="1" x14ac:dyDescent="0.2">
      <c r="A307" s="149">
        <v>39990</v>
      </c>
      <c r="B307" s="162" t="s">
        <v>1214</v>
      </c>
      <c r="C307" s="162" t="s">
        <v>1875</v>
      </c>
      <c r="D307" s="162" t="s">
        <v>140</v>
      </c>
      <c r="E307" s="162" t="s">
        <v>143</v>
      </c>
      <c r="F307" s="163">
        <v>37926</v>
      </c>
      <c r="G307" s="155">
        <v>2003</v>
      </c>
      <c r="H307" s="149" t="s">
        <v>399</v>
      </c>
      <c r="I307" s="149" t="str">
        <f t="shared" si="12"/>
        <v>PA</v>
      </c>
      <c r="J307" s="149" t="str">
        <f t="shared" si="13"/>
        <v>NJ</v>
      </c>
      <c r="K307" s="149" t="str">
        <f t="shared" si="14"/>
        <v>Northeast</v>
      </c>
      <c r="L307" s="149" t="str">
        <f>INDEX('State '!$A$1:$C$62,MATCH($I307,'State '!$B:$B,0),3)</f>
        <v>Northeast</v>
      </c>
      <c r="M307" s="149" t="str">
        <f>INDEX('State '!$A$1:$C$62,MATCH($J307,'State '!$B:$B,0),3)</f>
        <v>Northeast</v>
      </c>
      <c r="N307" s="149"/>
      <c r="O307" s="156">
        <v>32.6</v>
      </c>
      <c r="P307" s="156">
        <v>9.65</v>
      </c>
      <c r="Q307" s="156">
        <v>49</v>
      </c>
      <c r="R307" s="155" t="s">
        <v>384</v>
      </c>
      <c r="S307" s="149" t="s">
        <v>135</v>
      </c>
      <c r="T307" s="149" t="s">
        <v>381</v>
      </c>
      <c r="U307" s="149" t="s">
        <v>1215</v>
      </c>
      <c r="V307" s="149"/>
      <c r="W307" s="148"/>
      <c r="X307" s="148"/>
      <c r="Y307" s="148"/>
    </row>
    <row r="308" spans="1:26" s="17" customFormat="1" x14ac:dyDescent="0.2">
      <c r="A308" s="149">
        <v>40056</v>
      </c>
      <c r="B308" s="162" t="s">
        <v>1220</v>
      </c>
      <c r="C308" s="162" t="s">
        <v>231</v>
      </c>
      <c r="D308" s="162" t="s">
        <v>140</v>
      </c>
      <c r="E308" s="162" t="s">
        <v>143</v>
      </c>
      <c r="F308" s="163">
        <v>37944</v>
      </c>
      <c r="G308" s="164">
        <v>2003</v>
      </c>
      <c r="H308" s="149" t="s">
        <v>740</v>
      </c>
      <c r="I308" s="149" t="str">
        <f t="shared" si="12"/>
        <v>VA</v>
      </c>
      <c r="J308" s="149" t="str">
        <f t="shared" si="13"/>
        <v>NC</v>
      </c>
      <c r="K308" s="149" t="str">
        <f t="shared" si="14"/>
        <v>Northeast, Southeast</v>
      </c>
      <c r="L308" s="149" t="str">
        <f>INDEX('State '!$A$1:$C$62,MATCH($I308,'State '!$B:$B,0),3)</f>
        <v>Northeast</v>
      </c>
      <c r="M308" s="149" t="str">
        <f>INDEX('State '!$A$1:$C$62,MATCH($J308,'State '!$B:$B,0),3)</f>
        <v>Southeast</v>
      </c>
      <c r="N308" s="149"/>
      <c r="O308" s="156">
        <v>225</v>
      </c>
      <c r="P308" s="156">
        <v>95</v>
      </c>
      <c r="Q308" s="156">
        <v>315</v>
      </c>
      <c r="R308" s="155" t="s">
        <v>1264</v>
      </c>
      <c r="S308" s="149" t="s">
        <v>135</v>
      </c>
      <c r="T308" s="149" t="s">
        <v>381</v>
      </c>
      <c r="U308" s="149" t="s">
        <v>784</v>
      </c>
      <c r="V308" s="149"/>
      <c r="W308" s="148"/>
      <c r="X308" s="148"/>
      <c r="Y308" s="148"/>
    </row>
    <row r="309" spans="1:26" s="17" customFormat="1" x14ac:dyDescent="0.2">
      <c r="A309" s="149">
        <v>39990</v>
      </c>
      <c r="B309" s="162" t="s">
        <v>1239</v>
      </c>
      <c r="C309" s="162" t="s">
        <v>342</v>
      </c>
      <c r="D309" s="162" t="s">
        <v>134</v>
      </c>
      <c r="E309" s="162" t="s">
        <v>143</v>
      </c>
      <c r="F309" s="163">
        <v>37945</v>
      </c>
      <c r="G309" s="155">
        <v>2003</v>
      </c>
      <c r="H309" s="149" t="s">
        <v>13</v>
      </c>
      <c r="I309" s="149" t="str">
        <f t="shared" si="12"/>
        <v>CA</v>
      </c>
      <c r="J309" s="149" t="str">
        <f t="shared" si="13"/>
        <v>CA</v>
      </c>
      <c r="K309" s="149" t="str">
        <f t="shared" si="14"/>
        <v>Pacific</v>
      </c>
      <c r="L309" s="149" t="str">
        <f>INDEX('State '!$A$1:$C$62,MATCH($I309,'State '!$B:$B,0),3)</f>
        <v>Pacific</v>
      </c>
      <c r="M309" s="149" t="str">
        <f>INDEX('State '!$A$1:$C$62,MATCH($J309,'State '!$B:$B,0),3)</f>
        <v>Pacific</v>
      </c>
      <c r="N309" s="149"/>
      <c r="O309" s="156">
        <v>20</v>
      </c>
      <c r="P309" s="156">
        <v>25</v>
      </c>
      <c r="Q309" s="156">
        <v>700</v>
      </c>
      <c r="R309" s="155">
        <v>30</v>
      </c>
      <c r="S309" s="149" t="s">
        <v>138</v>
      </c>
      <c r="T309" s="149" t="s">
        <v>187</v>
      </c>
      <c r="U309" s="149" t="s">
        <v>382</v>
      </c>
      <c r="V309" s="149"/>
      <c r="W309" s="148"/>
      <c r="X309" s="148"/>
      <c r="Y309" s="148"/>
    </row>
    <row r="310" spans="1:26" s="17" customFormat="1" x14ac:dyDescent="0.2">
      <c r="A310" s="149">
        <v>39990</v>
      </c>
      <c r="B310" s="162" t="s">
        <v>1166</v>
      </c>
      <c r="C310" s="162" t="s">
        <v>200</v>
      </c>
      <c r="D310" s="162" t="s">
        <v>140</v>
      </c>
      <c r="E310" s="162" t="s">
        <v>143</v>
      </c>
      <c r="F310" s="163">
        <v>37949</v>
      </c>
      <c r="G310" s="164">
        <v>2003</v>
      </c>
      <c r="H310" s="149" t="s">
        <v>36</v>
      </c>
      <c r="I310" s="149" t="str">
        <f t="shared" si="12"/>
        <v>MA</v>
      </c>
      <c r="J310" s="149" t="str">
        <f t="shared" si="13"/>
        <v>MA</v>
      </c>
      <c r="K310" s="149" t="str">
        <f t="shared" si="14"/>
        <v>Northeast</v>
      </c>
      <c r="L310" s="149" t="str">
        <f>INDEX('State '!$A$1:$C$62,MATCH($I310,'State '!$B:$B,0),3)</f>
        <v>Northeast</v>
      </c>
      <c r="M310" s="149" t="str">
        <f>INDEX('State '!$A$1:$C$62,MATCH($J310,'State '!$B:$B,0),3)</f>
        <v>Northeast</v>
      </c>
      <c r="N310" s="149"/>
      <c r="O310" s="156">
        <v>127</v>
      </c>
      <c r="P310" s="156">
        <v>29</v>
      </c>
      <c r="Q310" s="156">
        <v>295</v>
      </c>
      <c r="R310" s="155" t="s">
        <v>1822</v>
      </c>
      <c r="S310" s="149" t="s">
        <v>135</v>
      </c>
      <c r="T310" s="149" t="s">
        <v>381</v>
      </c>
      <c r="U310" s="149" t="s">
        <v>1167</v>
      </c>
      <c r="V310" s="149"/>
      <c r="W310" s="148"/>
      <c r="X310" s="148"/>
      <c r="Y310" s="148"/>
    </row>
    <row r="311" spans="1:26" s="17" customFormat="1" x14ac:dyDescent="0.2">
      <c r="A311" s="149">
        <v>39990</v>
      </c>
      <c r="B311" s="162" t="s">
        <v>1218</v>
      </c>
      <c r="C311" s="162" t="s">
        <v>298</v>
      </c>
      <c r="D311" s="162" t="s">
        <v>140</v>
      </c>
      <c r="E311" s="162" t="s">
        <v>143</v>
      </c>
      <c r="F311" s="163">
        <v>37949</v>
      </c>
      <c r="G311" s="164">
        <v>2003</v>
      </c>
      <c r="H311" s="149" t="s">
        <v>36</v>
      </c>
      <c r="I311" s="149" t="str">
        <f t="shared" si="12"/>
        <v>MA</v>
      </c>
      <c r="J311" s="149" t="str">
        <f t="shared" si="13"/>
        <v>MA</v>
      </c>
      <c r="K311" s="149" t="str">
        <f t="shared" si="14"/>
        <v>Northeast</v>
      </c>
      <c r="L311" s="149" t="str">
        <f>INDEX('State '!$A$1:$C$62,MATCH($I311,'State '!$B:$B,0),3)</f>
        <v>Northeast</v>
      </c>
      <c r="M311" s="149" t="str">
        <f>INDEX('State '!$A$1:$C$62,MATCH($J311,'State '!$B:$B,0),3)</f>
        <v>Northeast</v>
      </c>
      <c r="N311" s="149"/>
      <c r="O311" s="156">
        <v>133.99</v>
      </c>
      <c r="P311" s="156">
        <v>25</v>
      </c>
      <c r="Q311" s="156">
        <v>230</v>
      </c>
      <c r="R311" s="155" t="s">
        <v>1822</v>
      </c>
      <c r="S311" s="149" t="s">
        <v>135</v>
      </c>
      <c r="T311" s="149" t="s">
        <v>381</v>
      </c>
      <c r="U311" s="149" t="s">
        <v>1219</v>
      </c>
      <c r="V311" s="149"/>
      <c r="W311" s="148"/>
      <c r="X311" s="148"/>
      <c r="Y311" s="148"/>
    </row>
    <row r="312" spans="1:26" s="17" customFormat="1" x14ac:dyDescent="0.2">
      <c r="A312" s="171">
        <v>39990</v>
      </c>
      <c r="B312" s="162" t="s">
        <v>2070</v>
      </c>
      <c r="C312" s="162" t="s">
        <v>258</v>
      </c>
      <c r="D312" s="162" t="s">
        <v>140</v>
      </c>
      <c r="E312" s="162" t="s">
        <v>143</v>
      </c>
      <c r="F312" s="163">
        <v>37956</v>
      </c>
      <c r="G312" s="164">
        <v>2003</v>
      </c>
      <c r="H312" s="149" t="s">
        <v>25</v>
      </c>
      <c r="I312" s="149" t="str">
        <f t="shared" si="12"/>
        <v>CO</v>
      </c>
      <c r="J312" s="149" t="str">
        <f t="shared" si="13"/>
        <v>CO</v>
      </c>
      <c r="K312" s="149" t="str">
        <f t="shared" si="14"/>
        <v>Mountain</v>
      </c>
      <c r="L312" s="149" t="str">
        <f>INDEX('State '!$A$1:$C$62,MATCH($I312,'State '!$B:$B,0),3)</f>
        <v>Mountain</v>
      </c>
      <c r="M312" s="149" t="str">
        <f>INDEX('State '!$A$1:$C$62,MATCH($J312,'State '!$B:$B,0),3)</f>
        <v>Mountain</v>
      </c>
      <c r="N312" s="149"/>
      <c r="O312" s="156">
        <v>13.4</v>
      </c>
      <c r="P312" s="156"/>
      <c r="Q312" s="156">
        <v>42</v>
      </c>
      <c r="R312" s="155"/>
      <c r="S312" s="149" t="s">
        <v>135</v>
      </c>
      <c r="T312" s="149" t="s">
        <v>381</v>
      </c>
      <c r="U312" s="149" t="s">
        <v>1205</v>
      </c>
      <c r="V312" s="149"/>
      <c r="W312" s="148"/>
      <c r="X312" s="148"/>
      <c r="Y312" s="148"/>
      <c r="Z312"/>
    </row>
    <row r="313" spans="1:26" s="17" customFormat="1" x14ac:dyDescent="0.2">
      <c r="A313" s="149">
        <v>39990</v>
      </c>
      <c r="B313" s="162" t="s">
        <v>1206</v>
      </c>
      <c r="C313" s="162" t="s">
        <v>258</v>
      </c>
      <c r="D313" s="162" t="s">
        <v>140</v>
      </c>
      <c r="E313" s="162" t="s">
        <v>143</v>
      </c>
      <c r="F313" s="163">
        <v>37956</v>
      </c>
      <c r="G313" s="164">
        <v>2003</v>
      </c>
      <c r="H313" s="149" t="s">
        <v>25</v>
      </c>
      <c r="I313" s="149" t="str">
        <f t="shared" si="12"/>
        <v>CO</v>
      </c>
      <c r="J313" s="149" t="str">
        <f t="shared" si="13"/>
        <v>CO</v>
      </c>
      <c r="K313" s="149" t="str">
        <f t="shared" si="14"/>
        <v>Mountain</v>
      </c>
      <c r="L313" s="149" t="str">
        <f>INDEX('State '!$A$1:$C$62,MATCH($I313,'State '!$B:$B,0),3)</f>
        <v>Mountain</v>
      </c>
      <c r="M313" s="149" t="str">
        <f>INDEX('State '!$A$1:$C$62,MATCH($J313,'State '!$B:$B,0),3)</f>
        <v>Mountain</v>
      </c>
      <c r="N313" s="149"/>
      <c r="O313" s="156">
        <v>9.76</v>
      </c>
      <c r="P313" s="156"/>
      <c r="Q313" s="156">
        <v>50</v>
      </c>
      <c r="R313" s="155"/>
      <c r="S313" s="149" t="s">
        <v>135</v>
      </c>
      <c r="T313" s="149" t="s">
        <v>381</v>
      </c>
      <c r="U313" s="149" t="s">
        <v>1205</v>
      </c>
      <c r="V313" s="149"/>
      <c r="W313" s="148"/>
      <c r="X313" s="148"/>
      <c r="Y313" s="148"/>
    </row>
    <row r="314" spans="1:26" s="17" customFormat="1" x14ac:dyDescent="0.2">
      <c r="A314" s="149">
        <v>39990</v>
      </c>
      <c r="B314" s="162" t="s">
        <v>1199</v>
      </c>
      <c r="C314" s="162" t="s">
        <v>235</v>
      </c>
      <c r="D314" s="162" t="s">
        <v>140</v>
      </c>
      <c r="E314" s="162" t="s">
        <v>143</v>
      </c>
      <c r="F314" s="163">
        <v>37956</v>
      </c>
      <c r="G314" s="164">
        <v>2003</v>
      </c>
      <c r="H314" s="149" t="s">
        <v>513</v>
      </c>
      <c r="I314" s="149" t="str">
        <f t="shared" si="12"/>
        <v>AL</v>
      </c>
      <c r="J314" s="149" t="str">
        <f t="shared" si="13"/>
        <v>FL</v>
      </c>
      <c r="K314" s="149" t="str">
        <f t="shared" si="14"/>
        <v>South Central, Southeast</v>
      </c>
      <c r="L314" s="149" t="str">
        <f>INDEX('State '!$A$1:$C$62,MATCH($I314,'State '!$B:$B,0),3)</f>
        <v>South Central</v>
      </c>
      <c r="M314" s="149" t="str">
        <f>INDEX('State '!$A$1:$C$62,MATCH($J314,'State '!$B:$B,0),3)</f>
        <v>Southeast</v>
      </c>
      <c r="N314" s="149"/>
      <c r="O314" s="156">
        <v>105</v>
      </c>
      <c r="P314" s="156">
        <v>33.299999999999997</v>
      </c>
      <c r="Q314" s="156">
        <v>121</v>
      </c>
      <c r="R314" s="155">
        <v>36</v>
      </c>
      <c r="S314" s="149" t="s">
        <v>135</v>
      </c>
      <c r="T314" s="149" t="s">
        <v>381</v>
      </c>
      <c r="U314" s="149" t="s">
        <v>1200</v>
      </c>
      <c r="V314" s="149"/>
      <c r="W314" s="148"/>
      <c r="X314" s="148"/>
      <c r="Y314" s="148"/>
    </row>
    <row r="315" spans="1:26" s="17" customFormat="1" x14ac:dyDescent="0.2">
      <c r="A315" s="149">
        <v>39990</v>
      </c>
      <c r="B315" s="162" t="s">
        <v>1243</v>
      </c>
      <c r="C315" s="162" t="s">
        <v>343</v>
      </c>
      <c r="D315" s="162" t="s">
        <v>140</v>
      </c>
      <c r="E315" s="162" t="s">
        <v>143</v>
      </c>
      <c r="F315" s="163">
        <v>37956</v>
      </c>
      <c r="G315" s="155">
        <v>2003</v>
      </c>
      <c r="H315" s="149" t="s">
        <v>408</v>
      </c>
      <c r="I315" s="149" t="str">
        <f t="shared" si="12"/>
        <v>TX</v>
      </c>
      <c r="J315" s="149" t="str">
        <f t="shared" si="13"/>
        <v>MX</v>
      </c>
      <c r="K315" s="149" t="str">
        <f t="shared" si="14"/>
        <v>South Central, Mexico</v>
      </c>
      <c r="L315" s="149" t="str">
        <f>INDEX('State '!$A$1:$C$62,MATCH($I315,'State '!$B:$B,0),3)</f>
        <v>South Central</v>
      </c>
      <c r="M315" s="149" t="str">
        <f>INDEX('State '!$A$1:$C$62,MATCH($J315,'State '!$B:$B,0),3)</f>
        <v>Mexico</v>
      </c>
      <c r="N315" s="149"/>
      <c r="O315" s="156">
        <v>0.5</v>
      </c>
      <c r="P315" s="156">
        <v>6</v>
      </c>
      <c r="Q315" s="156">
        <v>320</v>
      </c>
      <c r="R315" s="155">
        <v>30</v>
      </c>
      <c r="S315" s="149" t="s">
        <v>135</v>
      </c>
      <c r="T315" s="149" t="s">
        <v>187</v>
      </c>
      <c r="U315" s="149" t="s">
        <v>382</v>
      </c>
      <c r="V315" s="149"/>
      <c r="W315" s="148"/>
      <c r="X315" s="148"/>
      <c r="Y315" s="148"/>
    </row>
    <row r="316" spans="1:26" s="17" customFormat="1" x14ac:dyDescent="0.2">
      <c r="A316" s="149">
        <v>39990</v>
      </c>
      <c r="B316" s="162" t="s">
        <v>2071</v>
      </c>
      <c r="C316" s="162" t="s">
        <v>271</v>
      </c>
      <c r="D316" s="162" t="s">
        <v>136</v>
      </c>
      <c r="E316" s="162" t="s">
        <v>143</v>
      </c>
      <c r="F316" s="163">
        <v>37956</v>
      </c>
      <c r="G316" s="155">
        <v>2003</v>
      </c>
      <c r="H316" s="149" t="s">
        <v>488</v>
      </c>
      <c r="I316" s="149" t="str">
        <f t="shared" si="12"/>
        <v>WY</v>
      </c>
      <c r="J316" s="149" t="str">
        <f t="shared" si="13"/>
        <v>ND</v>
      </c>
      <c r="K316" s="149" t="str">
        <f t="shared" si="14"/>
        <v>Mountain</v>
      </c>
      <c r="L316" s="149" t="str">
        <f>INDEX('State '!$A$1:$C$62,MATCH($I316,'State '!$B:$B,0),3)</f>
        <v>Mountain</v>
      </c>
      <c r="M316" s="149" t="str">
        <f>INDEX('State '!$A$1:$C$62,MATCH($J316,'State '!$B:$B,0),3)</f>
        <v>Mountain</v>
      </c>
      <c r="N316" s="149"/>
      <c r="O316" s="156">
        <v>78.989999999999995</v>
      </c>
      <c r="P316" s="156">
        <v>253</v>
      </c>
      <c r="Q316" s="156">
        <v>80</v>
      </c>
      <c r="R316" s="155" t="s">
        <v>3212</v>
      </c>
      <c r="S316" s="149" t="s">
        <v>135</v>
      </c>
      <c r="T316" s="149" t="s">
        <v>381</v>
      </c>
      <c r="U316" s="149" t="s">
        <v>1165</v>
      </c>
      <c r="V316" s="149"/>
      <c r="W316" s="148"/>
      <c r="X316" s="148"/>
      <c r="Y316" s="148"/>
    </row>
    <row r="317" spans="1:26" s="17" customFormat="1" x14ac:dyDescent="0.2">
      <c r="A317" s="149">
        <v>39990</v>
      </c>
      <c r="B317" s="162" t="s">
        <v>1244</v>
      </c>
      <c r="C317" s="162" t="s">
        <v>297</v>
      </c>
      <c r="D317" s="162" t="s">
        <v>134</v>
      </c>
      <c r="E317" s="162" t="s">
        <v>143</v>
      </c>
      <c r="F317" s="163">
        <v>37956</v>
      </c>
      <c r="G317" s="155">
        <v>2003</v>
      </c>
      <c r="H317" s="149" t="s">
        <v>34</v>
      </c>
      <c r="I317" s="149" t="str">
        <f t="shared" si="12"/>
        <v>WI</v>
      </c>
      <c r="J317" s="149" t="str">
        <f t="shared" si="13"/>
        <v>WI</v>
      </c>
      <c r="K317" s="149" t="str">
        <f t="shared" si="14"/>
        <v>Midwest</v>
      </c>
      <c r="L317" s="149" t="str">
        <f>INDEX('State '!$A$1:$C$62,MATCH($I317,'State '!$B:$B,0),3)</f>
        <v>Midwest</v>
      </c>
      <c r="M317" s="149" t="str">
        <f>INDEX('State '!$A$1:$C$62,MATCH($J317,'State '!$B:$B,0),3)</f>
        <v>Midwest</v>
      </c>
      <c r="N317" s="149"/>
      <c r="O317" s="156">
        <v>97</v>
      </c>
      <c r="P317" s="156">
        <v>35</v>
      </c>
      <c r="Q317" s="156">
        <v>515</v>
      </c>
      <c r="R317" s="155">
        <v>30</v>
      </c>
      <c r="S317" s="149" t="s">
        <v>138</v>
      </c>
      <c r="T317" s="149" t="s">
        <v>187</v>
      </c>
      <c r="U317" s="149" t="s">
        <v>382</v>
      </c>
      <c r="V317" s="149"/>
      <c r="W317" s="148"/>
      <c r="X317" s="148"/>
      <c r="Y317" s="148"/>
    </row>
    <row r="318" spans="1:26" s="17" customFormat="1" x14ac:dyDescent="0.2">
      <c r="A318" s="149">
        <v>39990</v>
      </c>
      <c r="B318" s="150" t="s">
        <v>1172</v>
      </c>
      <c r="C318" s="150" t="s">
        <v>261</v>
      </c>
      <c r="D318" s="150" t="s">
        <v>134</v>
      </c>
      <c r="E318" s="162" t="s">
        <v>143</v>
      </c>
      <c r="F318" s="163">
        <v>37965</v>
      </c>
      <c r="G318" s="164">
        <v>2003</v>
      </c>
      <c r="H318" s="149" t="s">
        <v>386</v>
      </c>
      <c r="I318" s="149" t="str">
        <f t="shared" si="12"/>
        <v>PA</v>
      </c>
      <c r="J318" s="149" t="str">
        <f t="shared" si="13"/>
        <v>MD</v>
      </c>
      <c r="K318" s="149" t="str">
        <f t="shared" si="14"/>
        <v>Northeast</v>
      </c>
      <c r="L318" s="149" t="str">
        <f>INDEX('State '!$A$1:$C$62,MATCH($I318,'State '!$B:$B,0),3)</f>
        <v>Northeast</v>
      </c>
      <c r="M318" s="149" t="str">
        <f>INDEX('State '!$A$1:$C$62,MATCH($J318,'State '!$B:$B,0),3)</f>
        <v>Northeast</v>
      </c>
      <c r="N318" s="149"/>
      <c r="O318" s="156">
        <v>29.2</v>
      </c>
      <c r="P318" s="156">
        <v>9.3000000000000007</v>
      </c>
      <c r="Q318" s="155">
        <v>263</v>
      </c>
      <c r="R318" s="155" t="s">
        <v>3189</v>
      </c>
      <c r="S318" s="149" t="s">
        <v>135</v>
      </c>
      <c r="T318" s="149" t="s">
        <v>381</v>
      </c>
      <c r="U318" s="149" t="s">
        <v>1173</v>
      </c>
      <c r="V318" s="149"/>
      <c r="W318" s="148"/>
      <c r="X318" s="148"/>
      <c r="Y318" s="148"/>
    </row>
    <row r="319" spans="1:26" s="17" customFormat="1" x14ac:dyDescent="0.2">
      <c r="A319" s="149">
        <v>39990</v>
      </c>
      <c r="B319" s="162" t="s">
        <v>1177</v>
      </c>
      <c r="C319" s="162" t="s">
        <v>330</v>
      </c>
      <c r="D319" s="162" t="s">
        <v>134</v>
      </c>
      <c r="E319" s="162" t="s">
        <v>143</v>
      </c>
      <c r="F319" s="163">
        <v>37967</v>
      </c>
      <c r="G319" s="155">
        <v>2003</v>
      </c>
      <c r="H319" s="149" t="s">
        <v>2</v>
      </c>
      <c r="I319" s="149" t="str">
        <f t="shared" si="12"/>
        <v>OR</v>
      </c>
      <c r="J319" s="149" t="str">
        <f t="shared" si="13"/>
        <v>OR</v>
      </c>
      <c r="K319" s="149" t="str">
        <f t="shared" si="14"/>
        <v>Pacific</v>
      </c>
      <c r="L319" s="149" t="str">
        <f>INDEX('State '!$A$1:$C$62,MATCH($I319,'State '!$B:$B,0),3)</f>
        <v>Pacific</v>
      </c>
      <c r="M319" s="149" t="str">
        <f>INDEX('State '!$A$1:$C$62,MATCH($J319,'State '!$B:$B,0),3)</f>
        <v>Pacific</v>
      </c>
      <c r="N319" s="149"/>
      <c r="O319" s="156">
        <v>19</v>
      </c>
      <c r="P319" s="156">
        <v>11.7</v>
      </c>
      <c r="Q319" s="156">
        <v>320</v>
      </c>
      <c r="R319" s="155">
        <v>24</v>
      </c>
      <c r="S319" s="149" t="s">
        <v>138</v>
      </c>
      <c r="T319" s="149" t="s">
        <v>187</v>
      </c>
      <c r="U319" s="149" t="s">
        <v>382</v>
      </c>
      <c r="V319" s="149"/>
      <c r="W319" s="148"/>
      <c r="X319" s="148"/>
      <c r="Y319" s="148"/>
    </row>
    <row r="320" spans="1:26" s="17" customFormat="1" x14ac:dyDescent="0.2">
      <c r="A320" s="149">
        <v>39990</v>
      </c>
      <c r="B320" s="162" t="s">
        <v>1181</v>
      </c>
      <c r="C320" s="162" t="s">
        <v>256</v>
      </c>
      <c r="D320" s="162" t="s">
        <v>140</v>
      </c>
      <c r="E320" s="162" t="s">
        <v>143</v>
      </c>
      <c r="F320" s="163">
        <v>37970</v>
      </c>
      <c r="G320" s="155">
        <v>2003</v>
      </c>
      <c r="H320" s="149" t="s">
        <v>25</v>
      </c>
      <c r="I320" s="149" t="str">
        <f t="shared" si="12"/>
        <v>CO</v>
      </c>
      <c r="J320" s="149" t="str">
        <f t="shared" si="13"/>
        <v>CO</v>
      </c>
      <c r="K320" s="149" t="str">
        <f t="shared" si="14"/>
        <v>Mountain</v>
      </c>
      <c r="L320" s="149" t="str">
        <f>INDEX('State '!$A$1:$C$62,MATCH($I320,'State '!$B:$B,0),3)</f>
        <v>Mountain</v>
      </c>
      <c r="M320" s="149" t="str">
        <f>INDEX('State '!$A$1:$C$62,MATCH($J320,'State '!$B:$B,0),3)</f>
        <v>Mountain</v>
      </c>
      <c r="N320" s="149"/>
      <c r="O320" s="156">
        <v>16.899999999999999</v>
      </c>
      <c r="P320" s="156">
        <v>6.9</v>
      </c>
      <c r="Q320" s="156"/>
      <c r="R320" s="155">
        <v>26</v>
      </c>
      <c r="S320" s="149" t="s">
        <v>135</v>
      </c>
      <c r="T320" s="149" t="s">
        <v>381</v>
      </c>
      <c r="U320" s="149" t="s">
        <v>1182</v>
      </c>
      <c r="V320" s="149"/>
      <c r="W320" s="148"/>
      <c r="X320" s="148"/>
      <c r="Y320" s="148"/>
    </row>
    <row r="321" spans="1:25" s="17" customFormat="1" ht="25.5" x14ac:dyDescent="0.2">
      <c r="A321" s="149">
        <v>39990</v>
      </c>
      <c r="B321" s="162" t="s">
        <v>1135</v>
      </c>
      <c r="C321" s="162" t="s">
        <v>1875</v>
      </c>
      <c r="D321" s="162" t="s">
        <v>140</v>
      </c>
      <c r="E321" s="162" t="s">
        <v>143</v>
      </c>
      <c r="F321" s="163">
        <v>38018</v>
      </c>
      <c r="G321" s="155">
        <v>2004</v>
      </c>
      <c r="H321" s="149" t="s">
        <v>1136</v>
      </c>
      <c r="I321" s="149" t="str">
        <f t="shared" si="12"/>
        <v>AL</v>
      </c>
      <c r="J321" s="149" t="str">
        <f t="shared" si="13"/>
        <v>VA</v>
      </c>
      <c r="K321" s="149" t="str">
        <f t="shared" si="14"/>
        <v>South Central, Southeast, Northeast</v>
      </c>
      <c r="L321" s="149" t="str">
        <f>INDEX('State '!$A$1:$C$62,MATCH($I321,'State '!$B:$B,0),3)</f>
        <v>South Central</v>
      </c>
      <c r="M321" s="149" t="str">
        <f>INDEX('State '!$A$1:$C$62,MATCH($J321,'State '!$B:$B,0),3)</f>
        <v>Northeast</v>
      </c>
      <c r="N321" s="149" t="s">
        <v>15</v>
      </c>
      <c r="O321" s="156">
        <v>24.82</v>
      </c>
      <c r="P321" s="156">
        <v>25.86</v>
      </c>
      <c r="Q321" s="156">
        <v>53</v>
      </c>
      <c r="R321" s="155">
        <v>42</v>
      </c>
      <c r="S321" s="149" t="s">
        <v>135</v>
      </c>
      <c r="T321" s="149" t="s">
        <v>381</v>
      </c>
      <c r="U321" s="149" t="s">
        <v>1137</v>
      </c>
      <c r="V321" s="149"/>
      <c r="W321" s="148"/>
      <c r="X321" s="148"/>
      <c r="Y321" s="148"/>
    </row>
    <row r="322" spans="1:25" s="17" customFormat="1" x14ac:dyDescent="0.2">
      <c r="A322" s="149">
        <v>39990</v>
      </c>
      <c r="B322" s="162" t="s">
        <v>1143</v>
      </c>
      <c r="C322" s="162" t="s">
        <v>205</v>
      </c>
      <c r="D322" s="162" t="s">
        <v>134</v>
      </c>
      <c r="E322" s="162" t="s">
        <v>143</v>
      </c>
      <c r="F322" s="163">
        <v>38022</v>
      </c>
      <c r="G322" s="164">
        <v>2004</v>
      </c>
      <c r="H322" s="149" t="s">
        <v>1144</v>
      </c>
      <c r="I322" s="149" t="str">
        <f t="shared" si="12"/>
        <v>ON</v>
      </c>
      <c r="J322" s="149" t="str">
        <f t="shared" si="13"/>
        <v>NY</v>
      </c>
      <c r="K322" s="149" t="str">
        <f t="shared" si="14"/>
        <v>Canada, Northeast</v>
      </c>
      <c r="L322" s="149" t="str">
        <f>INDEX('State '!$A$1:$C$62,MATCH($I322,'State '!$B:$B,0),3)</f>
        <v>Canada</v>
      </c>
      <c r="M322" s="149" t="str">
        <f>INDEX('State '!$A$1:$C$62,MATCH($J322,'State '!$B:$B,0),3)</f>
        <v>Northeast</v>
      </c>
      <c r="N322" s="149"/>
      <c r="O322" s="156">
        <v>334</v>
      </c>
      <c r="P322" s="156">
        <v>36.5</v>
      </c>
      <c r="Q322" s="156">
        <v>230</v>
      </c>
      <c r="R322" s="155">
        <v>24</v>
      </c>
      <c r="S322" s="149" t="s">
        <v>135</v>
      </c>
      <c r="T322" s="149" t="s">
        <v>381</v>
      </c>
      <c r="U322" s="149" t="s">
        <v>1145</v>
      </c>
      <c r="V322" s="149"/>
      <c r="W322" s="148"/>
      <c r="X322" s="148"/>
      <c r="Y322" s="148"/>
    </row>
    <row r="323" spans="1:25" s="17" customFormat="1" x14ac:dyDescent="0.2">
      <c r="A323" s="149">
        <v>39990</v>
      </c>
      <c r="B323" s="162" t="s">
        <v>1118</v>
      </c>
      <c r="C323" s="162" t="s">
        <v>1718</v>
      </c>
      <c r="D323" s="162" t="s">
        <v>140</v>
      </c>
      <c r="E323" s="162" t="s">
        <v>143</v>
      </c>
      <c r="F323" s="163">
        <v>38078</v>
      </c>
      <c r="G323" s="164">
        <v>2004</v>
      </c>
      <c r="H323" s="149" t="s">
        <v>1119</v>
      </c>
      <c r="I323" s="149" t="str">
        <f t="shared" ref="I323:I386" si="15">LEFT($H323,2)</f>
        <v>CO</v>
      </c>
      <c r="J323" s="149" t="str">
        <f t="shared" ref="J323:J386" si="16">RIGHT($H323,2)</f>
        <v>NM</v>
      </c>
      <c r="K323" s="149" t="str">
        <f t="shared" ref="K323:K386" si="17">IF($L323=$M323,L323,CONCATENATE($L323,", ",IF(ISBLANK(N323),"",CONCATENATE(N323,", ")),$M323))</f>
        <v>Mountain</v>
      </c>
      <c r="L323" s="149" t="str">
        <f>INDEX('State '!$A$1:$C$62,MATCH($I323,'State '!$B:$B,0),3)</f>
        <v>Mountain</v>
      </c>
      <c r="M323" s="149" t="str">
        <f>INDEX('State '!$A$1:$C$62,MATCH($J323,'State '!$B:$B,0),3)</f>
        <v>Mountain</v>
      </c>
      <c r="N323" s="149"/>
      <c r="O323" s="156">
        <v>7.3</v>
      </c>
      <c r="P323" s="156"/>
      <c r="Q323" s="156">
        <v>140</v>
      </c>
      <c r="R323" s="155"/>
      <c r="S323" s="149" t="s">
        <v>135</v>
      </c>
      <c r="T323" s="149" t="s">
        <v>381</v>
      </c>
      <c r="U323" s="149" t="s">
        <v>1120</v>
      </c>
      <c r="V323" s="149"/>
      <c r="W323" s="148"/>
      <c r="X323" s="148"/>
      <c r="Y323" s="148"/>
    </row>
    <row r="324" spans="1:25" s="17" customFormat="1" x14ac:dyDescent="0.2">
      <c r="A324" s="149">
        <v>39990</v>
      </c>
      <c r="B324" s="162" t="s">
        <v>1112</v>
      </c>
      <c r="C324" s="162" t="s">
        <v>299</v>
      </c>
      <c r="D324" s="162" t="s">
        <v>134</v>
      </c>
      <c r="E324" s="162" t="s">
        <v>143</v>
      </c>
      <c r="F324" s="163">
        <v>38078</v>
      </c>
      <c r="G324" s="164">
        <v>2004</v>
      </c>
      <c r="H324" s="149" t="s">
        <v>43</v>
      </c>
      <c r="I324" s="149" t="str">
        <f t="shared" si="15"/>
        <v>NM</v>
      </c>
      <c r="J324" s="149" t="str">
        <f t="shared" si="16"/>
        <v>NM</v>
      </c>
      <c r="K324" s="149" t="str">
        <f t="shared" si="17"/>
        <v>Mountain</v>
      </c>
      <c r="L324" s="149" t="str">
        <f>INDEX('State '!$A$1:$C$62,MATCH($I324,'State '!$B:$B,0),3)</f>
        <v>Mountain</v>
      </c>
      <c r="M324" s="149" t="str">
        <f>INDEX('State '!$A$1:$C$62,MATCH($J324,'State '!$B:$B,0),3)</f>
        <v>Mountain</v>
      </c>
      <c r="N324" s="149"/>
      <c r="O324" s="156">
        <v>0.56000000000000005</v>
      </c>
      <c r="P324" s="156">
        <v>2.4</v>
      </c>
      <c r="Q324" s="156">
        <v>124</v>
      </c>
      <c r="R324" s="155">
        <v>12</v>
      </c>
      <c r="S324" s="149" t="s">
        <v>135</v>
      </c>
      <c r="T324" s="149" t="s">
        <v>381</v>
      </c>
      <c r="U324" s="149" t="s">
        <v>1113</v>
      </c>
      <c r="V324" s="149"/>
      <c r="W324" s="148"/>
      <c r="X324" s="148"/>
      <c r="Y324" s="148"/>
    </row>
    <row r="325" spans="1:25" s="17" customFormat="1" ht="25.5" x14ac:dyDescent="0.2">
      <c r="A325" s="149">
        <v>39990</v>
      </c>
      <c r="B325" s="162" t="s">
        <v>1103</v>
      </c>
      <c r="C325" s="162" t="s">
        <v>1718</v>
      </c>
      <c r="D325" s="162" t="s">
        <v>140</v>
      </c>
      <c r="E325" s="162" t="s">
        <v>143</v>
      </c>
      <c r="F325" s="163">
        <v>38108</v>
      </c>
      <c r="G325" s="164">
        <v>2004</v>
      </c>
      <c r="H325" s="149" t="s">
        <v>1104</v>
      </c>
      <c r="I325" s="149" t="str">
        <f t="shared" si="15"/>
        <v>TX</v>
      </c>
      <c r="J325" s="149" t="str">
        <f t="shared" si="16"/>
        <v>CA</v>
      </c>
      <c r="K325" s="149" t="str">
        <f t="shared" si="17"/>
        <v>South Central, Mountain, Pacific</v>
      </c>
      <c r="L325" s="149" t="str">
        <f>INDEX('State '!$A$1:$C$62,MATCH($I325,'State '!$B:$B,0),3)</f>
        <v>South Central</v>
      </c>
      <c r="M325" s="149" t="str">
        <f>INDEX('State '!$A$1:$C$62,MATCH($J325,'State '!$B:$B,0),3)</f>
        <v>Pacific</v>
      </c>
      <c r="N325" s="149" t="s">
        <v>2458</v>
      </c>
      <c r="O325" s="156">
        <v>110</v>
      </c>
      <c r="P325" s="156"/>
      <c r="Q325" s="156">
        <v>220</v>
      </c>
      <c r="R325" s="155">
        <v>30</v>
      </c>
      <c r="S325" s="149" t="s">
        <v>135</v>
      </c>
      <c r="T325" s="149" t="s">
        <v>381</v>
      </c>
      <c r="U325" s="149" t="s">
        <v>1105</v>
      </c>
      <c r="V325" s="149"/>
      <c r="W325" s="148"/>
      <c r="X325" s="148"/>
      <c r="Y325" s="148"/>
    </row>
    <row r="326" spans="1:25" s="17" customFormat="1" ht="25.5" x14ac:dyDescent="0.2">
      <c r="A326" s="149">
        <v>39990</v>
      </c>
      <c r="B326" s="162" t="s">
        <v>1106</v>
      </c>
      <c r="C326" s="162" t="s">
        <v>1718</v>
      </c>
      <c r="D326" s="162" t="s">
        <v>140</v>
      </c>
      <c r="E326" s="162" t="s">
        <v>143</v>
      </c>
      <c r="F326" s="163">
        <v>38108</v>
      </c>
      <c r="G326" s="164">
        <v>2004</v>
      </c>
      <c r="H326" s="149" t="s">
        <v>1104</v>
      </c>
      <c r="I326" s="149" t="str">
        <f t="shared" si="15"/>
        <v>TX</v>
      </c>
      <c r="J326" s="149" t="str">
        <f t="shared" si="16"/>
        <v>CA</v>
      </c>
      <c r="K326" s="149" t="str">
        <f t="shared" si="17"/>
        <v>South Central, Mountain, Pacific</v>
      </c>
      <c r="L326" s="149" t="str">
        <f>INDEX('State '!$A$1:$C$62,MATCH($I326,'State '!$B:$B,0),3)</f>
        <v>South Central</v>
      </c>
      <c r="M326" s="149" t="str">
        <f>INDEX('State '!$A$1:$C$62,MATCH($J326,'State '!$B:$B,0),3)</f>
        <v>Pacific</v>
      </c>
      <c r="N326" s="149" t="s">
        <v>2458</v>
      </c>
      <c r="O326" s="156">
        <v>63</v>
      </c>
      <c r="P326" s="156"/>
      <c r="Q326" s="156">
        <v>100</v>
      </c>
      <c r="R326" s="155">
        <v>30</v>
      </c>
      <c r="S326" s="149" t="s">
        <v>135</v>
      </c>
      <c r="T326" s="149" t="s">
        <v>381</v>
      </c>
      <c r="U326" s="149" t="s">
        <v>1105</v>
      </c>
      <c r="V326" s="149"/>
      <c r="W326" s="148"/>
      <c r="X326" s="148"/>
      <c r="Y326" s="148"/>
    </row>
    <row r="327" spans="1:25" s="17" customFormat="1" x14ac:dyDescent="0.2">
      <c r="A327" s="149">
        <v>39990</v>
      </c>
      <c r="B327" s="162" t="s">
        <v>1101</v>
      </c>
      <c r="C327" s="162" t="s">
        <v>215</v>
      </c>
      <c r="D327" s="162" t="s">
        <v>140</v>
      </c>
      <c r="E327" s="162" t="s">
        <v>143</v>
      </c>
      <c r="F327" s="163">
        <v>38108</v>
      </c>
      <c r="G327" s="155">
        <v>2004</v>
      </c>
      <c r="H327" s="149" t="s">
        <v>380</v>
      </c>
      <c r="I327" s="149" t="str">
        <f t="shared" si="15"/>
        <v>AL</v>
      </c>
      <c r="J327" s="149" t="str">
        <f t="shared" si="16"/>
        <v>GA</v>
      </c>
      <c r="K327" s="149" t="str">
        <f t="shared" si="17"/>
        <v>South Central, Southeast</v>
      </c>
      <c r="L327" s="149" t="str">
        <f>INDEX('State '!$A$1:$C$62,MATCH($I327,'State '!$B:$B,0),3)</f>
        <v>South Central</v>
      </c>
      <c r="M327" s="149" t="str">
        <f>INDEX('State '!$A$1:$C$62,MATCH($J327,'State '!$B:$B,0),3)</f>
        <v>Southeast</v>
      </c>
      <c r="N327" s="149"/>
      <c r="O327" s="156">
        <v>95</v>
      </c>
      <c r="P327" s="156">
        <v>46.4</v>
      </c>
      <c r="Q327" s="156">
        <v>138</v>
      </c>
      <c r="R327" s="155">
        <v>20</v>
      </c>
      <c r="S327" s="149" t="s">
        <v>135</v>
      </c>
      <c r="T327" s="149" t="s">
        <v>381</v>
      </c>
      <c r="U327" s="149" t="s">
        <v>1102</v>
      </c>
      <c r="V327" s="149"/>
      <c r="W327" s="148"/>
      <c r="X327" s="148"/>
      <c r="Y327" s="148"/>
    </row>
    <row r="328" spans="1:25" s="17" customFormat="1" x14ac:dyDescent="0.2">
      <c r="A328" s="149">
        <v>39990</v>
      </c>
      <c r="B328" s="162" t="s">
        <v>1161</v>
      </c>
      <c r="C328" s="162" t="s">
        <v>203</v>
      </c>
      <c r="D328" s="162" t="s">
        <v>140</v>
      </c>
      <c r="E328" s="162" t="s">
        <v>143</v>
      </c>
      <c r="F328" s="163">
        <v>38139</v>
      </c>
      <c r="G328" s="164">
        <v>2004</v>
      </c>
      <c r="H328" s="149" t="s">
        <v>1162</v>
      </c>
      <c r="I328" s="149" t="str">
        <f t="shared" si="15"/>
        <v>CO</v>
      </c>
      <c r="J328" s="149" t="str">
        <f t="shared" si="16"/>
        <v>NE</v>
      </c>
      <c r="K328" s="149" t="str">
        <f t="shared" si="17"/>
        <v>Mountain</v>
      </c>
      <c r="L328" s="149" t="str">
        <f>INDEX('State '!$A$1:$C$62,MATCH($I328,'State '!$B:$B,0),3)</f>
        <v>Mountain</v>
      </c>
      <c r="M328" s="149" t="str">
        <f>INDEX('State '!$A$1:$C$62,MATCH($J328,'State '!$B:$B,0),3)</f>
        <v>Mountain</v>
      </c>
      <c r="N328" s="149"/>
      <c r="O328" s="156">
        <v>26.9</v>
      </c>
      <c r="P328" s="156"/>
      <c r="Q328" s="156">
        <v>62</v>
      </c>
      <c r="R328" s="155" t="s">
        <v>2172</v>
      </c>
      <c r="S328" s="149" t="s">
        <v>135</v>
      </c>
      <c r="T328" s="149" t="s">
        <v>381</v>
      </c>
      <c r="U328" s="149" t="s">
        <v>1163</v>
      </c>
      <c r="V328" s="149"/>
      <c r="W328" s="148"/>
      <c r="X328" s="148"/>
      <c r="Y328" s="148"/>
    </row>
    <row r="329" spans="1:25" s="17" customFormat="1" x14ac:dyDescent="0.2">
      <c r="A329" s="149">
        <v>39990</v>
      </c>
      <c r="B329" s="162" t="s">
        <v>1100</v>
      </c>
      <c r="C329" s="162" t="s">
        <v>326</v>
      </c>
      <c r="D329" s="162" t="s">
        <v>134</v>
      </c>
      <c r="E329" s="162" t="s">
        <v>143</v>
      </c>
      <c r="F329" s="163">
        <v>38162</v>
      </c>
      <c r="G329" s="164">
        <v>2004</v>
      </c>
      <c r="H329" s="149" t="s">
        <v>25</v>
      </c>
      <c r="I329" s="149" t="str">
        <f t="shared" si="15"/>
        <v>CO</v>
      </c>
      <c r="J329" s="149" t="str">
        <f t="shared" si="16"/>
        <v>CO</v>
      </c>
      <c r="K329" s="149" t="str">
        <f t="shared" si="17"/>
        <v>Mountain</v>
      </c>
      <c r="L329" s="149" t="str">
        <f>INDEX('State '!$A$1:$C$62,MATCH($I329,'State '!$B:$B,0),3)</f>
        <v>Mountain</v>
      </c>
      <c r="M329" s="149" t="str">
        <f>INDEX('State '!$A$1:$C$62,MATCH($J329,'State '!$B:$B,0),3)</f>
        <v>Mountain</v>
      </c>
      <c r="N329" s="149"/>
      <c r="O329" s="156">
        <v>20</v>
      </c>
      <c r="P329" s="156">
        <v>58</v>
      </c>
      <c r="Q329" s="156">
        <v>14</v>
      </c>
      <c r="R329" s="155" t="s">
        <v>3206</v>
      </c>
      <c r="S329" s="149" t="s">
        <v>138</v>
      </c>
      <c r="T329" s="149" t="s">
        <v>187</v>
      </c>
      <c r="U329" s="149" t="s">
        <v>382</v>
      </c>
      <c r="V329" s="149"/>
      <c r="W329" s="148"/>
      <c r="X329" s="148"/>
      <c r="Y329" s="148"/>
    </row>
    <row r="330" spans="1:25" s="17" customFormat="1" x14ac:dyDescent="0.2">
      <c r="A330" s="149">
        <v>39990</v>
      </c>
      <c r="B330" s="162" t="s">
        <v>1140</v>
      </c>
      <c r="C330" s="162" t="s">
        <v>221</v>
      </c>
      <c r="D330" s="162" t="s">
        <v>141</v>
      </c>
      <c r="E330" s="162" t="s">
        <v>143</v>
      </c>
      <c r="F330" s="163">
        <v>38181</v>
      </c>
      <c r="G330" s="164">
        <v>2004</v>
      </c>
      <c r="H330" s="149" t="s">
        <v>6</v>
      </c>
      <c r="I330" s="149" t="str">
        <f t="shared" si="15"/>
        <v>TX</v>
      </c>
      <c r="J330" s="149" t="str">
        <f t="shared" si="16"/>
        <v>TX</v>
      </c>
      <c r="K330" s="149" t="str">
        <f t="shared" si="17"/>
        <v>South Central</v>
      </c>
      <c r="L330" s="149" t="str">
        <f>INDEX('State '!$A$1:$C$62,MATCH($I330,'State '!$B:$B,0),3)</f>
        <v>South Central</v>
      </c>
      <c r="M330" s="149" t="str">
        <f>INDEX('State '!$A$1:$C$62,MATCH($J330,'State '!$B:$B,0),3)</f>
        <v>South Central</v>
      </c>
      <c r="N330" s="149"/>
      <c r="O330" s="156">
        <v>30</v>
      </c>
      <c r="P330" s="156">
        <v>177</v>
      </c>
      <c r="Q330" s="156">
        <v>170</v>
      </c>
      <c r="R330" s="155">
        <v>24</v>
      </c>
      <c r="S330" s="149" t="s">
        <v>138</v>
      </c>
      <c r="T330" s="149" t="s">
        <v>187</v>
      </c>
      <c r="U330" s="149" t="s">
        <v>382</v>
      </c>
      <c r="V330" s="149"/>
      <c r="W330" s="148"/>
      <c r="X330" s="148"/>
      <c r="Y330" s="148"/>
    </row>
    <row r="331" spans="1:25" s="17" customFormat="1" x14ac:dyDescent="0.2">
      <c r="A331" s="149">
        <v>39990</v>
      </c>
      <c r="B331" s="162" t="s">
        <v>1109</v>
      </c>
      <c r="C331" s="162" t="s">
        <v>240</v>
      </c>
      <c r="D331" s="162" t="s">
        <v>136</v>
      </c>
      <c r="E331" s="162" t="s">
        <v>143</v>
      </c>
      <c r="F331" s="163">
        <v>38189</v>
      </c>
      <c r="G331" s="164">
        <v>2004</v>
      </c>
      <c r="H331" s="149" t="s">
        <v>6</v>
      </c>
      <c r="I331" s="149" t="str">
        <f t="shared" si="15"/>
        <v>TX</v>
      </c>
      <c r="J331" s="149" t="str">
        <f t="shared" si="16"/>
        <v>TX</v>
      </c>
      <c r="K331" s="149" t="str">
        <f t="shared" si="17"/>
        <v>South Central</v>
      </c>
      <c r="L331" s="149" t="str">
        <f>INDEX('State '!$A$1:$C$62,MATCH($I331,'State '!$B:$B,0),3)</f>
        <v>South Central</v>
      </c>
      <c r="M331" s="149" t="str">
        <f>INDEX('State '!$A$1:$C$62,MATCH($J331,'State '!$B:$B,0),3)</f>
        <v>South Central</v>
      </c>
      <c r="N331" s="149"/>
      <c r="O331" s="156">
        <v>40</v>
      </c>
      <c r="P331" s="156">
        <v>78</v>
      </c>
      <c r="Q331" s="156">
        <v>500</v>
      </c>
      <c r="R331" s="155">
        <v>36</v>
      </c>
      <c r="S331" s="149" t="s">
        <v>138</v>
      </c>
      <c r="T331" s="149" t="s">
        <v>187</v>
      </c>
      <c r="U331" s="149" t="s">
        <v>382</v>
      </c>
      <c r="V331" s="149"/>
      <c r="W331" s="148"/>
      <c r="X331" s="148"/>
      <c r="Y331" s="148"/>
    </row>
    <row r="332" spans="1:25" s="17" customFormat="1" x14ac:dyDescent="0.2">
      <c r="A332" s="149">
        <v>39990</v>
      </c>
      <c r="B332" s="162" t="s">
        <v>1164</v>
      </c>
      <c r="C332" s="162" t="s">
        <v>323</v>
      </c>
      <c r="D332" s="162" t="s">
        <v>134</v>
      </c>
      <c r="E332" s="162" t="s">
        <v>143</v>
      </c>
      <c r="F332" s="163">
        <v>38200</v>
      </c>
      <c r="G332" s="155">
        <v>2004</v>
      </c>
      <c r="H332" s="149" t="s">
        <v>40</v>
      </c>
      <c r="I332" s="149" t="str">
        <f t="shared" si="15"/>
        <v>AZ</v>
      </c>
      <c r="J332" s="149" t="str">
        <f t="shared" si="16"/>
        <v>AZ</v>
      </c>
      <c r="K332" s="149" t="str">
        <f t="shared" si="17"/>
        <v>Mountain</v>
      </c>
      <c r="L332" s="149" t="str">
        <f>INDEX('State '!$A$1:$C$62,MATCH($I332,'State '!$B:$B,0),3)</f>
        <v>Mountain</v>
      </c>
      <c r="M332" s="149" t="str">
        <f>INDEX('State '!$A$1:$C$62,MATCH($J332,'State '!$B:$B,0),3)</f>
        <v>Mountain</v>
      </c>
      <c r="N332" s="149"/>
      <c r="O332" s="156">
        <v>31</v>
      </c>
      <c r="P332" s="156">
        <v>36</v>
      </c>
      <c r="Q332" s="156">
        <v>200</v>
      </c>
      <c r="R332" s="155">
        <v>24</v>
      </c>
      <c r="S332" s="149" t="s">
        <v>138</v>
      </c>
      <c r="T332" s="149" t="s">
        <v>187</v>
      </c>
      <c r="U332" s="149" t="s">
        <v>382</v>
      </c>
      <c r="V332" s="149"/>
      <c r="W332" s="148"/>
      <c r="X332" s="148"/>
      <c r="Y332" s="148"/>
    </row>
    <row r="333" spans="1:25" s="17" customFormat="1" x14ac:dyDescent="0.2">
      <c r="A333" s="149">
        <v>39990</v>
      </c>
      <c r="B333" s="162" t="s">
        <v>1127</v>
      </c>
      <c r="C333" s="162" t="s">
        <v>304</v>
      </c>
      <c r="D333" s="162" t="s">
        <v>140</v>
      </c>
      <c r="E333" s="162" t="s">
        <v>143</v>
      </c>
      <c r="F333" s="163">
        <v>38231</v>
      </c>
      <c r="G333" s="155">
        <v>2004</v>
      </c>
      <c r="H333" s="149" t="s">
        <v>1119</v>
      </c>
      <c r="I333" s="149" t="str">
        <f t="shared" si="15"/>
        <v>CO</v>
      </c>
      <c r="J333" s="149" t="str">
        <f t="shared" si="16"/>
        <v>NM</v>
      </c>
      <c r="K333" s="149" t="str">
        <f t="shared" si="17"/>
        <v>Mountain</v>
      </c>
      <c r="L333" s="149" t="str">
        <f>INDEX('State '!$A$1:$C$62,MATCH($I333,'State '!$B:$B,0),3)</f>
        <v>Mountain</v>
      </c>
      <c r="M333" s="149" t="str">
        <f>INDEX('State '!$A$1:$C$62,MATCH($J333,'State '!$B:$B,0),3)</f>
        <v>Mountain</v>
      </c>
      <c r="N333" s="149"/>
      <c r="O333" s="156">
        <v>33</v>
      </c>
      <c r="P333" s="156"/>
      <c r="Q333" s="156">
        <v>125</v>
      </c>
      <c r="R333" s="155">
        <v>22</v>
      </c>
      <c r="S333" s="149" t="s">
        <v>135</v>
      </c>
      <c r="T333" s="149" t="s">
        <v>381</v>
      </c>
      <c r="U333" s="149" t="s">
        <v>1128</v>
      </c>
      <c r="V333" s="149"/>
      <c r="W333" s="148"/>
      <c r="X333" s="148"/>
      <c r="Y333" s="148"/>
    </row>
    <row r="334" spans="1:25" s="17" customFormat="1" x14ac:dyDescent="0.2">
      <c r="A334" s="149">
        <v>39990</v>
      </c>
      <c r="B334" s="162" t="s">
        <v>1116</v>
      </c>
      <c r="C334" s="162" t="s">
        <v>200</v>
      </c>
      <c r="D334" s="162" t="s">
        <v>140</v>
      </c>
      <c r="E334" s="162" t="s">
        <v>143</v>
      </c>
      <c r="F334" s="163">
        <v>38261</v>
      </c>
      <c r="G334" s="164">
        <v>2004</v>
      </c>
      <c r="H334" s="149" t="s">
        <v>36</v>
      </c>
      <c r="I334" s="149" t="str">
        <f t="shared" si="15"/>
        <v>MA</v>
      </c>
      <c r="J334" s="149" t="str">
        <f t="shared" si="16"/>
        <v>MA</v>
      </c>
      <c r="K334" s="149" t="str">
        <f t="shared" si="17"/>
        <v>Northeast</v>
      </c>
      <c r="L334" s="149" t="str">
        <f>INDEX('State '!$A$1:$C$62,MATCH($I334,'State '!$B:$B,0),3)</f>
        <v>Northeast</v>
      </c>
      <c r="M334" s="149" t="str">
        <f>INDEX('State '!$A$1:$C$62,MATCH($J334,'State '!$B:$B,0),3)</f>
        <v>Northeast</v>
      </c>
      <c r="N334" s="149"/>
      <c r="O334" s="156">
        <v>11.5</v>
      </c>
      <c r="P334" s="156">
        <v>0.25</v>
      </c>
      <c r="Q334" s="156">
        <v>60</v>
      </c>
      <c r="R334" s="155">
        <v>24</v>
      </c>
      <c r="S334" s="149" t="s">
        <v>135</v>
      </c>
      <c r="T334" s="149" t="s">
        <v>381</v>
      </c>
      <c r="U334" s="149" t="s">
        <v>1117</v>
      </c>
      <c r="V334" s="149"/>
      <c r="W334" s="148"/>
      <c r="X334" s="148"/>
      <c r="Y334" s="148"/>
    </row>
    <row r="335" spans="1:25" s="17" customFormat="1" x14ac:dyDescent="0.2">
      <c r="A335" s="149">
        <v>39990</v>
      </c>
      <c r="B335" s="162" t="s">
        <v>1149</v>
      </c>
      <c r="C335" s="162" t="s">
        <v>1725</v>
      </c>
      <c r="D335" s="162" t="s">
        <v>140</v>
      </c>
      <c r="E335" s="162" t="s">
        <v>143</v>
      </c>
      <c r="F335" s="163">
        <v>38261</v>
      </c>
      <c r="G335" s="164">
        <v>2004</v>
      </c>
      <c r="H335" s="149" t="s">
        <v>34</v>
      </c>
      <c r="I335" s="149" t="str">
        <f t="shared" si="15"/>
        <v>WI</v>
      </c>
      <c r="J335" s="149" t="str">
        <f t="shared" si="16"/>
        <v>WI</v>
      </c>
      <c r="K335" s="149" t="str">
        <f t="shared" si="17"/>
        <v>Midwest</v>
      </c>
      <c r="L335" s="149" t="str">
        <f>INDEX('State '!$A$1:$C$62,MATCH($I335,'State '!$B:$B,0),3)</f>
        <v>Midwest</v>
      </c>
      <c r="M335" s="149" t="str">
        <f>INDEX('State '!$A$1:$C$62,MATCH($J335,'State '!$B:$B,0),3)</f>
        <v>Midwest</v>
      </c>
      <c r="N335" s="149"/>
      <c r="O335" s="156">
        <v>42.1</v>
      </c>
      <c r="P335" s="156">
        <v>32.799999999999997</v>
      </c>
      <c r="Q335" s="156">
        <v>220</v>
      </c>
      <c r="R335" s="155" t="s">
        <v>3181</v>
      </c>
      <c r="S335" s="149" t="s">
        <v>135</v>
      </c>
      <c r="T335" s="149" t="s">
        <v>381</v>
      </c>
      <c r="U335" s="149" t="s">
        <v>1150</v>
      </c>
      <c r="V335" s="149"/>
      <c r="W335" s="148"/>
      <c r="X335" s="148"/>
      <c r="Y335" s="148"/>
    </row>
    <row r="336" spans="1:25" s="17" customFormat="1" x14ac:dyDescent="0.2">
      <c r="A336" s="149">
        <v>39990</v>
      </c>
      <c r="B336" s="162" t="s">
        <v>1155</v>
      </c>
      <c r="C336" s="79" t="s">
        <v>1991</v>
      </c>
      <c r="D336" s="162" t="s">
        <v>134</v>
      </c>
      <c r="E336" s="162" t="s">
        <v>143</v>
      </c>
      <c r="F336" s="163">
        <v>38261</v>
      </c>
      <c r="G336" s="155">
        <v>2004</v>
      </c>
      <c r="H336" s="149" t="s">
        <v>1156</v>
      </c>
      <c r="I336" s="149" t="str">
        <f t="shared" si="15"/>
        <v>KS</v>
      </c>
      <c r="J336" s="149" t="str">
        <f t="shared" si="16"/>
        <v>MO</v>
      </c>
      <c r="K336" s="149" t="str">
        <f t="shared" si="17"/>
        <v>South Central, Midwest</v>
      </c>
      <c r="L336" s="149" t="str">
        <f>INDEX('State '!$A$1:$C$62,MATCH($I336,'State '!$B:$B,0),3)</f>
        <v>South Central</v>
      </c>
      <c r="M336" s="149" t="str">
        <f>INDEX('State '!$A$1:$C$62,MATCH($J336,'State '!$B:$B,0),3)</f>
        <v>Midwest</v>
      </c>
      <c r="N336" s="149"/>
      <c r="O336" s="156">
        <v>10.5</v>
      </c>
      <c r="P336" s="156">
        <v>15.67</v>
      </c>
      <c r="Q336" s="156">
        <v>66.8</v>
      </c>
      <c r="R336" s="155">
        <v>20</v>
      </c>
      <c r="S336" s="149" t="s">
        <v>135</v>
      </c>
      <c r="T336" s="149" t="s">
        <v>381</v>
      </c>
      <c r="U336" s="149" t="s">
        <v>1157</v>
      </c>
      <c r="V336" s="149"/>
      <c r="W336" s="148"/>
      <c r="X336" s="148"/>
      <c r="Y336" s="148"/>
    </row>
    <row r="337" spans="1:25" s="17" customFormat="1" x14ac:dyDescent="0.2">
      <c r="A337" s="149">
        <v>39990</v>
      </c>
      <c r="B337" s="162" t="s">
        <v>1114</v>
      </c>
      <c r="C337" s="162" t="s">
        <v>327</v>
      </c>
      <c r="D337" s="162" t="s">
        <v>134</v>
      </c>
      <c r="E337" s="162" t="s">
        <v>143</v>
      </c>
      <c r="F337" s="163">
        <v>38274</v>
      </c>
      <c r="G337" s="164">
        <v>2004</v>
      </c>
      <c r="H337" s="149" t="s">
        <v>408</v>
      </c>
      <c r="I337" s="149" t="str">
        <f t="shared" si="15"/>
        <v>TX</v>
      </c>
      <c r="J337" s="149" t="str">
        <f t="shared" si="16"/>
        <v>MX</v>
      </c>
      <c r="K337" s="149" t="str">
        <f t="shared" si="17"/>
        <v>South Central, Mexico</v>
      </c>
      <c r="L337" s="149" t="str">
        <f>INDEX('State '!$A$1:$C$62,MATCH($I337,'State '!$B:$B,0),3)</f>
        <v>South Central</v>
      </c>
      <c r="M337" s="149" t="str">
        <f>INDEX('State '!$A$1:$C$62,MATCH($J337,'State '!$B:$B,0),3)</f>
        <v>Mexico</v>
      </c>
      <c r="N337" s="149"/>
      <c r="O337" s="156">
        <v>1.5</v>
      </c>
      <c r="P337" s="156">
        <v>9</v>
      </c>
      <c r="Q337" s="156">
        <v>25</v>
      </c>
      <c r="R337" s="155">
        <v>8</v>
      </c>
      <c r="S337" s="149" t="s">
        <v>135</v>
      </c>
      <c r="T337" s="149" t="s">
        <v>381</v>
      </c>
      <c r="U337" s="149" t="s">
        <v>1115</v>
      </c>
      <c r="V337" s="149"/>
      <c r="W337" s="148"/>
      <c r="X337" s="148"/>
      <c r="Y337" s="148"/>
    </row>
    <row r="338" spans="1:25" s="17" customFormat="1" x14ac:dyDescent="0.2">
      <c r="A338" s="149">
        <v>39990</v>
      </c>
      <c r="B338" s="162" t="s">
        <v>1126</v>
      </c>
      <c r="C338" s="162" t="s">
        <v>1870</v>
      </c>
      <c r="D338" s="162" t="s">
        <v>134</v>
      </c>
      <c r="E338" s="162" t="s">
        <v>143</v>
      </c>
      <c r="F338" s="163">
        <v>38292</v>
      </c>
      <c r="G338" s="164">
        <v>2004</v>
      </c>
      <c r="H338" s="149" t="s">
        <v>41</v>
      </c>
      <c r="I338" s="149" t="str">
        <f t="shared" si="15"/>
        <v>MI</v>
      </c>
      <c r="J338" s="149" t="str">
        <f t="shared" si="16"/>
        <v>MI</v>
      </c>
      <c r="K338" s="149" t="str">
        <f t="shared" si="17"/>
        <v>Midwest</v>
      </c>
      <c r="L338" s="149" t="str">
        <f>INDEX('State '!$A$1:$C$62,MATCH($I338,'State '!$B:$B,0),3)</f>
        <v>Midwest</v>
      </c>
      <c r="M338" s="149" t="str">
        <f>INDEX('State '!$A$1:$C$62,MATCH($J338,'State '!$B:$B,0),3)</f>
        <v>Midwest</v>
      </c>
      <c r="N338" s="149"/>
      <c r="O338" s="156">
        <v>2</v>
      </c>
      <c r="P338" s="156">
        <v>1.6</v>
      </c>
      <c r="Q338" s="156">
        <v>700</v>
      </c>
      <c r="R338" s="155">
        <v>20</v>
      </c>
      <c r="S338" s="149" t="s">
        <v>138</v>
      </c>
      <c r="T338" s="149" t="s">
        <v>187</v>
      </c>
      <c r="U338" s="149" t="s">
        <v>382</v>
      </c>
      <c r="V338" s="149"/>
      <c r="W338" s="148"/>
      <c r="X338" s="148"/>
      <c r="Y338" s="148"/>
    </row>
    <row r="339" spans="1:25" s="17" customFormat="1" x14ac:dyDescent="0.2">
      <c r="A339" s="149">
        <v>39990</v>
      </c>
      <c r="B339" s="162" t="s">
        <v>1123</v>
      </c>
      <c r="C339" s="162" t="s">
        <v>223</v>
      </c>
      <c r="D339" s="162" t="s">
        <v>140</v>
      </c>
      <c r="E339" s="162" t="s">
        <v>143</v>
      </c>
      <c r="F339" s="163">
        <v>38292</v>
      </c>
      <c r="G339" s="164">
        <v>2004</v>
      </c>
      <c r="H339" s="149" t="s">
        <v>1124</v>
      </c>
      <c r="I339" s="149" t="str">
        <f t="shared" si="15"/>
        <v>WV</v>
      </c>
      <c r="J339" s="149" t="str">
        <f t="shared" si="16"/>
        <v>VA</v>
      </c>
      <c r="K339" s="149" t="str">
        <f t="shared" si="17"/>
        <v>Northeast</v>
      </c>
      <c r="L339" s="149" t="str">
        <f>INDEX('State '!$A$1:$C$62,MATCH($I339,'State '!$B:$B,0),3)</f>
        <v>Northeast</v>
      </c>
      <c r="M339" s="149" t="str">
        <f>INDEX('State '!$A$1:$C$62,MATCH($J339,'State '!$B:$B,0),3)</f>
        <v>Northeast</v>
      </c>
      <c r="N339" s="149"/>
      <c r="O339" s="156">
        <v>78</v>
      </c>
      <c r="P339" s="156"/>
      <c r="Q339" s="156">
        <v>217</v>
      </c>
      <c r="R339" s="155"/>
      <c r="S339" s="149" t="s">
        <v>135</v>
      </c>
      <c r="T339" s="149" t="s">
        <v>381</v>
      </c>
      <c r="U339" s="149" t="s">
        <v>1125</v>
      </c>
      <c r="V339" s="149"/>
      <c r="W339" s="148"/>
      <c r="X339" s="148"/>
      <c r="Y339" s="148"/>
    </row>
    <row r="340" spans="1:25" s="17" customFormat="1" x14ac:dyDescent="0.2">
      <c r="A340" s="149">
        <v>39990</v>
      </c>
      <c r="B340" s="162" t="s">
        <v>1098</v>
      </c>
      <c r="C340" s="162" t="s">
        <v>325</v>
      </c>
      <c r="D340" s="162" t="s">
        <v>140</v>
      </c>
      <c r="E340" s="162" t="s">
        <v>143</v>
      </c>
      <c r="F340" s="163">
        <v>38292</v>
      </c>
      <c r="G340" s="164">
        <v>2004</v>
      </c>
      <c r="H340" s="149" t="s">
        <v>35</v>
      </c>
      <c r="I340" s="149" t="str">
        <f t="shared" si="15"/>
        <v>CT</v>
      </c>
      <c r="J340" s="149" t="str">
        <f t="shared" si="16"/>
        <v>CT</v>
      </c>
      <c r="K340" s="149" t="str">
        <f t="shared" si="17"/>
        <v>Northeast</v>
      </c>
      <c r="L340" s="149" t="str">
        <f>INDEX('State '!$A$1:$C$62,MATCH($I340,'State '!$B:$B,0),3)</f>
        <v>Northeast</v>
      </c>
      <c r="M340" s="149" t="str">
        <f>INDEX('State '!$A$1:$C$62,MATCH($J340,'State '!$B:$B,0),3)</f>
        <v>Northeast</v>
      </c>
      <c r="N340" s="149"/>
      <c r="O340" s="156">
        <v>5</v>
      </c>
      <c r="P340" s="156">
        <v>9</v>
      </c>
      <c r="Q340" s="156">
        <v>4.97</v>
      </c>
      <c r="R340" s="155" t="s">
        <v>2172</v>
      </c>
      <c r="S340" s="149" t="s">
        <v>135</v>
      </c>
      <c r="T340" s="149" t="s">
        <v>381</v>
      </c>
      <c r="U340" s="149" t="s">
        <v>1099</v>
      </c>
      <c r="V340" s="149"/>
      <c r="W340" s="148"/>
      <c r="X340" s="148"/>
      <c r="Y340" s="148"/>
    </row>
    <row r="341" spans="1:25" s="17" customFormat="1" x14ac:dyDescent="0.2">
      <c r="A341" s="149">
        <v>39990</v>
      </c>
      <c r="B341" s="162" t="s">
        <v>1138</v>
      </c>
      <c r="C341" s="162" t="s">
        <v>260</v>
      </c>
      <c r="D341" s="162" t="s">
        <v>134</v>
      </c>
      <c r="E341" s="162" t="s">
        <v>143</v>
      </c>
      <c r="F341" s="163">
        <v>38292</v>
      </c>
      <c r="G341" s="164">
        <v>2004</v>
      </c>
      <c r="H341" s="149" t="s">
        <v>42</v>
      </c>
      <c r="I341" s="149" t="str">
        <f t="shared" si="15"/>
        <v>IA</v>
      </c>
      <c r="J341" s="149" t="str">
        <f t="shared" si="16"/>
        <v>IA</v>
      </c>
      <c r="K341" s="149" t="str">
        <f t="shared" si="17"/>
        <v>Midwest</v>
      </c>
      <c r="L341" s="149" t="str">
        <f>INDEX('State '!$A$1:$C$62,MATCH($I341,'State '!$B:$B,0),3)</f>
        <v>Midwest</v>
      </c>
      <c r="M341" s="149" t="str">
        <f>INDEX('State '!$A$1:$C$62,MATCH($J341,'State '!$B:$B,0),3)</f>
        <v>Midwest</v>
      </c>
      <c r="N341" s="149"/>
      <c r="O341" s="156">
        <v>4.0599999999999996</v>
      </c>
      <c r="P341" s="156">
        <v>2.6</v>
      </c>
      <c r="Q341" s="156">
        <v>96</v>
      </c>
      <c r="R341" s="155">
        <v>16</v>
      </c>
      <c r="S341" s="149" t="s">
        <v>135</v>
      </c>
      <c r="T341" s="149" t="s">
        <v>381</v>
      </c>
      <c r="U341" s="149" t="s">
        <v>1139</v>
      </c>
      <c r="V341" s="149"/>
      <c r="W341" s="148"/>
      <c r="X341" s="148"/>
      <c r="Y341" s="148"/>
    </row>
    <row r="342" spans="1:25" s="17" customFormat="1" x14ac:dyDescent="0.2">
      <c r="A342" s="149">
        <v>39990</v>
      </c>
      <c r="B342" s="162" t="s">
        <v>1151</v>
      </c>
      <c r="C342" s="162" t="s">
        <v>256</v>
      </c>
      <c r="D342" s="162" t="s">
        <v>140</v>
      </c>
      <c r="E342" s="162" t="s">
        <v>143</v>
      </c>
      <c r="F342" s="163">
        <v>38292</v>
      </c>
      <c r="G342" s="155">
        <v>2004</v>
      </c>
      <c r="H342" s="149" t="s">
        <v>50</v>
      </c>
      <c r="I342" s="149" t="str">
        <f t="shared" si="15"/>
        <v>WA</v>
      </c>
      <c r="J342" s="149" t="str">
        <f t="shared" si="16"/>
        <v>WA</v>
      </c>
      <c r="K342" s="149" t="str">
        <f t="shared" si="17"/>
        <v>Pacific</v>
      </c>
      <c r="L342" s="149" t="str">
        <f>INDEX('State '!$A$1:$C$62,MATCH($I342,'State '!$B:$B,0),3)</f>
        <v>Pacific</v>
      </c>
      <c r="M342" s="149" t="str">
        <f>INDEX('State '!$A$1:$C$62,MATCH($J342,'State '!$B:$B,0),3)</f>
        <v>Pacific</v>
      </c>
      <c r="N342" s="149"/>
      <c r="O342" s="156">
        <v>24.6</v>
      </c>
      <c r="P342" s="156">
        <v>9.15</v>
      </c>
      <c r="Q342" s="156">
        <v>113.11</v>
      </c>
      <c r="R342" s="155">
        <v>16</v>
      </c>
      <c r="S342" s="149" t="s">
        <v>135</v>
      </c>
      <c r="T342" s="149" t="s">
        <v>381</v>
      </c>
      <c r="U342" s="149" t="s">
        <v>1152</v>
      </c>
      <c r="V342" s="149"/>
      <c r="W342" s="148"/>
      <c r="X342" s="148"/>
      <c r="Y342" s="148"/>
    </row>
    <row r="343" spans="1:25" s="17" customFormat="1" x14ac:dyDescent="0.2">
      <c r="A343" s="149">
        <v>39990</v>
      </c>
      <c r="B343" s="162" t="s">
        <v>1160</v>
      </c>
      <c r="C343" s="162" t="s">
        <v>330</v>
      </c>
      <c r="D343" s="162" t="s">
        <v>134</v>
      </c>
      <c r="E343" s="162" t="s">
        <v>143</v>
      </c>
      <c r="F343" s="163">
        <v>38292</v>
      </c>
      <c r="G343" s="155">
        <v>2004</v>
      </c>
      <c r="H343" s="149" t="s">
        <v>2</v>
      </c>
      <c r="I343" s="149" t="str">
        <f t="shared" si="15"/>
        <v>OR</v>
      </c>
      <c r="J343" s="149" t="str">
        <f t="shared" si="16"/>
        <v>OR</v>
      </c>
      <c r="K343" s="149" t="str">
        <f t="shared" si="17"/>
        <v>Pacific</v>
      </c>
      <c r="L343" s="149" t="str">
        <f>INDEX('State '!$A$1:$C$62,MATCH($I343,'State '!$B:$B,0),3)</f>
        <v>Pacific</v>
      </c>
      <c r="M343" s="149" t="str">
        <f>INDEX('State '!$A$1:$C$62,MATCH($J343,'State '!$B:$B,0),3)</f>
        <v>Pacific</v>
      </c>
      <c r="N343" s="149"/>
      <c r="O343" s="156">
        <v>85</v>
      </c>
      <c r="P343" s="156">
        <v>50</v>
      </c>
      <c r="Q343" s="156">
        <v>320</v>
      </c>
      <c r="R343" s="155">
        <v>24</v>
      </c>
      <c r="S343" s="149" t="s">
        <v>138</v>
      </c>
      <c r="T343" s="149" t="s">
        <v>187</v>
      </c>
      <c r="U343" s="149" t="s">
        <v>382</v>
      </c>
      <c r="V343" s="149"/>
      <c r="W343" s="148"/>
      <c r="X343" s="148"/>
      <c r="Y343" s="148"/>
    </row>
    <row r="344" spans="1:25" s="17" customFormat="1" x14ac:dyDescent="0.2">
      <c r="A344" s="149">
        <v>39990</v>
      </c>
      <c r="B344" s="162" t="s">
        <v>1132</v>
      </c>
      <c r="C344" s="162" t="s">
        <v>199</v>
      </c>
      <c r="D344" s="162" t="s">
        <v>140</v>
      </c>
      <c r="E344" s="162" t="s">
        <v>143</v>
      </c>
      <c r="F344" s="163">
        <v>38292</v>
      </c>
      <c r="G344" s="155">
        <v>2004</v>
      </c>
      <c r="H344" s="149" t="s">
        <v>7</v>
      </c>
      <c r="I344" s="149" t="str">
        <f t="shared" si="15"/>
        <v>PA</v>
      </c>
      <c r="J344" s="149" t="str">
        <f t="shared" si="16"/>
        <v>PA</v>
      </c>
      <c r="K344" s="149" t="str">
        <f t="shared" si="17"/>
        <v>Northeast</v>
      </c>
      <c r="L344" s="149" t="str">
        <f>INDEX('State '!$A$1:$C$62,MATCH($I344,'State '!$B:$B,0),3)</f>
        <v>Northeast</v>
      </c>
      <c r="M344" s="149" t="str">
        <f>INDEX('State '!$A$1:$C$62,MATCH($J344,'State '!$B:$B,0),3)</f>
        <v>Northeast</v>
      </c>
      <c r="N344" s="149"/>
      <c r="O344" s="156">
        <v>82.85</v>
      </c>
      <c r="P344" s="156">
        <v>35</v>
      </c>
      <c r="Q344" s="156">
        <v>217</v>
      </c>
      <c r="R344" s="155">
        <v>36</v>
      </c>
      <c r="S344" s="149" t="s">
        <v>135</v>
      </c>
      <c r="T344" s="149" t="s">
        <v>381</v>
      </c>
      <c r="U344" s="149" t="s">
        <v>1133</v>
      </c>
      <c r="V344" s="149"/>
      <c r="W344" s="148"/>
      <c r="X344" s="148"/>
      <c r="Y344" s="148"/>
    </row>
    <row r="345" spans="1:25" s="17" customFormat="1" x14ac:dyDescent="0.2">
      <c r="A345" s="149">
        <v>39990</v>
      </c>
      <c r="B345" s="162" t="s">
        <v>1129</v>
      </c>
      <c r="C345" s="162" t="s">
        <v>199</v>
      </c>
      <c r="D345" s="162" t="s">
        <v>140</v>
      </c>
      <c r="E345" s="162" t="s">
        <v>143</v>
      </c>
      <c r="F345" s="163">
        <v>38292</v>
      </c>
      <c r="G345" s="155">
        <v>2004</v>
      </c>
      <c r="H345" s="149" t="s">
        <v>1130</v>
      </c>
      <c r="I345" s="149" t="str">
        <f t="shared" si="15"/>
        <v>TN</v>
      </c>
      <c r="J345" s="149" t="str">
        <f t="shared" si="16"/>
        <v>AL</v>
      </c>
      <c r="K345" s="149" t="str">
        <f t="shared" si="17"/>
        <v>Midwest, South Central</v>
      </c>
      <c r="L345" s="149" t="str">
        <f>INDEX('State '!$A$1:$C$62,MATCH($I345,'State '!$B:$B,0),3)</f>
        <v>Midwest</v>
      </c>
      <c r="M345" s="149" t="str">
        <f>INDEX('State '!$A$1:$C$62,MATCH($J345,'State '!$B:$B,0),3)</f>
        <v>South Central</v>
      </c>
      <c r="N345" s="149"/>
      <c r="O345" s="156">
        <v>27</v>
      </c>
      <c r="P345" s="156">
        <v>6.8</v>
      </c>
      <c r="Q345" s="156">
        <v>57</v>
      </c>
      <c r="R345" s="155">
        <v>36</v>
      </c>
      <c r="S345" s="149" t="s">
        <v>135</v>
      </c>
      <c r="T345" s="149" t="s">
        <v>381</v>
      </c>
      <c r="U345" s="149" t="s">
        <v>1131</v>
      </c>
      <c r="V345" s="149"/>
      <c r="W345" s="148"/>
      <c r="X345" s="148"/>
      <c r="Y345" s="148"/>
    </row>
    <row r="346" spans="1:25" s="56" customFormat="1" x14ac:dyDescent="0.2">
      <c r="A346" s="149">
        <v>39990</v>
      </c>
      <c r="B346" s="162" t="s">
        <v>1110</v>
      </c>
      <c r="C346" s="162" t="s">
        <v>247</v>
      </c>
      <c r="D346" s="162" t="s">
        <v>134</v>
      </c>
      <c r="E346" s="162" t="s">
        <v>143</v>
      </c>
      <c r="F346" s="163">
        <v>38292</v>
      </c>
      <c r="G346" s="155">
        <v>2004</v>
      </c>
      <c r="H346" s="149" t="s">
        <v>29</v>
      </c>
      <c r="I346" s="149" t="str">
        <f t="shared" si="15"/>
        <v>WY</v>
      </c>
      <c r="J346" s="149" t="str">
        <f t="shared" si="16"/>
        <v>WY</v>
      </c>
      <c r="K346" s="149" t="str">
        <f t="shared" si="17"/>
        <v>Mountain</v>
      </c>
      <c r="L346" s="149" t="str">
        <f>INDEX('State '!$A$1:$C$62,MATCH($I346,'State '!$B:$B,0),3)</f>
        <v>Mountain</v>
      </c>
      <c r="M346" s="149" t="str">
        <f>INDEX('State '!$A$1:$C$62,MATCH($J346,'State '!$B:$B,0),3)</f>
        <v>Mountain</v>
      </c>
      <c r="N346" s="149"/>
      <c r="O346" s="156">
        <v>11.56</v>
      </c>
      <c r="P346" s="156">
        <v>5.25</v>
      </c>
      <c r="Q346" s="156">
        <v>110</v>
      </c>
      <c r="R346" s="155">
        <v>16</v>
      </c>
      <c r="S346" s="149" t="s">
        <v>135</v>
      </c>
      <c r="T346" s="149" t="s">
        <v>381</v>
      </c>
      <c r="U346" s="149" t="s">
        <v>1111</v>
      </c>
      <c r="V346" s="149"/>
      <c r="W346" s="154"/>
      <c r="X346" s="154"/>
      <c r="Y346" s="154"/>
    </row>
    <row r="347" spans="1:25" s="17" customFormat="1" x14ac:dyDescent="0.2">
      <c r="A347" s="149">
        <v>39990</v>
      </c>
      <c r="B347" s="162" t="s">
        <v>2069</v>
      </c>
      <c r="C347" s="162" t="s">
        <v>329</v>
      </c>
      <c r="D347" s="162" t="s">
        <v>140</v>
      </c>
      <c r="E347" s="162" t="s">
        <v>143</v>
      </c>
      <c r="F347" s="163">
        <v>38301</v>
      </c>
      <c r="G347" s="164">
        <v>2004</v>
      </c>
      <c r="H347" s="149" t="s">
        <v>38</v>
      </c>
      <c r="I347" s="149" t="str">
        <f t="shared" si="15"/>
        <v>NH</v>
      </c>
      <c r="J347" s="149" t="str">
        <f t="shared" si="16"/>
        <v>NH</v>
      </c>
      <c r="K347" s="149" t="str">
        <f t="shared" si="17"/>
        <v>Northeast</v>
      </c>
      <c r="L347" s="149" t="str">
        <f>INDEX('State '!$A$1:$C$62,MATCH($I347,'State '!$B:$B,0),3)</f>
        <v>Northeast</v>
      </c>
      <c r="M347" s="149" t="str">
        <f>INDEX('State '!$A$1:$C$62,MATCH($J347,'State '!$B:$B,0),3)</f>
        <v>Northeast</v>
      </c>
      <c r="N347" s="149"/>
      <c r="O347" s="156">
        <v>3.87</v>
      </c>
      <c r="P347" s="156">
        <v>7</v>
      </c>
      <c r="Q347" s="156">
        <v>50</v>
      </c>
      <c r="R347" s="155">
        <v>12</v>
      </c>
      <c r="S347" s="149" t="s">
        <v>138</v>
      </c>
      <c r="T347" s="149" t="s">
        <v>187</v>
      </c>
      <c r="U347" s="149" t="s">
        <v>382</v>
      </c>
      <c r="V347" s="149"/>
      <c r="W347" s="148"/>
      <c r="X347" s="148"/>
      <c r="Y347" s="148"/>
    </row>
    <row r="348" spans="1:25" s="17" customFormat="1" x14ac:dyDescent="0.2">
      <c r="A348" s="149">
        <v>39990</v>
      </c>
      <c r="B348" s="162" t="s">
        <v>1146</v>
      </c>
      <c r="C348" s="162" t="s">
        <v>266</v>
      </c>
      <c r="D348" s="162" t="s">
        <v>140</v>
      </c>
      <c r="E348" s="162" t="s">
        <v>143</v>
      </c>
      <c r="F348" s="163">
        <v>38310</v>
      </c>
      <c r="G348" s="155">
        <v>2004</v>
      </c>
      <c r="H348" s="149" t="s">
        <v>1147</v>
      </c>
      <c r="I348" s="149" t="str">
        <f t="shared" si="15"/>
        <v>NM</v>
      </c>
      <c r="J348" s="149" t="str">
        <f t="shared" si="16"/>
        <v>TX</v>
      </c>
      <c r="K348" s="149" t="str">
        <f t="shared" si="17"/>
        <v>Mountain, South Central</v>
      </c>
      <c r="L348" s="149" t="str">
        <f>INDEX('State '!$A$1:$C$62,MATCH($I348,'State '!$B:$B,0),3)</f>
        <v>Mountain</v>
      </c>
      <c r="M348" s="149" t="str">
        <f>INDEX('State '!$A$1:$C$62,MATCH($J348,'State '!$B:$B,0),3)</f>
        <v>South Central</v>
      </c>
      <c r="N348" s="149"/>
      <c r="O348" s="156">
        <v>0.25</v>
      </c>
      <c r="P348" s="156"/>
      <c r="Q348" s="156">
        <v>10</v>
      </c>
      <c r="R348" s="155">
        <v>24</v>
      </c>
      <c r="S348" s="149" t="s">
        <v>135</v>
      </c>
      <c r="T348" s="149" t="s">
        <v>381</v>
      </c>
      <c r="U348" s="149" t="s">
        <v>1148</v>
      </c>
      <c r="V348" s="149"/>
      <c r="W348" s="148"/>
      <c r="X348" s="148"/>
      <c r="Y348" s="148"/>
    </row>
    <row r="349" spans="1:25" s="17" customFormat="1" x14ac:dyDescent="0.2">
      <c r="A349" s="149">
        <v>39990</v>
      </c>
      <c r="B349" s="162" t="s">
        <v>1141</v>
      </c>
      <c r="C349" s="162" t="s">
        <v>258</v>
      </c>
      <c r="D349" s="162" t="s">
        <v>140</v>
      </c>
      <c r="E349" s="162" t="s">
        <v>143</v>
      </c>
      <c r="F349" s="163">
        <v>38322</v>
      </c>
      <c r="G349" s="164">
        <v>2004</v>
      </c>
      <c r="H349" s="149" t="s">
        <v>837</v>
      </c>
      <c r="I349" s="149" t="str">
        <f t="shared" si="15"/>
        <v>CO</v>
      </c>
      <c r="J349" s="149" t="str">
        <f t="shared" si="16"/>
        <v>KS</v>
      </c>
      <c r="K349" s="149" t="str">
        <f t="shared" si="17"/>
        <v>Mountain, South Central</v>
      </c>
      <c r="L349" s="149" t="str">
        <f>INDEX('State '!$A$1:$C$62,MATCH($I349,'State '!$B:$B,0),3)</f>
        <v>Mountain</v>
      </c>
      <c r="M349" s="149" t="str">
        <f>INDEX('State '!$A$1:$C$62,MATCH($J349,'State '!$B:$B,0),3)</f>
        <v>South Central</v>
      </c>
      <c r="N349" s="149"/>
      <c r="O349" s="156">
        <v>410</v>
      </c>
      <c r="P349" s="156">
        <v>380</v>
      </c>
      <c r="Q349" s="156">
        <v>560</v>
      </c>
      <c r="R349" s="155">
        <v>36</v>
      </c>
      <c r="S349" s="149" t="s">
        <v>135</v>
      </c>
      <c r="T349" s="149" t="s">
        <v>381</v>
      </c>
      <c r="U349" s="149" t="s">
        <v>1142</v>
      </c>
      <c r="V349" s="149"/>
      <c r="W349" s="154"/>
      <c r="X349" s="148"/>
      <c r="Y349" s="148"/>
    </row>
    <row r="350" spans="1:25" s="17" customFormat="1" x14ac:dyDescent="0.2">
      <c r="A350" s="149">
        <v>39990</v>
      </c>
      <c r="B350" s="162" t="s">
        <v>1158</v>
      </c>
      <c r="C350" s="162" t="s">
        <v>258</v>
      </c>
      <c r="D350" s="162" t="s">
        <v>140</v>
      </c>
      <c r="E350" s="162" t="s">
        <v>143</v>
      </c>
      <c r="F350" s="163">
        <v>38322</v>
      </c>
      <c r="G350" s="164">
        <v>2004</v>
      </c>
      <c r="H350" s="149" t="s">
        <v>25</v>
      </c>
      <c r="I350" s="149" t="str">
        <f t="shared" si="15"/>
        <v>CO</v>
      </c>
      <c r="J350" s="149" t="str">
        <f t="shared" si="16"/>
        <v>CO</v>
      </c>
      <c r="K350" s="149" t="str">
        <f t="shared" si="17"/>
        <v>Mountain</v>
      </c>
      <c r="L350" s="149" t="str">
        <f>INDEX('State '!$A$1:$C$62,MATCH($I350,'State '!$B:$B,0),3)</f>
        <v>Mountain</v>
      </c>
      <c r="M350" s="149" t="str">
        <f>INDEX('State '!$A$1:$C$62,MATCH($J350,'State '!$B:$B,0),3)</f>
        <v>Mountain</v>
      </c>
      <c r="N350" s="149"/>
      <c r="O350" s="156">
        <v>4.7</v>
      </c>
      <c r="P350" s="156"/>
      <c r="Q350" s="156">
        <v>120</v>
      </c>
      <c r="R350" s="155"/>
      <c r="S350" s="149" t="s">
        <v>135</v>
      </c>
      <c r="T350" s="149" t="s">
        <v>381</v>
      </c>
      <c r="U350" s="149" t="s">
        <v>1159</v>
      </c>
      <c r="V350" s="149"/>
      <c r="W350" s="159"/>
      <c r="X350" s="148"/>
      <c r="Y350" s="148"/>
    </row>
    <row r="351" spans="1:25" s="17" customFormat="1" x14ac:dyDescent="0.2">
      <c r="A351" s="149">
        <v>39990</v>
      </c>
      <c r="B351" s="162" t="s">
        <v>1107</v>
      </c>
      <c r="C351" s="162" t="s">
        <v>242</v>
      </c>
      <c r="D351" s="162" t="s">
        <v>140</v>
      </c>
      <c r="E351" s="162" t="s">
        <v>143</v>
      </c>
      <c r="F351" s="163">
        <v>38322</v>
      </c>
      <c r="G351" s="164">
        <v>2004</v>
      </c>
      <c r="H351" s="149" t="s">
        <v>18</v>
      </c>
      <c r="I351" s="149" t="str">
        <f t="shared" si="15"/>
        <v>FL</v>
      </c>
      <c r="J351" s="149" t="str">
        <f t="shared" si="16"/>
        <v>FL</v>
      </c>
      <c r="K351" s="149" t="str">
        <f t="shared" si="17"/>
        <v>Southeast</v>
      </c>
      <c r="L351" s="149" t="str">
        <f>INDEX('State '!$A$1:$C$62,MATCH($I351,'State '!$B:$B,0),3)</f>
        <v>Southeast</v>
      </c>
      <c r="M351" s="149" t="str">
        <f>INDEX('State '!$A$1:$C$62,MATCH($J351,'State '!$B:$B,0),3)</f>
        <v>Southeast</v>
      </c>
      <c r="N351" s="149"/>
      <c r="O351" s="156">
        <v>13.6</v>
      </c>
      <c r="P351" s="156">
        <v>5</v>
      </c>
      <c r="Q351" s="156">
        <v>350</v>
      </c>
      <c r="R351" s="155">
        <v>30</v>
      </c>
      <c r="S351" s="149" t="s">
        <v>135</v>
      </c>
      <c r="T351" s="149" t="s">
        <v>381</v>
      </c>
      <c r="U351" s="149" t="s">
        <v>1108</v>
      </c>
      <c r="V351" s="149"/>
      <c r="W351" s="148"/>
      <c r="X351" s="148"/>
      <c r="Y351" s="148"/>
    </row>
    <row r="352" spans="1:25" s="17" customFormat="1" x14ac:dyDescent="0.2">
      <c r="A352" s="149">
        <v>39990</v>
      </c>
      <c r="B352" s="162" t="s">
        <v>1121</v>
      </c>
      <c r="C352" s="162" t="s">
        <v>297</v>
      </c>
      <c r="D352" s="162" t="s">
        <v>134</v>
      </c>
      <c r="E352" s="162" t="s">
        <v>143</v>
      </c>
      <c r="F352" s="163">
        <v>38327</v>
      </c>
      <c r="G352" s="155">
        <v>2004</v>
      </c>
      <c r="H352" s="149" t="s">
        <v>34</v>
      </c>
      <c r="I352" s="149" t="str">
        <f t="shared" si="15"/>
        <v>WI</v>
      </c>
      <c r="J352" s="149" t="str">
        <f t="shared" si="16"/>
        <v>WI</v>
      </c>
      <c r="K352" s="149" t="str">
        <f t="shared" si="17"/>
        <v>Midwest</v>
      </c>
      <c r="L352" s="149" t="str">
        <f>INDEX('State '!$A$1:$C$62,MATCH($I352,'State '!$B:$B,0),3)</f>
        <v>Midwest</v>
      </c>
      <c r="M352" s="149" t="str">
        <f>INDEX('State '!$A$1:$C$62,MATCH($J352,'State '!$B:$B,0),3)</f>
        <v>Midwest</v>
      </c>
      <c r="N352" s="149"/>
      <c r="O352" s="156">
        <v>46</v>
      </c>
      <c r="P352" s="156">
        <v>16.5</v>
      </c>
      <c r="Q352" s="156">
        <v>143</v>
      </c>
      <c r="R352" s="155" t="s">
        <v>594</v>
      </c>
      <c r="S352" s="149" t="s">
        <v>138</v>
      </c>
      <c r="T352" s="149" t="s">
        <v>187</v>
      </c>
      <c r="U352" s="149" t="s">
        <v>382</v>
      </c>
      <c r="V352" s="149"/>
      <c r="W352" s="148"/>
      <c r="X352" s="148"/>
      <c r="Y352" s="148"/>
    </row>
    <row r="353" spans="1:25" s="17" customFormat="1" x14ac:dyDescent="0.2">
      <c r="A353" s="149">
        <v>39990</v>
      </c>
      <c r="B353" s="162" t="s">
        <v>1153</v>
      </c>
      <c r="C353" s="162" t="s">
        <v>263</v>
      </c>
      <c r="D353" s="162" t="s">
        <v>134</v>
      </c>
      <c r="E353" s="162" t="s">
        <v>143</v>
      </c>
      <c r="F353" s="163">
        <v>38331</v>
      </c>
      <c r="G353" s="155">
        <v>2004</v>
      </c>
      <c r="H353" s="149" t="s">
        <v>21</v>
      </c>
      <c r="I353" s="149" t="str">
        <f t="shared" si="15"/>
        <v>UT</v>
      </c>
      <c r="J353" s="149" t="str">
        <f t="shared" si="16"/>
        <v>UT</v>
      </c>
      <c r="K353" s="149" t="str">
        <f t="shared" si="17"/>
        <v>Mountain</v>
      </c>
      <c r="L353" s="149" t="str">
        <f>INDEX('State '!$A$1:$C$62,MATCH($I353,'State '!$B:$B,0),3)</f>
        <v>Mountain</v>
      </c>
      <c r="M353" s="149" t="str">
        <f>INDEX('State '!$A$1:$C$62,MATCH($J353,'State '!$B:$B,0),3)</f>
        <v>Mountain</v>
      </c>
      <c r="N353" s="149"/>
      <c r="O353" s="156">
        <v>15.56</v>
      </c>
      <c r="P353" s="156">
        <v>13.4</v>
      </c>
      <c r="Q353" s="156">
        <v>190</v>
      </c>
      <c r="R353" s="155">
        <v>20</v>
      </c>
      <c r="S353" s="149" t="s">
        <v>135</v>
      </c>
      <c r="T353" s="149" t="s">
        <v>381</v>
      </c>
      <c r="U353" s="149" t="s">
        <v>1154</v>
      </c>
      <c r="V353" s="149"/>
      <c r="W353" s="148"/>
      <c r="X353" s="148"/>
      <c r="Y353" s="148"/>
    </row>
    <row r="354" spans="1:25" s="17" customFormat="1" x14ac:dyDescent="0.2">
      <c r="A354" s="149">
        <v>39990</v>
      </c>
      <c r="B354" s="162" t="s">
        <v>1122</v>
      </c>
      <c r="C354" s="162" t="s">
        <v>218</v>
      </c>
      <c r="D354" s="162" t="s">
        <v>140</v>
      </c>
      <c r="E354" s="162" t="s">
        <v>143</v>
      </c>
      <c r="F354" s="163">
        <v>38335</v>
      </c>
      <c r="G354" s="164">
        <v>2004</v>
      </c>
      <c r="H354" s="149" t="s">
        <v>803</v>
      </c>
      <c r="I354" s="149" t="str">
        <f t="shared" si="15"/>
        <v>PA</v>
      </c>
      <c r="J354" s="149" t="str">
        <f t="shared" si="16"/>
        <v>DE</v>
      </c>
      <c r="K354" s="149" t="str">
        <f t="shared" si="17"/>
        <v>Northeast</v>
      </c>
      <c r="L354" s="149" t="str">
        <f>INDEX('State '!$A$1:$C$62,MATCH($I354,'State '!$B:$B,0),3)</f>
        <v>Northeast</v>
      </c>
      <c r="M354" s="149" t="str">
        <f>INDEX('State '!$A$1:$C$62,MATCH($J354,'State '!$B:$B,0),3)</f>
        <v>Northeast</v>
      </c>
      <c r="N354" s="149"/>
      <c r="O354" s="156">
        <v>2.86</v>
      </c>
      <c r="P354" s="156">
        <v>2.7</v>
      </c>
      <c r="Q354" s="156">
        <v>4.7</v>
      </c>
      <c r="R354" s="155">
        <v>16</v>
      </c>
      <c r="S354" s="149" t="s">
        <v>135</v>
      </c>
      <c r="T354" s="149" t="s">
        <v>381</v>
      </c>
      <c r="U354" s="149" t="s">
        <v>1040</v>
      </c>
      <c r="V354" s="149"/>
      <c r="W354" s="148"/>
      <c r="X354" s="148"/>
      <c r="Y354" s="148"/>
    </row>
    <row r="355" spans="1:25" s="17" customFormat="1" x14ac:dyDescent="0.2">
      <c r="A355" s="149">
        <v>39990</v>
      </c>
      <c r="B355" s="162" t="s">
        <v>1134</v>
      </c>
      <c r="C355" s="162" t="s">
        <v>328</v>
      </c>
      <c r="D355" s="162" t="s">
        <v>136</v>
      </c>
      <c r="E355" s="162" t="s">
        <v>143</v>
      </c>
      <c r="F355" s="163">
        <v>38352</v>
      </c>
      <c r="G355" s="164">
        <v>2004</v>
      </c>
      <c r="H355" s="149" t="s">
        <v>2</v>
      </c>
      <c r="I355" s="149" t="str">
        <f t="shared" si="15"/>
        <v>OR</v>
      </c>
      <c r="J355" s="149" t="str">
        <f t="shared" si="16"/>
        <v>OR</v>
      </c>
      <c r="K355" s="149" t="str">
        <f t="shared" si="17"/>
        <v>Pacific</v>
      </c>
      <c r="L355" s="149" t="str">
        <f>INDEX('State '!$A$1:$C$62,MATCH($I355,'State '!$B:$B,0),3)</f>
        <v>Pacific</v>
      </c>
      <c r="M355" s="149" t="str">
        <f>INDEX('State '!$A$1:$C$62,MATCH($J355,'State '!$B:$B,0),3)</f>
        <v>Pacific</v>
      </c>
      <c r="N355" s="149"/>
      <c r="O355" s="156">
        <v>28</v>
      </c>
      <c r="P355" s="156">
        <v>72.400000000000006</v>
      </c>
      <c r="Q355" s="156">
        <v>70</v>
      </c>
      <c r="R355" s="155" t="s">
        <v>3190</v>
      </c>
      <c r="S355" s="149" t="s">
        <v>138</v>
      </c>
      <c r="T355" s="149" t="s">
        <v>187</v>
      </c>
      <c r="U355" s="149" t="s">
        <v>382</v>
      </c>
      <c r="V355" s="149"/>
      <c r="W355" s="148"/>
      <c r="X355" s="148"/>
      <c r="Y355" s="148"/>
    </row>
    <row r="356" spans="1:25" s="17" customFormat="1" x14ac:dyDescent="0.2">
      <c r="A356" s="149">
        <v>39990</v>
      </c>
      <c r="B356" s="162" t="s">
        <v>1050</v>
      </c>
      <c r="C356" s="162" t="s">
        <v>242</v>
      </c>
      <c r="D356" s="162" t="s">
        <v>134</v>
      </c>
      <c r="E356" s="162" t="s">
        <v>143</v>
      </c>
      <c r="F356" s="163">
        <v>38383</v>
      </c>
      <c r="G356" s="164">
        <v>2005</v>
      </c>
      <c r="H356" s="149" t="s">
        <v>18</v>
      </c>
      <c r="I356" s="149" t="str">
        <f t="shared" si="15"/>
        <v>FL</v>
      </c>
      <c r="J356" s="149" t="str">
        <f t="shared" si="16"/>
        <v>FL</v>
      </c>
      <c r="K356" s="149" t="str">
        <f t="shared" si="17"/>
        <v>Southeast</v>
      </c>
      <c r="L356" s="149" t="str">
        <f>INDEX('State '!$A$1:$C$62,MATCH($I356,'State '!$B:$B,0),3)</f>
        <v>Southeast</v>
      </c>
      <c r="M356" s="149" t="str">
        <f>INDEX('State '!$A$1:$C$62,MATCH($J356,'State '!$B:$B,0),3)</f>
        <v>Southeast</v>
      </c>
      <c r="N356" s="149"/>
      <c r="O356" s="156">
        <v>237</v>
      </c>
      <c r="P356" s="156">
        <v>110</v>
      </c>
      <c r="Q356" s="156">
        <v>175</v>
      </c>
      <c r="R356" s="155" t="s">
        <v>1822</v>
      </c>
      <c r="S356" s="149" t="s">
        <v>135</v>
      </c>
      <c r="T356" s="149" t="s">
        <v>381</v>
      </c>
      <c r="U356" s="149" t="s">
        <v>1051</v>
      </c>
      <c r="V356" s="149"/>
      <c r="W356" s="148"/>
      <c r="X356" s="148"/>
      <c r="Y356" s="148"/>
    </row>
    <row r="357" spans="1:25" s="17" customFormat="1" x14ac:dyDescent="0.2">
      <c r="A357" s="149">
        <v>39990</v>
      </c>
      <c r="B357" s="162" t="s">
        <v>1072</v>
      </c>
      <c r="C357" s="162" t="s">
        <v>319</v>
      </c>
      <c r="D357" s="162" t="s">
        <v>140</v>
      </c>
      <c r="E357" s="162" t="s">
        <v>143</v>
      </c>
      <c r="F357" s="163">
        <v>38432</v>
      </c>
      <c r="G357" s="164">
        <v>2005</v>
      </c>
      <c r="H357" s="149" t="s">
        <v>47</v>
      </c>
      <c r="I357" s="149" t="str">
        <f t="shared" si="15"/>
        <v>GM</v>
      </c>
      <c r="J357" s="149" t="str">
        <f t="shared" si="16"/>
        <v>GM</v>
      </c>
      <c r="K357" s="149" t="str">
        <f t="shared" si="17"/>
        <v>Gulf of Mexico</v>
      </c>
      <c r="L357" s="149" t="str">
        <f>INDEX('State '!$A$1:$C$62,MATCH($I357,'State '!$B:$B,0),3)</f>
        <v>Gulf of Mexico</v>
      </c>
      <c r="M357" s="149" t="str">
        <f>INDEX('State '!$A$1:$C$62,MATCH($J357,'State '!$B:$B,0),3)</f>
        <v>Gulf of Mexico</v>
      </c>
      <c r="N357" s="149"/>
      <c r="O357" s="156">
        <v>5</v>
      </c>
      <c r="P357" s="156">
        <v>8</v>
      </c>
      <c r="Q357" s="156">
        <v>690</v>
      </c>
      <c r="R357" s="155">
        <v>20</v>
      </c>
      <c r="S357" s="149" t="s">
        <v>135</v>
      </c>
      <c r="T357" s="149" t="s">
        <v>1073</v>
      </c>
      <c r="U357" s="149" t="s">
        <v>382</v>
      </c>
      <c r="V357" s="149"/>
      <c r="W357" s="148"/>
      <c r="X357" s="148"/>
      <c r="Y357" s="148"/>
    </row>
    <row r="358" spans="1:25" s="17" customFormat="1" x14ac:dyDescent="0.2">
      <c r="A358" s="149">
        <v>39990</v>
      </c>
      <c r="B358" s="162" t="s">
        <v>1092</v>
      </c>
      <c r="C358" s="162" t="s">
        <v>283</v>
      </c>
      <c r="D358" s="162" t="s">
        <v>140</v>
      </c>
      <c r="E358" s="162" t="s">
        <v>143</v>
      </c>
      <c r="F358" s="163">
        <v>38471</v>
      </c>
      <c r="G358" s="164">
        <v>2005</v>
      </c>
      <c r="H358" s="149" t="s">
        <v>959</v>
      </c>
      <c r="I358" s="149" t="str">
        <f t="shared" si="15"/>
        <v>VA</v>
      </c>
      <c r="J358" s="149" t="str">
        <f t="shared" si="16"/>
        <v>MD</v>
      </c>
      <c r="K358" s="149" t="str">
        <f t="shared" si="17"/>
        <v>Northeast</v>
      </c>
      <c r="L358" s="149" t="str">
        <f>INDEX('State '!$A$1:$C$62,MATCH($I358,'State '!$B:$B,0),3)</f>
        <v>Northeast</v>
      </c>
      <c r="M358" s="149" t="str">
        <f>INDEX('State '!$A$1:$C$62,MATCH($J358,'State '!$B:$B,0),3)</f>
        <v>Northeast</v>
      </c>
      <c r="N358" s="149"/>
      <c r="O358" s="156">
        <v>43.5</v>
      </c>
      <c r="P358" s="156"/>
      <c r="Q358" s="156">
        <v>433</v>
      </c>
      <c r="R358" s="155">
        <v>36</v>
      </c>
      <c r="S358" s="149" t="s">
        <v>135</v>
      </c>
      <c r="T358" s="149" t="s">
        <v>381</v>
      </c>
      <c r="U358" s="149" t="s">
        <v>1093</v>
      </c>
      <c r="V358" s="149"/>
      <c r="W358" s="148"/>
      <c r="X358" s="148"/>
      <c r="Y358" s="148"/>
    </row>
    <row r="359" spans="1:25" s="17" customFormat="1" x14ac:dyDescent="0.2">
      <c r="A359" s="149">
        <v>39990</v>
      </c>
      <c r="B359" s="162" t="s">
        <v>1076</v>
      </c>
      <c r="C359" s="162" t="s">
        <v>320</v>
      </c>
      <c r="D359" s="162" t="s">
        <v>134</v>
      </c>
      <c r="E359" s="162" t="s">
        <v>143</v>
      </c>
      <c r="F359" s="163">
        <v>38473</v>
      </c>
      <c r="G359" s="164">
        <v>2005</v>
      </c>
      <c r="H359" s="149" t="s">
        <v>28</v>
      </c>
      <c r="I359" s="149" t="str">
        <f t="shared" si="15"/>
        <v>IL</v>
      </c>
      <c r="J359" s="149" t="str">
        <f t="shared" si="16"/>
        <v>IL</v>
      </c>
      <c r="K359" s="149" t="str">
        <f t="shared" si="17"/>
        <v>Midwest</v>
      </c>
      <c r="L359" s="149" t="str">
        <f>INDEX('State '!$A$1:$C$62,MATCH($I359,'State '!$B:$B,0),3)</f>
        <v>Midwest</v>
      </c>
      <c r="M359" s="149" t="str">
        <f>INDEX('State '!$A$1:$C$62,MATCH($J359,'State '!$B:$B,0),3)</f>
        <v>Midwest</v>
      </c>
      <c r="N359" s="149"/>
      <c r="O359" s="156">
        <v>18.02</v>
      </c>
      <c r="P359" s="156">
        <v>3.6</v>
      </c>
      <c r="Q359" s="156">
        <v>134</v>
      </c>
      <c r="R359" s="155">
        <v>20</v>
      </c>
      <c r="S359" s="149" t="s">
        <v>135</v>
      </c>
      <c r="T359" s="149" t="s">
        <v>381</v>
      </c>
      <c r="U359" s="149" t="s">
        <v>1077</v>
      </c>
      <c r="V359" s="149"/>
      <c r="W359" s="148"/>
      <c r="X359" s="148"/>
      <c r="Y359" s="148"/>
    </row>
    <row r="360" spans="1:25" s="17" customFormat="1" x14ac:dyDescent="0.2">
      <c r="A360" s="149">
        <v>39990</v>
      </c>
      <c r="B360" s="162" t="s">
        <v>1054</v>
      </c>
      <c r="C360" s="162" t="s">
        <v>312</v>
      </c>
      <c r="D360" s="162" t="s">
        <v>136</v>
      </c>
      <c r="E360" s="162" t="s">
        <v>143</v>
      </c>
      <c r="F360" s="163">
        <v>38473</v>
      </c>
      <c r="G360" s="155">
        <v>2005</v>
      </c>
      <c r="H360" s="149" t="s">
        <v>6</v>
      </c>
      <c r="I360" s="149" t="str">
        <f t="shared" si="15"/>
        <v>TX</v>
      </c>
      <c r="J360" s="149" t="str">
        <f t="shared" si="16"/>
        <v>TX</v>
      </c>
      <c r="K360" s="149" t="str">
        <f t="shared" si="17"/>
        <v>South Central</v>
      </c>
      <c r="L360" s="149" t="str">
        <f>INDEX('State '!$A$1:$C$62,MATCH($I360,'State '!$B:$B,0),3)</f>
        <v>South Central</v>
      </c>
      <c r="M360" s="149" t="str">
        <f>INDEX('State '!$A$1:$C$62,MATCH($J360,'State '!$B:$B,0),3)</f>
        <v>South Central</v>
      </c>
      <c r="N360" s="149"/>
      <c r="O360" s="156">
        <v>24</v>
      </c>
      <c r="P360" s="156">
        <v>22</v>
      </c>
      <c r="Q360" s="156">
        <v>225</v>
      </c>
      <c r="R360" s="155">
        <v>30</v>
      </c>
      <c r="S360" s="149" t="s">
        <v>138</v>
      </c>
      <c r="T360" s="149" t="s">
        <v>187</v>
      </c>
      <c r="U360" s="149" t="s">
        <v>382</v>
      </c>
      <c r="V360" s="149"/>
      <c r="W360" s="148"/>
      <c r="X360" s="148"/>
      <c r="Y360" s="148"/>
    </row>
    <row r="361" spans="1:25" s="17" customFormat="1" x14ac:dyDescent="0.2">
      <c r="A361" s="149">
        <v>39990</v>
      </c>
      <c r="B361" s="162" t="s">
        <v>1070</v>
      </c>
      <c r="C361" s="162" t="s">
        <v>318</v>
      </c>
      <c r="D361" s="162" t="s">
        <v>134</v>
      </c>
      <c r="E361" s="162" t="s">
        <v>143</v>
      </c>
      <c r="F361" s="163">
        <v>38473</v>
      </c>
      <c r="G361" s="155">
        <v>2005</v>
      </c>
      <c r="H361" s="149" t="s">
        <v>14</v>
      </c>
      <c r="I361" s="149" t="str">
        <f t="shared" si="15"/>
        <v>MS</v>
      </c>
      <c r="J361" s="149" t="str">
        <f t="shared" si="16"/>
        <v>MS</v>
      </c>
      <c r="K361" s="149" t="str">
        <f t="shared" si="17"/>
        <v>South Central</v>
      </c>
      <c r="L361" s="149" t="str">
        <f>INDEX('State '!$A$1:$C$62,MATCH($I361,'State '!$B:$B,0),3)</f>
        <v>South Central</v>
      </c>
      <c r="M361" s="149" t="str">
        <f>INDEX('State '!$A$1:$C$62,MATCH($J361,'State '!$B:$B,0),3)</f>
        <v>South Central</v>
      </c>
      <c r="N361" s="149"/>
      <c r="O361" s="156">
        <v>0.97</v>
      </c>
      <c r="P361" s="156"/>
      <c r="Q361" s="156">
        <v>620</v>
      </c>
      <c r="R361" s="155">
        <v>36</v>
      </c>
      <c r="S361" s="149" t="s">
        <v>135</v>
      </c>
      <c r="T361" s="149" t="s">
        <v>381</v>
      </c>
      <c r="U361" s="149" t="s">
        <v>1071</v>
      </c>
      <c r="V361" s="149"/>
      <c r="W361" s="148"/>
      <c r="X361" s="148"/>
      <c r="Y361" s="148"/>
    </row>
    <row r="362" spans="1:25" s="17" customFormat="1" x14ac:dyDescent="0.2">
      <c r="A362" s="149">
        <v>39990</v>
      </c>
      <c r="B362" s="162" t="s">
        <v>1043</v>
      </c>
      <c r="C362" s="162" t="s">
        <v>266</v>
      </c>
      <c r="D362" s="162" t="s">
        <v>140</v>
      </c>
      <c r="E362" s="162" t="s">
        <v>143</v>
      </c>
      <c r="F362" s="163">
        <v>38473</v>
      </c>
      <c r="G362" s="155">
        <v>2005</v>
      </c>
      <c r="H362" s="149" t="s">
        <v>43</v>
      </c>
      <c r="I362" s="149" t="str">
        <f t="shared" si="15"/>
        <v>NM</v>
      </c>
      <c r="J362" s="149" t="str">
        <f t="shared" si="16"/>
        <v>NM</v>
      </c>
      <c r="K362" s="149" t="str">
        <f t="shared" si="17"/>
        <v>Mountain</v>
      </c>
      <c r="L362" s="149" t="str">
        <f>INDEX('State '!$A$1:$C$62,MATCH($I362,'State '!$B:$B,0),3)</f>
        <v>Mountain</v>
      </c>
      <c r="M362" s="149" t="str">
        <f>INDEX('State '!$A$1:$C$62,MATCH($J362,'State '!$B:$B,0),3)</f>
        <v>Mountain</v>
      </c>
      <c r="N362" s="149"/>
      <c r="O362" s="156">
        <v>138.4</v>
      </c>
      <c r="P362" s="156">
        <v>72.599999999999994</v>
      </c>
      <c r="Q362" s="156">
        <v>375</v>
      </c>
      <c r="R362" s="155">
        <v>36</v>
      </c>
      <c r="S362" s="149" t="s">
        <v>135</v>
      </c>
      <c r="T362" s="149" t="s">
        <v>381</v>
      </c>
      <c r="U362" s="149" t="s">
        <v>1044</v>
      </c>
      <c r="V362" s="149"/>
      <c r="W362" s="148"/>
      <c r="X362" s="148"/>
      <c r="Y362" s="148"/>
    </row>
    <row r="363" spans="1:25" s="17" customFormat="1" x14ac:dyDescent="0.2">
      <c r="A363" s="149">
        <v>39990</v>
      </c>
      <c r="B363" s="162" t="s">
        <v>1060</v>
      </c>
      <c r="C363" s="162" t="s">
        <v>219</v>
      </c>
      <c r="D363" s="162" t="s">
        <v>136</v>
      </c>
      <c r="E363" s="162" t="s">
        <v>143</v>
      </c>
      <c r="F363" s="163">
        <v>38478</v>
      </c>
      <c r="G363" s="164">
        <v>2005</v>
      </c>
      <c r="H363" s="149" t="s">
        <v>6</v>
      </c>
      <c r="I363" s="149" t="str">
        <f t="shared" si="15"/>
        <v>TX</v>
      </c>
      <c r="J363" s="149" t="str">
        <f t="shared" si="16"/>
        <v>TX</v>
      </c>
      <c r="K363" s="149" t="str">
        <f t="shared" si="17"/>
        <v>South Central</v>
      </c>
      <c r="L363" s="149" t="str">
        <f>INDEX('State '!$A$1:$C$62,MATCH($I363,'State '!$B:$B,0),3)</f>
        <v>South Central</v>
      </c>
      <c r="M363" s="149" t="str">
        <f>INDEX('State '!$A$1:$C$62,MATCH($J363,'State '!$B:$B,0),3)</f>
        <v>South Central</v>
      </c>
      <c r="N363" s="149"/>
      <c r="O363" s="156">
        <v>130</v>
      </c>
      <c r="P363" s="156">
        <v>107</v>
      </c>
      <c r="Q363" s="156">
        <v>500</v>
      </c>
      <c r="R363" s="155">
        <v>36</v>
      </c>
      <c r="S363" s="149" t="s">
        <v>138</v>
      </c>
      <c r="T363" s="149" t="s">
        <v>187</v>
      </c>
      <c r="U363" s="149" t="s">
        <v>382</v>
      </c>
      <c r="V363" s="149"/>
      <c r="W363" s="148"/>
      <c r="X363" s="148"/>
      <c r="Y363" s="148"/>
    </row>
    <row r="364" spans="1:25" s="17" customFormat="1" x14ac:dyDescent="0.2">
      <c r="A364" s="149">
        <v>39990</v>
      </c>
      <c r="B364" s="150" t="s">
        <v>1061</v>
      </c>
      <c r="C364" s="150" t="s">
        <v>240</v>
      </c>
      <c r="D364" s="150" t="s">
        <v>136</v>
      </c>
      <c r="E364" s="151" t="s">
        <v>143</v>
      </c>
      <c r="F364" s="152">
        <v>38504</v>
      </c>
      <c r="G364" s="153">
        <v>2005</v>
      </c>
      <c r="H364" s="149" t="s">
        <v>6</v>
      </c>
      <c r="I364" s="149" t="str">
        <f t="shared" si="15"/>
        <v>TX</v>
      </c>
      <c r="J364" s="149" t="str">
        <f t="shared" si="16"/>
        <v>TX</v>
      </c>
      <c r="K364" s="149" t="str">
        <f t="shared" si="17"/>
        <v>South Central</v>
      </c>
      <c r="L364" s="149" t="str">
        <f>INDEX('State '!$A$1:$C$62,MATCH($I364,'State '!$B:$B,0),3)</f>
        <v>South Central</v>
      </c>
      <c r="M364" s="149" t="str">
        <f>INDEX('State '!$A$1:$C$62,MATCH($J364,'State '!$B:$B,0),3)</f>
        <v>South Central</v>
      </c>
      <c r="N364" s="149"/>
      <c r="O364" s="156">
        <v>53</v>
      </c>
      <c r="P364" s="155">
        <v>54</v>
      </c>
      <c r="Q364" s="155">
        <v>650</v>
      </c>
      <c r="R364" s="156">
        <v>24</v>
      </c>
      <c r="S364" s="157" t="s">
        <v>138</v>
      </c>
      <c r="T364" s="154" t="s">
        <v>187</v>
      </c>
      <c r="U364" s="158" t="s">
        <v>382</v>
      </c>
      <c r="V364" s="149"/>
      <c r="W364" s="148"/>
      <c r="X364" s="148"/>
      <c r="Y364" s="148"/>
    </row>
    <row r="365" spans="1:25" s="17" customFormat="1" x14ac:dyDescent="0.2">
      <c r="A365" s="149">
        <v>39990</v>
      </c>
      <c r="B365" s="162" t="s">
        <v>1048</v>
      </c>
      <c r="C365" s="162" t="s">
        <v>256</v>
      </c>
      <c r="D365" s="162" t="s">
        <v>140</v>
      </c>
      <c r="E365" s="162" t="s">
        <v>143</v>
      </c>
      <c r="F365" s="163">
        <v>38510</v>
      </c>
      <c r="G365" s="155">
        <v>2005</v>
      </c>
      <c r="H365" s="149" t="s">
        <v>50</v>
      </c>
      <c r="I365" s="149" t="str">
        <f t="shared" si="15"/>
        <v>WA</v>
      </c>
      <c r="J365" s="149" t="str">
        <f t="shared" si="16"/>
        <v>WA</v>
      </c>
      <c r="K365" s="149" t="str">
        <f t="shared" si="17"/>
        <v>Pacific</v>
      </c>
      <c r="L365" s="149" t="str">
        <f>INDEX('State '!$A$1:$C$62,MATCH($I365,'State '!$B:$B,0),3)</f>
        <v>Pacific</v>
      </c>
      <c r="M365" s="149" t="str">
        <f>INDEX('State '!$A$1:$C$62,MATCH($J365,'State '!$B:$B,0),3)</f>
        <v>Pacific</v>
      </c>
      <c r="N365" s="149"/>
      <c r="O365" s="156">
        <v>29.4</v>
      </c>
      <c r="P365" s="156">
        <v>2</v>
      </c>
      <c r="Q365" s="156"/>
      <c r="R365" s="155" t="s">
        <v>1179</v>
      </c>
      <c r="S365" s="149" t="s">
        <v>135</v>
      </c>
      <c r="T365" s="149" t="s">
        <v>381</v>
      </c>
      <c r="U365" s="149" t="s">
        <v>1049</v>
      </c>
      <c r="V365" s="149"/>
      <c r="W365" s="148"/>
      <c r="X365" s="148"/>
      <c r="Y365" s="148"/>
    </row>
    <row r="366" spans="1:25" s="17" customFormat="1" x14ac:dyDescent="0.2">
      <c r="A366" s="149">
        <v>39990</v>
      </c>
      <c r="B366" s="162" t="s">
        <v>1094</v>
      </c>
      <c r="C366" s="162" t="s">
        <v>324</v>
      </c>
      <c r="D366" s="162" t="s">
        <v>140</v>
      </c>
      <c r="E366" s="162" t="s">
        <v>143</v>
      </c>
      <c r="F366" s="163">
        <v>38539</v>
      </c>
      <c r="G366" s="164">
        <v>2005</v>
      </c>
      <c r="H366" s="149" t="s">
        <v>1095</v>
      </c>
      <c r="I366" s="149" t="str">
        <f t="shared" si="15"/>
        <v>GM</v>
      </c>
      <c r="J366" s="149" t="str">
        <f t="shared" si="16"/>
        <v>LA</v>
      </c>
      <c r="K366" s="149" t="str">
        <f t="shared" si="17"/>
        <v>Gulf of Mexico, South Central</v>
      </c>
      <c r="L366" s="149" t="str">
        <f>INDEX('State '!$A$1:$C$62,MATCH($I366,'State '!$B:$B,0),3)</f>
        <v>Gulf of Mexico</v>
      </c>
      <c r="M366" s="149" t="str">
        <f>INDEX('State '!$A$1:$C$62,MATCH($J366,'State '!$B:$B,0),3)</f>
        <v>South Central</v>
      </c>
      <c r="N366" s="149"/>
      <c r="O366" s="156">
        <v>10.8</v>
      </c>
      <c r="P366" s="156">
        <v>3</v>
      </c>
      <c r="Q366" s="156">
        <v>150</v>
      </c>
      <c r="R366" s="155" t="s">
        <v>1096</v>
      </c>
      <c r="S366" s="149" t="s">
        <v>135</v>
      </c>
      <c r="T366" s="149" t="s">
        <v>381</v>
      </c>
      <c r="U366" s="149" t="s">
        <v>1097</v>
      </c>
      <c r="V366" s="149"/>
      <c r="W366" s="148"/>
      <c r="X366" s="148"/>
      <c r="Y366" s="148"/>
    </row>
    <row r="367" spans="1:25" s="17" customFormat="1" x14ac:dyDescent="0.2">
      <c r="A367" s="149">
        <v>39990</v>
      </c>
      <c r="B367" s="162" t="s">
        <v>1064</v>
      </c>
      <c r="C367" s="162" t="s">
        <v>316</v>
      </c>
      <c r="D367" s="162" t="s">
        <v>140</v>
      </c>
      <c r="E367" s="162" t="s">
        <v>143</v>
      </c>
      <c r="F367" s="163">
        <v>38626</v>
      </c>
      <c r="G367" s="164">
        <v>2005</v>
      </c>
      <c r="H367" s="149" t="s">
        <v>16</v>
      </c>
      <c r="I367" s="149" t="str">
        <f t="shared" si="15"/>
        <v>NC</v>
      </c>
      <c r="J367" s="149" t="str">
        <f t="shared" si="16"/>
        <v>NC</v>
      </c>
      <c r="K367" s="149" t="str">
        <f t="shared" si="17"/>
        <v>Southeast</v>
      </c>
      <c r="L367" s="149" t="str">
        <f>INDEX('State '!$A$1:$C$62,MATCH($I367,'State '!$B:$B,0),3)</f>
        <v>Southeast</v>
      </c>
      <c r="M367" s="149" t="str">
        <f>INDEX('State '!$A$1:$C$62,MATCH($J367,'State '!$B:$B,0),3)</f>
        <v>Southeast</v>
      </c>
      <c r="N367" s="149"/>
      <c r="O367" s="156">
        <v>5</v>
      </c>
      <c r="P367" s="156">
        <v>10</v>
      </c>
      <c r="Q367" s="156">
        <v>30</v>
      </c>
      <c r="R367" s="155">
        <v>6</v>
      </c>
      <c r="S367" s="149" t="s">
        <v>138</v>
      </c>
      <c r="T367" s="149" t="s">
        <v>187</v>
      </c>
      <c r="U367" s="149" t="s">
        <v>382</v>
      </c>
      <c r="V367" s="149"/>
      <c r="W367" s="148"/>
      <c r="X367" s="148"/>
      <c r="Y367" s="148"/>
    </row>
    <row r="368" spans="1:25" s="17" customFormat="1" x14ac:dyDescent="0.2">
      <c r="A368" s="149">
        <v>39990</v>
      </c>
      <c r="B368" s="162" t="s">
        <v>1052</v>
      </c>
      <c r="C368" s="162" t="s">
        <v>288</v>
      </c>
      <c r="D368" s="162" t="s">
        <v>140</v>
      </c>
      <c r="E368" s="162" t="s">
        <v>143</v>
      </c>
      <c r="F368" s="163">
        <v>38626</v>
      </c>
      <c r="G368" s="155">
        <v>2005</v>
      </c>
      <c r="H368" s="149" t="s">
        <v>0</v>
      </c>
      <c r="I368" s="149" t="str">
        <f t="shared" si="15"/>
        <v>LA</v>
      </c>
      <c r="J368" s="149" t="str">
        <f t="shared" si="16"/>
        <v>LA</v>
      </c>
      <c r="K368" s="149" t="str">
        <f t="shared" si="17"/>
        <v>South Central</v>
      </c>
      <c r="L368" s="149" t="str">
        <f>INDEX('State '!$A$1:$C$62,MATCH($I368,'State '!$B:$B,0),3)</f>
        <v>South Central</v>
      </c>
      <c r="M368" s="149" t="str">
        <f>INDEX('State '!$A$1:$C$62,MATCH($J368,'State '!$B:$B,0),3)</f>
        <v>South Central</v>
      </c>
      <c r="N368" s="149"/>
      <c r="O368" s="156">
        <v>39.9</v>
      </c>
      <c r="P368" s="156">
        <v>22.8</v>
      </c>
      <c r="Q368" s="156">
        <v>1100</v>
      </c>
      <c r="R368" s="155">
        <v>36</v>
      </c>
      <c r="S368" s="149" t="s">
        <v>135</v>
      </c>
      <c r="T368" s="149" t="s">
        <v>381</v>
      </c>
      <c r="U368" s="149" t="s">
        <v>1053</v>
      </c>
      <c r="V368" s="149"/>
      <c r="W368" s="148"/>
      <c r="X368" s="148"/>
      <c r="Y368" s="148"/>
    </row>
    <row r="369" spans="1:26" s="17" customFormat="1" x14ac:dyDescent="0.2">
      <c r="A369" s="149">
        <v>39990</v>
      </c>
      <c r="B369" s="150" t="s">
        <v>1079</v>
      </c>
      <c r="C369" s="150" t="s">
        <v>206</v>
      </c>
      <c r="D369" s="150" t="s">
        <v>134</v>
      </c>
      <c r="E369" s="151" t="s">
        <v>143</v>
      </c>
      <c r="F369" s="152">
        <v>38632</v>
      </c>
      <c r="G369" s="159">
        <v>2005</v>
      </c>
      <c r="H369" s="149" t="s">
        <v>36</v>
      </c>
      <c r="I369" s="149" t="str">
        <f t="shared" si="15"/>
        <v>MA</v>
      </c>
      <c r="J369" s="149" t="str">
        <f t="shared" si="16"/>
        <v>MA</v>
      </c>
      <c r="K369" s="149" t="str">
        <f t="shared" si="17"/>
        <v>Northeast</v>
      </c>
      <c r="L369" s="149" t="str">
        <f>INDEX('State '!$A$1:$C$62,MATCH($I369,'State '!$B:$B,0),3)</f>
        <v>Northeast</v>
      </c>
      <c r="M369" s="149" t="str">
        <f>INDEX('State '!$A$1:$C$62,MATCH($J369,'State '!$B:$B,0),3)</f>
        <v>Northeast</v>
      </c>
      <c r="N369" s="149"/>
      <c r="O369" s="156">
        <v>7.7</v>
      </c>
      <c r="P369" s="155">
        <v>5.31</v>
      </c>
      <c r="Q369" s="155">
        <v>25</v>
      </c>
      <c r="R369" s="156">
        <v>8</v>
      </c>
      <c r="S369" s="157" t="s">
        <v>135</v>
      </c>
      <c r="T369" s="154" t="s">
        <v>381</v>
      </c>
      <c r="U369" s="158" t="s">
        <v>1080</v>
      </c>
      <c r="V369" s="149"/>
      <c r="W369" s="148"/>
      <c r="X369" s="148"/>
      <c r="Y369" s="148"/>
    </row>
    <row r="370" spans="1:26" s="17" customFormat="1" x14ac:dyDescent="0.2">
      <c r="A370" s="149">
        <v>39990</v>
      </c>
      <c r="B370" s="162" t="s">
        <v>1062</v>
      </c>
      <c r="C370" s="162" t="s">
        <v>215</v>
      </c>
      <c r="D370" s="162" t="s">
        <v>140</v>
      </c>
      <c r="E370" s="162" t="s">
        <v>143</v>
      </c>
      <c r="F370" s="163">
        <v>38640</v>
      </c>
      <c r="G370" s="155">
        <v>2005</v>
      </c>
      <c r="H370" s="149" t="s">
        <v>22</v>
      </c>
      <c r="I370" s="149" t="str">
        <f t="shared" si="15"/>
        <v>GA</v>
      </c>
      <c r="J370" s="149" t="str">
        <f t="shared" si="16"/>
        <v>GA</v>
      </c>
      <c r="K370" s="149" t="str">
        <f t="shared" si="17"/>
        <v>Southeast</v>
      </c>
      <c r="L370" s="149" t="str">
        <f>INDEX('State '!$A$1:$C$62,MATCH($I370,'State '!$B:$B,0),3)</f>
        <v>Southeast</v>
      </c>
      <c r="M370" s="149" t="str">
        <f>INDEX('State '!$A$1:$C$62,MATCH($J370,'State '!$B:$B,0),3)</f>
        <v>Southeast</v>
      </c>
      <c r="N370" s="149"/>
      <c r="O370" s="156">
        <v>19.28</v>
      </c>
      <c r="P370" s="156">
        <v>17.36</v>
      </c>
      <c r="Q370" s="156"/>
      <c r="R370" s="155" t="s">
        <v>3179</v>
      </c>
      <c r="S370" s="149" t="s">
        <v>135</v>
      </c>
      <c r="T370" s="149" t="s">
        <v>381</v>
      </c>
      <c r="U370" s="149" t="s">
        <v>1063</v>
      </c>
      <c r="V370" s="149"/>
      <c r="W370" s="148"/>
      <c r="X370" s="148"/>
      <c r="Y370" s="148"/>
    </row>
    <row r="371" spans="1:26" s="17" customFormat="1" x14ac:dyDescent="0.2">
      <c r="A371" s="149">
        <v>39990</v>
      </c>
      <c r="B371" s="162" t="s">
        <v>1047</v>
      </c>
      <c r="C371" s="162" t="s">
        <v>221</v>
      </c>
      <c r="D371" s="162" t="s">
        <v>141</v>
      </c>
      <c r="E371" s="162" t="s">
        <v>143</v>
      </c>
      <c r="F371" s="163">
        <v>38656</v>
      </c>
      <c r="G371" s="164">
        <v>2005</v>
      </c>
      <c r="H371" s="149" t="s">
        <v>6</v>
      </c>
      <c r="I371" s="149" t="str">
        <f t="shared" si="15"/>
        <v>TX</v>
      </c>
      <c r="J371" s="149" t="str">
        <f t="shared" si="16"/>
        <v>TX</v>
      </c>
      <c r="K371" s="149" t="str">
        <f t="shared" si="17"/>
        <v>South Central</v>
      </c>
      <c r="L371" s="149" t="str">
        <f>INDEX('State '!$A$1:$C$62,MATCH($I371,'State '!$B:$B,0),3)</f>
        <v>South Central</v>
      </c>
      <c r="M371" s="149" t="str">
        <f>INDEX('State '!$A$1:$C$62,MATCH($J371,'State '!$B:$B,0),3)</f>
        <v>South Central</v>
      </c>
      <c r="N371" s="149"/>
      <c r="O371" s="156">
        <v>40</v>
      </c>
      <c r="P371" s="156">
        <v>254</v>
      </c>
      <c r="Q371" s="156">
        <v>150</v>
      </c>
      <c r="R371" s="155">
        <v>24</v>
      </c>
      <c r="S371" s="149" t="s">
        <v>138</v>
      </c>
      <c r="T371" s="149" t="s">
        <v>187</v>
      </c>
      <c r="U371" s="149" t="s">
        <v>382</v>
      </c>
      <c r="V371" s="149"/>
      <c r="W371" s="148"/>
      <c r="X371" s="148"/>
      <c r="Y371" s="148"/>
    </row>
    <row r="372" spans="1:26" s="17" customFormat="1" x14ac:dyDescent="0.2">
      <c r="A372" s="149">
        <v>39990</v>
      </c>
      <c r="B372" s="162" t="s">
        <v>1074</v>
      </c>
      <c r="C372" s="162" t="s">
        <v>1725</v>
      </c>
      <c r="D372" s="162" t="s">
        <v>134</v>
      </c>
      <c r="E372" s="162" t="s">
        <v>143</v>
      </c>
      <c r="F372" s="163">
        <v>38657</v>
      </c>
      <c r="G372" s="164">
        <v>2005</v>
      </c>
      <c r="H372" s="149" t="s">
        <v>34</v>
      </c>
      <c r="I372" s="149" t="str">
        <f t="shared" si="15"/>
        <v>WI</v>
      </c>
      <c r="J372" s="149" t="str">
        <f t="shared" si="16"/>
        <v>WI</v>
      </c>
      <c r="K372" s="149" t="str">
        <f t="shared" si="17"/>
        <v>Midwest</v>
      </c>
      <c r="L372" s="149" t="str">
        <f>INDEX('State '!$A$1:$C$62,MATCH($I372,'State '!$B:$B,0),3)</f>
        <v>Midwest</v>
      </c>
      <c r="M372" s="149" t="str">
        <f>INDEX('State '!$A$1:$C$62,MATCH($J372,'State '!$B:$B,0),3)</f>
        <v>Midwest</v>
      </c>
      <c r="N372" s="149"/>
      <c r="O372" s="156">
        <v>18.600000000000001</v>
      </c>
      <c r="P372" s="156">
        <v>8.1999999999999993</v>
      </c>
      <c r="Q372" s="156">
        <v>143.4</v>
      </c>
      <c r="R372" s="155" t="s">
        <v>3209</v>
      </c>
      <c r="S372" s="149" t="s">
        <v>135</v>
      </c>
      <c r="T372" s="149" t="s">
        <v>381</v>
      </c>
      <c r="U372" s="149" t="s">
        <v>1075</v>
      </c>
      <c r="V372" s="149"/>
      <c r="W372" s="148"/>
      <c r="X372" s="148"/>
      <c r="Y372" s="148"/>
    </row>
    <row r="373" spans="1:26" s="17" customFormat="1" x14ac:dyDescent="0.2">
      <c r="A373" s="149">
        <v>39990</v>
      </c>
      <c r="B373" s="162" t="s">
        <v>1084</v>
      </c>
      <c r="C373" s="162" t="s">
        <v>260</v>
      </c>
      <c r="D373" s="162" t="s">
        <v>140</v>
      </c>
      <c r="E373" s="162" t="s">
        <v>143</v>
      </c>
      <c r="F373" s="163">
        <v>38657</v>
      </c>
      <c r="G373" s="164">
        <v>2005</v>
      </c>
      <c r="H373" s="149" t="s">
        <v>30</v>
      </c>
      <c r="I373" s="149" t="str">
        <f t="shared" si="15"/>
        <v>MN</v>
      </c>
      <c r="J373" s="149" t="str">
        <f t="shared" si="16"/>
        <v>MN</v>
      </c>
      <c r="K373" s="149" t="str">
        <f t="shared" si="17"/>
        <v>Midwest</v>
      </c>
      <c r="L373" s="149" t="str">
        <f>INDEX('State '!$A$1:$C$62,MATCH($I373,'State '!$B:$B,0),3)</f>
        <v>Midwest</v>
      </c>
      <c r="M373" s="149" t="str">
        <f>INDEX('State '!$A$1:$C$62,MATCH($J373,'State '!$B:$B,0),3)</f>
        <v>Midwest</v>
      </c>
      <c r="N373" s="149"/>
      <c r="O373" s="156">
        <v>7.7</v>
      </c>
      <c r="P373" s="156">
        <v>3.2</v>
      </c>
      <c r="Q373" s="156">
        <v>1.75</v>
      </c>
      <c r="R373" s="155">
        <v>30</v>
      </c>
      <c r="S373" s="149" t="s">
        <v>135</v>
      </c>
      <c r="T373" s="149" t="s">
        <v>381</v>
      </c>
      <c r="U373" s="149" t="s">
        <v>1085</v>
      </c>
      <c r="V373" s="149"/>
      <c r="W373" s="148"/>
      <c r="X373" s="148"/>
      <c r="Y373" s="148"/>
    </row>
    <row r="374" spans="1:26" s="17" customFormat="1" x14ac:dyDescent="0.2">
      <c r="A374" s="149">
        <v>39990</v>
      </c>
      <c r="B374" s="162" t="s">
        <v>1065</v>
      </c>
      <c r="C374" s="162" t="s">
        <v>263</v>
      </c>
      <c r="D374" s="162" t="s">
        <v>140</v>
      </c>
      <c r="E374" s="162" t="s">
        <v>143</v>
      </c>
      <c r="F374" s="163">
        <v>38657</v>
      </c>
      <c r="G374" s="155">
        <v>2005</v>
      </c>
      <c r="H374" s="149" t="s">
        <v>21</v>
      </c>
      <c r="I374" s="149" t="str">
        <f t="shared" si="15"/>
        <v>UT</v>
      </c>
      <c r="J374" s="149" t="str">
        <f t="shared" si="16"/>
        <v>UT</v>
      </c>
      <c r="K374" s="149" t="str">
        <f t="shared" si="17"/>
        <v>Mountain</v>
      </c>
      <c r="L374" s="149" t="str">
        <f>INDEX('State '!$A$1:$C$62,MATCH($I374,'State '!$B:$B,0),3)</f>
        <v>Mountain</v>
      </c>
      <c r="M374" s="149" t="str">
        <f>INDEX('State '!$A$1:$C$62,MATCH($J374,'State '!$B:$B,0),3)</f>
        <v>Mountain</v>
      </c>
      <c r="N374" s="149"/>
      <c r="O374" s="156">
        <v>54.6</v>
      </c>
      <c r="P374" s="156">
        <v>18.7</v>
      </c>
      <c r="Q374" s="156">
        <v>102</v>
      </c>
      <c r="R374" s="155">
        <v>24</v>
      </c>
      <c r="S374" s="149" t="s">
        <v>135</v>
      </c>
      <c r="T374" s="149" t="s">
        <v>381</v>
      </c>
      <c r="U374" s="149" t="s">
        <v>1066</v>
      </c>
      <c r="V374" s="149"/>
      <c r="W374" s="148"/>
      <c r="X374" s="148"/>
      <c r="Y374" s="148"/>
    </row>
    <row r="375" spans="1:26" s="17" customFormat="1" x14ac:dyDescent="0.2">
      <c r="A375" s="149">
        <v>39990</v>
      </c>
      <c r="B375" s="162" t="s">
        <v>1041</v>
      </c>
      <c r="C375" s="162" t="s">
        <v>1875</v>
      </c>
      <c r="D375" s="162" t="s">
        <v>140</v>
      </c>
      <c r="E375" s="162" t="s">
        <v>143</v>
      </c>
      <c r="F375" s="163">
        <v>38657</v>
      </c>
      <c r="G375" s="155">
        <v>2005</v>
      </c>
      <c r="H375" s="149" t="s">
        <v>20</v>
      </c>
      <c r="I375" s="149" t="str">
        <f t="shared" si="15"/>
        <v>NJ</v>
      </c>
      <c r="J375" s="149" t="str">
        <f t="shared" si="16"/>
        <v>NJ</v>
      </c>
      <c r="K375" s="149" t="str">
        <f t="shared" si="17"/>
        <v>Northeast</v>
      </c>
      <c r="L375" s="149" t="str">
        <f>INDEX('State '!$A$1:$C$62,MATCH($I375,'State '!$B:$B,0),3)</f>
        <v>Northeast</v>
      </c>
      <c r="M375" s="149" t="str">
        <f>INDEX('State '!$A$1:$C$62,MATCH($J375,'State '!$B:$B,0),3)</f>
        <v>Northeast</v>
      </c>
      <c r="N375" s="149"/>
      <c r="O375" s="156">
        <v>12.4</v>
      </c>
      <c r="P375" s="156">
        <v>3.7</v>
      </c>
      <c r="Q375" s="156">
        <v>105</v>
      </c>
      <c r="R375" s="155">
        <v>36</v>
      </c>
      <c r="S375" s="149" t="s">
        <v>135</v>
      </c>
      <c r="T375" s="149" t="s">
        <v>381</v>
      </c>
      <c r="U375" s="149" t="s">
        <v>1042</v>
      </c>
      <c r="V375" s="149"/>
      <c r="W375" s="148"/>
      <c r="X375" s="148"/>
      <c r="Y375" s="148"/>
    </row>
    <row r="376" spans="1:26" s="17" customFormat="1" x14ac:dyDescent="0.2">
      <c r="A376" s="149">
        <v>39990</v>
      </c>
      <c r="B376" s="162" t="s">
        <v>1088</v>
      </c>
      <c r="C376" s="162" t="s">
        <v>321</v>
      </c>
      <c r="D376" s="162" t="s">
        <v>136</v>
      </c>
      <c r="E376" s="162" t="s">
        <v>143</v>
      </c>
      <c r="F376" s="163">
        <v>38661</v>
      </c>
      <c r="G376" s="164">
        <v>2005</v>
      </c>
      <c r="H376" s="149" t="s">
        <v>41</v>
      </c>
      <c r="I376" s="149" t="str">
        <f t="shared" si="15"/>
        <v>MI</v>
      </c>
      <c r="J376" s="149" t="str">
        <f t="shared" si="16"/>
        <v>MI</v>
      </c>
      <c r="K376" s="149" t="str">
        <f t="shared" si="17"/>
        <v>Midwest</v>
      </c>
      <c r="L376" s="149" t="str">
        <f>INDEX('State '!$A$1:$C$62,MATCH($I376,'State '!$B:$B,0),3)</f>
        <v>Midwest</v>
      </c>
      <c r="M376" s="149" t="str">
        <f>INDEX('State '!$A$1:$C$62,MATCH($J376,'State '!$B:$B,0),3)</f>
        <v>Midwest</v>
      </c>
      <c r="N376" s="149"/>
      <c r="O376" s="156">
        <v>27.74</v>
      </c>
      <c r="P376" s="156">
        <v>11.3</v>
      </c>
      <c r="Q376" s="156">
        <v>135</v>
      </c>
      <c r="R376" s="155">
        <v>36</v>
      </c>
      <c r="S376" s="149" t="s">
        <v>138</v>
      </c>
      <c r="T376" s="149" t="s">
        <v>187</v>
      </c>
      <c r="U376" s="149" t="s">
        <v>382</v>
      </c>
      <c r="V376" s="149"/>
      <c r="W376" s="148"/>
      <c r="X376" s="148"/>
      <c r="Y376" s="148"/>
    </row>
    <row r="377" spans="1:26" s="17" customFormat="1" x14ac:dyDescent="0.2">
      <c r="A377" s="149">
        <v>39990</v>
      </c>
      <c r="B377" s="162" t="s">
        <v>1067</v>
      </c>
      <c r="C377" s="162" t="s">
        <v>293</v>
      </c>
      <c r="D377" s="162" t="s">
        <v>140</v>
      </c>
      <c r="E377" s="162" t="s">
        <v>143</v>
      </c>
      <c r="F377" s="163">
        <v>38663</v>
      </c>
      <c r="G377" s="164">
        <v>2005</v>
      </c>
      <c r="H377" s="149" t="s">
        <v>837</v>
      </c>
      <c r="I377" s="149" t="str">
        <f t="shared" si="15"/>
        <v>CO</v>
      </c>
      <c r="J377" s="149" t="str">
        <f t="shared" si="16"/>
        <v>KS</v>
      </c>
      <c r="K377" s="149" t="str">
        <f t="shared" si="17"/>
        <v>Mountain, South Central</v>
      </c>
      <c r="L377" s="149" t="str">
        <f>INDEX('State '!$A$1:$C$62,MATCH($I377,'State '!$B:$B,0),3)</f>
        <v>Mountain</v>
      </c>
      <c r="M377" s="149" t="str">
        <f>INDEX('State '!$A$1:$C$62,MATCH($J377,'State '!$B:$B,0),3)</f>
        <v>South Central</v>
      </c>
      <c r="N377" s="149"/>
      <c r="O377" s="156">
        <v>7.8</v>
      </c>
      <c r="P377" s="156"/>
      <c r="Q377" s="156">
        <v>170</v>
      </c>
      <c r="R377" s="155">
        <v>36</v>
      </c>
      <c r="S377" s="149" t="s">
        <v>135</v>
      </c>
      <c r="T377" s="149" t="s">
        <v>381</v>
      </c>
      <c r="U377" s="149" t="s">
        <v>1068</v>
      </c>
      <c r="V377" s="149"/>
      <c r="W377" s="148"/>
      <c r="X377" s="148"/>
      <c r="Y377" s="148"/>
    </row>
    <row r="378" spans="1:26" s="17" customFormat="1" x14ac:dyDescent="0.2">
      <c r="A378" s="149">
        <v>39990</v>
      </c>
      <c r="B378" s="162" t="s">
        <v>1069</v>
      </c>
      <c r="C378" s="162" t="s">
        <v>317</v>
      </c>
      <c r="D378" s="162" t="s">
        <v>140</v>
      </c>
      <c r="E378" s="162" t="s">
        <v>143</v>
      </c>
      <c r="F378" s="163">
        <v>38671</v>
      </c>
      <c r="G378" s="164">
        <v>2005</v>
      </c>
      <c r="H378" s="149" t="s">
        <v>8</v>
      </c>
      <c r="I378" s="149" t="str">
        <f t="shared" si="15"/>
        <v>OH</v>
      </c>
      <c r="J378" s="149" t="str">
        <f t="shared" si="16"/>
        <v>OH</v>
      </c>
      <c r="K378" s="149" t="str">
        <f t="shared" si="17"/>
        <v>Northeast</v>
      </c>
      <c r="L378" s="149" t="str">
        <f>INDEX('State '!$A$1:$C$62,MATCH($I378,'State '!$B:$B,0),3)</f>
        <v>Northeast</v>
      </c>
      <c r="M378" s="149" t="str">
        <f>INDEX('State '!$A$1:$C$62,MATCH($J378,'State '!$B:$B,0),3)</f>
        <v>Northeast</v>
      </c>
      <c r="N378" s="149"/>
      <c r="O378" s="156">
        <v>9</v>
      </c>
      <c r="P378" s="156">
        <v>20</v>
      </c>
      <c r="Q378" s="156">
        <v>100</v>
      </c>
      <c r="R378" s="155">
        <v>12</v>
      </c>
      <c r="S378" s="149" t="s">
        <v>138</v>
      </c>
      <c r="T378" s="149" t="s">
        <v>187</v>
      </c>
      <c r="U378" s="149" t="s">
        <v>382</v>
      </c>
      <c r="V378" s="149"/>
      <c r="W378" s="148"/>
      <c r="X378" s="148"/>
      <c r="Y378" s="148"/>
    </row>
    <row r="379" spans="1:26" s="17" customFormat="1" x14ac:dyDescent="0.2">
      <c r="A379" s="149">
        <v>39990</v>
      </c>
      <c r="B379" s="162" t="s">
        <v>1081</v>
      </c>
      <c r="C379" s="162" t="s">
        <v>257</v>
      </c>
      <c r="D379" s="162" t="s">
        <v>140</v>
      </c>
      <c r="E379" s="162" t="s">
        <v>143</v>
      </c>
      <c r="F379" s="163">
        <v>38686</v>
      </c>
      <c r="G379" s="164">
        <v>2005</v>
      </c>
      <c r="H379" s="149" t="s">
        <v>1082</v>
      </c>
      <c r="I379" s="149" t="str">
        <f t="shared" si="15"/>
        <v>OK</v>
      </c>
      <c r="J379" s="149" t="str">
        <f t="shared" si="16"/>
        <v>TX</v>
      </c>
      <c r="K379" s="149" t="str">
        <f t="shared" si="17"/>
        <v>South Central</v>
      </c>
      <c r="L379" s="149" t="str">
        <f>INDEX('State '!$A$1:$C$62,MATCH($I379,'State '!$B:$B,0),3)</f>
        <v>South Central</v>
      </c>
      <c r="M379" s="149" t="str">
        <f>INDEX('State '!$A$1:$C$62,MATCH($J379,'State '!$B:$B,0),3)</f>
        <v>South Central</v>
      </c>
      <c r="N379" s="149"/>
      <c r="O379" s="156">
        <v>31.9</v>
      </c>
      <c r="P379" s="156"/>
      <c r="Q379" s="156">
        <v>112.9</v>
      </c>
      <c r="R379" s="155" t="s">
        <v>3186</v>
      </c>
      <c r="S379" s="149" t="s">
        <v>135</v>
      </c>
      <c r="T379" s="149" t="s">
        <v>381</v>
      </c>
      <c r="U379" s="149" t="s">
        <v>1083</v>
      </c>
      <c r="V379" s="149"/>
      <c r="W379" s="148"/>
      <c r="X379" s="148"/>
      <c r="Y379" s="148"/>
    </row>
    <row r="380" spans="1:26" s="17" customFormat="1" x14ac:dyDescent="0.2">
      <c r="A380" s="149">
        <v>39990</v>
      </c>
      <c r="B380" s="150" t="s">
        <v>1039</v>
      </c>
      <c r="C380" s="150" t="s">
        <v>218</v>
      </c>
      <c r="D380" s="150" t="s">
        <v>140</v>
      </c>
      <c r="E380" s="162" t="s">
        <v>143</v>
      </c>
      <c r="F380" s="163">
        <v>38686</v>
      </c>
      <c r="G380" s="164">
        <v>2005</v>
      </c>
      <c r="H380" s="149" t="s">
        <v>803</v>
      </c>
      <c r="I380" s="149" t="str">
        <f t="shared" si="15"/>
        <v>PA</v>
      </c>
      <c r="J380" s="149" t="str">
        <f t="shared" si="16"/>
        <v>DE</v>
      </c>
      <c r="K380" s="149" t="str">
        <f t="shared" si="17"/>
        <v>Northeast</v>
      </c>
      <c r="L380" s="149" t="str">
        <f>INDEX('State '!$A$1:$C$62,MATCH($I380,'State '!$B:$B,0),3)</f>
        <v>Northeast</v>
      </c>
      <c r="M380" s="149" t="str">
        <f>INDEX('State '!$A$1:$C$62,MATCH($J380,'State '!$B:$B,0),3)</f>
        <v>Northeast</v>
      </c>
      <c r="N380" s="149"/>
      <c r="O380" s="156">
        <v>14</v>
      </c>
      <c r="P380" s="156">
        <v>24</v>
      </c>
      <c r="Q380" s="155">
        <v>9.9</v>
      </c>
      <c r="R380" s="155">
        <v>16</v>
      </c>
      <c r="S380" s="149" t="s">
        <v>135</v>
      </c>
      <c r="T380" s="149" t="s">
        <v>381</v>
      </c>
      <c r="U380" s="149" t="s">
        <v>1040</v>
      </c>
      <c r="V380" s="149"/>
      <c r="W380" s="148"/>
      <c r="X380" s="148"/>
      <c r="Y380" s="148"/>
    </row>
    <row r="381" spans="1:26" s="17" customFormat="1" x14ac:dyDescent="0.2">
      <c r="A381" s="149">
        <v>39990</v>
      </c>
      <c r="B381" s="162" t="s">
        <v>1086</v>
      </c>
      <c r="C381" s="162" t="s">
        <v>257</v>
      </c>
      <c r="D381" s="162" t="s">
        <v>134</v>
      </c>
      <c r="E381" s="162" t="s">
        <v>143</v>
      </c>
      <c r="F381" s="163">
        <v>38700</v>
      </c>
      <c r="G381" s="164">
        <v>2005</v>
      </c>
      <c r="H381" s="149" t="s">
        <v>37</v>
      </c>
      <c r="I381" s="149" t="str">
        <f t="shared" si="15"/>
        <v>OK</v>
      </c>
      <c r="J381" s="149" t="str">
        <f t="shared" si="16"/>
        <v>OK</v>
      </c>
      <c r="K381" s="149" t="str">
        <f t="shared" si="17"/>
        <v>South Central</v>
      </c>
      <c r="L381" s="149" t="str">
        <f>INDEX('State '!$A$1:$C$62,MATCH($I381,'State '!$B:$B,0),3)</f>
        <v>South Central</v>
      </c>
      <c r="M381" s="149" t="str">
        <f>INDEX('State '!$A$1:$C$62,MATCH($J381,'State '!$B:$B,0),3)</f>
        <v>South Central</v>
      </c>
      <c r="N381" s="149"/>
      <c r="O381" s="156">
        <v>3.5</v>
      </c>
      <c r="P381" s="156">
        <v>24</v>
      </c>
      <c r="Q381" s="156">
        <v>400</v>
      </c>
      <c r="R381" s="155" t="s">
        <v>3187</v>
      </c>
      <c r="S381" s="149" t="s">
        <v>135</v>
      </c>
      <c r="T381" s="149" t="s">
        <v>381</v>
      </c>
      <c r="U381" s="149" t="s">
        <v>1087</v>
      </c>
      <c r="V381" s="149"/>
      <c r="W381" s="148"/>
      <c r="X381" s="148"/>
      <c r="Y381" s="148"/>
    </row>
    <row r="382" spans="1:26" s="56" customFormat="1" x14ac:dyDescent="0.2">
      <c r="A382" s="149">
        <v>39990</v>
      </c>
      <c r="B382" s="162" t="s">
        <v>1055</v>
      </c>
      <c r="C382" s="162" t="s">
        <v>258</v>
      </c>
      <c r="D382" s="162" t="s">
        <v>140</v>
      </c>
      <c r="E382" s="162" t="s">
        <v>143</v>
      </c>
      <c r="F382" s="163">
        <v>38701</v>
      </c>
      <c r="G382" s="164">
        <v>2005</v>
      </c>
      <c r="H382" s="149" t="s">
        <v>968</v>
      </c>
      <c r="I382" s="149" t="str">
        <f t="shared" si="15"/>
        <v>CO</v>
      </c>
      <c r="J382" s="149" t="str">
        <f t="shared" si="16"/>
        <v>OK</v>
      </c>
      <c r="K382" s="149" t="str">
        <f t="shared" si="17"/>
        <v>Mountain, South Central</v>
      </c>
      <c r="L382" s="149" t="str">
        <f>INDEX('State '!$A$1:$C$62,MATCH($I382,'State '!$B:$B,0),3)</f>
        <v>Mountain</v>
      </c>
      <c r="M382" s="149" t="str">
        <f>INDEX('State '!$A$1:$C$62,MATCH($J382,'State '!$B:$B,0),3)</f>
        <v>South Central</v>
      </c>
      <c r="N382" s="149"/>
      <c r="O382" s="156">
        <v>60.4</v>
      </c>
      <c r="P382" s="156">
        <v>102</v>
      </c>
      <c r="Q382" s="156">
        <v>104</v>
      </c>
      <c r="R382" s="155" t="s">
        <v>3187</v>
      </c>
      <c r="S382" s="149" t="s">
        <v>135</v>
      </c>
      <c r="T382" s="149" t="s">
        <v>381</v>
      </c>
      <c r="U382" s="149" t="s">
        <v>1056</v>
      </c>
      <c r="V382" s="149"/>
      <c r="W382" s="148"/>
      <c r="X382" s="148"/>
      <c r="Y382" s="148"/>
    </row>
    <row r="383" spans="1:26" s="17" customFormat="1" x14ac:dyDescent="0.2">
      <c r="A383" s="149">
        <v>39990</v>
      </c>
      <c r="B383" s="162" t="s">
        <v>1078</v>
      </c>
      <c r="C383" s="162" t="s">
        <v>282</v>
      </c>
      <c r="D383" s="162" t="s">
        <v>140</v>
      </c>
      <c r="E383" s="162" t="s">
        <v>143</v>
      </c>
      <c r="F383" s="163">
        <v>38701</v>
      </c>
      <c r="G383" s="155">
        <v>2005</v>
      </c>
      <c r="H383" s="149" t="s">
        <v>0</v>
      </c>
      <c r="I383" s="149" t="str">
        <f t="shared" si="15"/>
        <v>LA</v>
      </c>
      <c r="J383" s="149" t="str">
        <f t="shared" si="16"/>
        <v>LA</v>
      </c>
      <c r="K383" s="149" t="str">
        <f t="shared" si="17"/>
        <v>South Central</v>
      </c>
      <c r="L383" s="149" t="str">
        <f>INDEX('State '!$A$1:$C$62,MATCH($I383,'State '!$B:$B,0),3)</f>
        <v>South Central</v>
      </c>
      <c r="M383" s="149" t="str">
        <f>INDEX('State '!$A$1:$C$62,MATCH($J383,'State '!$B:$B,0),3)</f>
        <v>South Central</v>
      </c>
      <c r="N383" s="149"/>
      <c r="O383" s="156">
        <v>157</v>
      </c>
      <c r="P383" s="156">
        <v>120</v>
      </c>
      <c r="Q383" s="156">
        <v>615</v>
      </c>
      <c r="R383" s="155" t="s">
        <v>1822</v>
      </c>
      <c r="S383" s="149" t="s">
        <v>138</v>
      </c>
      <c r="T383" s="149" t="s">
        <v>187</v>
      </c>
      <c r="U383" s="149" t="s">
        <v>382</v>
      </c>
      <c r="V383" s="149"/>
      <c r="W383" s="148"/>
      <c r="X383" s="148"/>
      <c r="Y383" s="148"/>
    </row>
    <row r="384" spans="1:26" s="17" customFormat="1" ht="55.9" customHeight="1" x14ac:dyDescent="0.2">
      <c r="A384" s="171">
        <v>39990</v>
      </c>
      <c r="B384" s="162" t="s">
        <v>1091</v>
      </c>
      <c r="C384" s="162" t="s">
        <v>323</v>
      </c>
      <c r="D384" s="162" t="s">
        <v>134</v>
      </c>
      <c r="E384" s="162" t="s">
        <v>143</v>
      </c>
      <c r="F384" s="163">
        <v>38701</v>
      </c>
      <c r="G384" s="155">
        <v>2005</v>
      </c>
      <c r="H384" s="149" t="s">
        <v>40</v>
      </c>
      <c r="I384" s="149" t="str">
        <f t="shared" si="15"/>
        <v>AZ</v>
      </c>
      <c r="J384" s="149" t="str">
        <f t="shared" si="16"/>
        <v>AZ</v>
      </c>
      <c r="K384" s="149" t="str">
        <f t="shared" si="17"/>
        <v>Mountain</v>
      </c>
      <c r="L384" s="149" t="str">
        <f>INDEX('State '!$A$1:$C$62,MATCH($I384,'State '!$B:$B,0),3)</f>
        <v>Mountain</v>
      </c>
      <c r="M384" s="149" t="str">
        <f>INDEX('State '!$A$1:$C$62,MATCH($J384,'State '!$B:$B,0),3)</f>
        <v>Mountain</v>
      </c>
      <c r="N384" s="149"/>
      <c r="O384" s="156">
        <v>2</v>
      </c>
      <c r="P384" s="156">
        <v>3.2</v>
      </c>
      <c r="Q384" s="156">
        <v>1.7</v>
      </c>
      <c r="R384" s="155">
        <v>12</v>
      </c>
      <c r="S384" s="149" t="s">
        <v>138</v>
      </c>
      <c r="T384" s="149" t="s">
        <v>187</v>
      </c>
      <c r="U384" s="149" t="s">
        <v>382</v>
      </c>
      <c r="V384" s="149"/>
      <c r="W384" s="148"/>
      <c r="X384" s="148"/>
      <c r="Y384" s="148"/>
      <c r="Z384"/>
    </row>
    <row r="385" spans="1:26" s="17" customFormat="1" ht="30" customHeight="1" x14ac:dyDescent="0.2">
      <c r="A385" s="171">
        <v>39990</v>
      </c>
      <c r="B385" s="162" t="s">
        <v>1045</v>
      </c>
      <c r="C385" s="162" t="s">
        <v>1725</v>
      </c>
      <c r="D385" s="162" t="s">
        <v>140</v>
      </c>
      <c r="E385" s="162" t="s">
        <v>143</v>
      </c>
      <c r="F385" s="163">
        <v>38702</v>
      </c>
      <c r="G385" s="164">
        <v>2005</v>
      </c>
      <c r="H385" s="149" t="s">
        <v>34</v>
      </c>
      <c r="I385" s="149" t="str">
        <f t="shared" si="15"/>
        <v>WI</v>
      </c>
      <c r="J385" s="149" t="str">
        <f t="shared" si="16"/>
        <v>WI</v>
      </c>
      <c r="K385" s="149" t="str">
        <f t="shared" si="17"/>
        <v>Midwest</v>
      </c>
      <c r="L385" s="149" t="str">
        <f>INDEX('State '!$A$1:$C$62,MATCH($I385,'State '!$B:$B,0),3)</f>
        <v>Midwest</v>
      </c>
      <c r="M385" s="149" t="str">
        <f>INDEX('State '!$A$1:$C$62,MATCH($J385,'State '!$B:$B,0),3)</f>
        <v>Midwest</v>
      </c>
      <c r="N385" s="149"/>
      <c r="O385" s="156">
        <v>13.52</v>
      </c>
      <c r="P385" s="156"/>
      <c r="Q385" s="156">
        <v>105</v>
      </c>
      <c r="R385" s="155"/>
      <c r="S385" s="149" t="s">
        <v>135</v>
      </c>
      <c r="T385" s="149" t="s">
        <v>381</v>
      </c>
      <c r="U385" s="149" t="s">
        <v>1046</v>
      </c>
      <c r="V385" s="149"/>
      <c r="W385" s="148"/>
      <c r="X385" s="148"/>
      <c r="Y385" s="148"/>
      <c r="Z385"/>
    </row>
    <row r="386" spans="1:26" s="17" customFormat="1" x14ac:dyDescent="0.2">
      <c r="A386" s="149">
        <v>39990</v>
      </c>
      <c r="B386" s="150" t="s">
        <v>1089</v>
      </c>
      <c r="C386" s="150" t="s">
        <v>322</v>
      </c>
      <c r="D386" s="150" t="s">
        <v>140</v>
      </c>
      <c r="E386" s="151" t="s">
        <v>143</v>
      </c>
      <c r="F386" s="152">
        <v>38702</v>
      </c>
      <c r="G386" s="153">
        <v>2005</v>
      </c>
      <c r="H386" s="149" t="s">
        <v>6</v>
      </c>
      <c r="I386" s="149" t="str">
        <f t="shared" si="15"/>
        <v>TX</v>
      </c>
      <c r="J386" s="149" t="str">
        <f t="shared" si="16"/>
        <v>TX</v>
      </c>
      <c r="K386" s="149" t="str">
        <f t="shared" si="17"/>
        <v>South Central</v>
      </c>
      <c r="L386" s="149" t="str">
        <f>INDEX('State '!$A$1:$C$62,MATCH($I386,'State '!$B:$B,0),3)</f>
        <v>South Central</v>
      </c>
      <c r="M386" s="149" t="str">
        <f>INDEX('State '!$A$1:$C$62,MATCH($J386,'State '!$B:$B,0),3)</f>
        <v>South Central</v>
      </c>
      <c r="N386" s="149"/>
      <c r="O386" s="156">
        <v>2.2599999999999998</v>
      </c>
      <c r="P386" s="155">
        <v>0.01</v>
      </c>
      <c r="Q386" s="155">
        <v>200</v>
      </c>
      <c r="R386" s="156">
        <v>12</v>
      </c>
      <c r="S386" s="157" t="s">
        <v>135</v>
      </c>
      <c r="T386" s="154" t="s">
        <v>381</v>
      </c>
      <c r="U386" s="158" t="s">
        <v>1090</v>
      </c>
      <c r="V386" s="149"/>
      <c r="W386" s="148"/>
      <c r="X386" s="148"/>
      <c r="Y386" s="148"/>
    </row>
    <row r="387" spans="1:26" s="17" customFormat="1" x14ac:dyDescent="0.2">
      <c r="A387" s="149">
        <v>39990</v>
      </c>
      <c r="B387" s="150" t="s">
        <v>1057</v>
      </c>
      <c r="C387" s="150" t="s">
        <v>1718</v>
      </c>
      <c r="D387" s="150" t="s">
        <v>141</v>
      </c>
      <c r="E387" s="162" t="s">
        <v>143</v>
      </c>
      <c r="F387" s="163">
        <v>38716</v>
      </c>
      <c r="G387" s="164">
        <v>2005</v>
      </c>
      <c r="H387" s="149" t="s">
        <v>1058</v>
      </c>
      <c r="I387" s="149" t="str">
        <f t="shared" ref="I387:I450" si="18">LEFT($H387,2)</f>
        <v>AZ</v>
      </c>
      <c r="J387" s="149" t="str">
        <f t="shared" ref="J387:J450" si="19">RIGHT($H387,2)</f>
        <v>CA</v>
      </c>
      <c r="K387" s="149" t="str">
        <f t="shared" ref="K387:K450" si="20">IF($L387=$M387,L387,CONCATENATE($L387,", ",IF(ISBLANK(N387),"",CONCATENATE(N387,", ")),$M387))</f>
        <v>Mountain, Pacific</v>
      </c>
      <c r="L387" s="149" t="str">
        <f>INDEX('State '!$A$1:$C$62,MATCH($I387,'State '!$B:$B,0),3)</f>
        <v>Mountain</v>
      </c>
      <c r="M387" s="149" t="str">
        <f>INDEX('State '!$A$1:$C$62,MATCH($J387,'State '!$B:$B,0),3)</f>
        <v>Pacific</v>
      </c>
      <c r="N387" s="149"/>
      <c r="O387" s="156">
        <v>78</v>
      </c>
      <c r="P387" s="156">
        <v>94.4</v>
      </c>
      <c r="Q387" s="155">
        <v>502</v>
      </c>
      <c r="R387" s="155">
        <v>30</v>
      </c>
      <c r="S387" s="149" t="s">
        <v>135</v>
      </c>
      <c r="T387" s="149" t="s">
        <v>381</v>
      </c>
      <c r="U387" s="149" t="s">
        <v>1059</v>
      </c>
      <c r="V387" s="149"/>
      <c r="W387" s="148"/>
      <c r="X387" s="148"/>
      <c r="Y387" s="148"/>
    </row>
    <row r="388" spans="1:26" s="17" customFormat="1" x14ac:dyDescent="0.2">
      <c r="A388" s="149">
        <v>39990</v>
      </c>
      <c r="B388" s="150" t="s">
        <v>998</v>
      </c>
      <c r="C388" s="150" t="s">
        <v>304</v>
      </c>
      <c r="D388" s="150" t="s">
        <v>140</v>
      </c>
      <c r="E388" s="151" t="s">
        <v>143</v>
      </c>
      <c r="F388" s="152">
        <v>38718</v>
      </c>
      <c r="G388" s="159">
        <v>2006</v>
      </c>
      <c r="H388" s="149" t="s">
        <v>25</v>
      </c>
      <c r="I388" s="149" t="str">
        <f t="shared" si="18"/>
        <v>CO</v>
      </c>
      <c r="J388" s="149" t="str">
        <f t="shared" si="19"/>
        <v>CO</v>
      </c>
      <c r="K388" s="149" t="str">
        <f t="shared" si="20"/>
        <v>Mountain</v>
      </c>
      <c r="L388" s="149" t="str">
        <f>INDEX('State '!$A$1:$C$62,MATCH($I388,'State '!$B:$B,0),3)</f>
        <v>Mountain</v>
      </c>
      <c r="M388" s="149" t="str">
        <f>INDEX('State '!$A$1:$C$62,MATCH($J388,'State '!$B:$B,0),3)</f>
        <v>Mountain</v>
      </c>
      <c r="N388" s="149"/>
      <c r="O388" s="156">
        <v>16.3</v>
      </c>
      <c r="P388" s="155"/>
      <c r="Q388" s="155">
        <v>300</v>
      </c>
      <c r="R388" s="156" t="s">
        <v>3177</v>
      </c>
      <c r="S388" s="157" t="s">
        <v>135</v>
      </c>
      <c r="T388" s="154" t="s">
        <v>381</v>
      </c>
      <c r="U388" s="158" t="s">
        <v>999</v>
      </c>
      <c r="V388" s="149"/>
      <c r="W388" s="148"/>
      <c r="X388" s="148"/>
      <c r="Y388" s="148"/>
    </row>
    <row r="389" spans="1:26" s="17" customFormat="1" x14ac:dyDescent="0.2">
      <c r="A389" s="171">
        <v>39990</v>
      </c>
      <c r="B389" s="150" t="s">
        <v>1003</v>
      </c>
      <c r="C389" s="150" t="s">
        <v>257</v>
      </c>
      <c r="D389" s="150" t="s">
        <v>140</v>
      </c>
      <c r="E389" s="151" t="s">
        <v>143</v>
      </c>
      <c r="F389" s="152">
        <v>38722</v>
      </c>
      <c r="G389" s="153">
        <v>2006</v>
      </c>
      <c r="H389" s="149" t="s">
        <v>32</v>
      </c>
      <c r="I389" s="149" t="str">
        <f t="shared" si="18"/>
        <v>AR</v>
      </c>
      <c r="J389" s="149" t="str">
        <f t="shared" si="19"/>
        <v>AR</v>
      </c>
      <c r="K389" s="149" t="str">
        <f t="shared" si="20"/>
        <v>South Central</v>
      </c>
      <c r="L389" s="149" t="str">
        <f>INDEX('State '!$A$1:$C$62,MATCH($I389,'State '!$B:$B,0),3)</f>
        <v>South Central</v>
      </c>
      <c r="M389" s="149" t="str">
        <f>INDEX('State '!$A$1:$C$62,MATCH($J389,'State '!$B:$B,0),3)</f>
        <v>South Central</v>
      </c>
      <c r="N389" s="149"/>
      <c r="O389" s="156">
        <v>5.98</v>
      </c>
      <c r="P389" s="155"/>
      <c r="Q389" s="155">
        <v>70</v>
      </c>
      <c r="R389" s="156"/>
      <c r="S389" s="157" t="s">
        <v>135</v>
      </c>
      <c r="T389" s="154" t="s">
        <v>381</v>
      </c>
      <c r="U389" s="158" t="s">
        <v>1004</v>
      </c>
      <c r="V389" s="149"/>
      <c r="W389" s="148"/>
      <c r="X389" s="148"/>
      <c r="Y389" s="148"/>
      <c r="Z389"/>
    </row>
    <row r="390" spans="1:26" s="17" customFormat="1" x14ac:dyDescent="0.2">
      <c r="A390" s="149">
        <v>39990</v>
      </c>
      <c r="B390" s="150" t="s">
        <v>1017</v>
      </c>
      <c r="C390" s="150" t="s">
        <v>246</v>
      </c>
      <c r="D390" s="150" t="s">
        <v>136</v>
      </c>
      <c r="E390" s="162" t="s">
        <v>143</v>
      </c>
      <c r="F390" s="163">
        <v>38742</v>
      </c>
      <c r="G390" s="164">
        <v>2006</v>
      </c>
      <c r="H390" s="149" t="s">
        <v>566</v>
      </c>
      <c r="I390" s="149" t="str">
        <f t="shared" si="18"/>
        <v>CO</v>
      </c>
      <c r="J390" s="149" t="str">
        <f t="shared" si="19"/>
        <v>WY</v>
      </c>
      <c r="K390" s="149" t="str">
        <f t="shared" si="20"/>
        <v>Mountain</v>
      </c>
      <c r="L390" s="149" t="str">
        <f>INDEX('State '!$A$1:$C$62,MATCH($I390,'State '!$B:$B,0),3)</f>
        <v>Mountain</v>
      </c>
      <c r="M390" s="149" t="str">
        <f>INDEX('State '!$A$1:$C$62,MATCH($J390,'State '!$B:$B,0),3)</f>
        <v>Mountain</v>
      </c>
      <c r="N390" s="149"/>
      <c r="O390" s="156">
        <v>180</v>
      </c>
      <c r="P390" s="156">
        <v>136</v>
      </c>
      <c r="Q390" s="155">
        <v>750</v>
      </c>
      <c r="R390" s="155">
        <v>36</v>
      </c>
      <c r="S390" s="149" t="s">
        <v>135</v>
      </c>
      <c r="T390" s="149" t="s">
        <v>381</v>
      </c>
      <c r="U390" s="149" t="s">
        <v>929</v>
      </c>
      <c r="V390" s="149"/>
      <c r="W390" s="148"/>
      <c r="X390" s="148"/>
      <c r="Y390" s="148"/>
    </row>
    <row r="391" spans="1:26" s="17" customFormat="1" x14ac:dyDescent="0.2">
      <c r="A391" s="149">
        <v>39990</v>
      </c>
      <c r="B391" s="162" t="s">
        <v>1031</v>
      </c>
      <c r="C391" s="162" t="s">
        <v>301</v>
      </c>
      <c r="D391" s="162" t="s">
        <v>140</v>
      </c>
      <c r="E391" s="162" t="s">
        <v>143</v>
      </c>
      <c r="F391" s="163">
        <v>38777</v>
      </c>
      <c r="G391" s="164">
        <v>2006</v>
      </c>
      <c r="H391" s="149" t="s">
        <v>6</v>
      </c>
      <c r="I391" s="149" t="str">
        <f t="shared" si="18"/>
        <v>TX</v>
      </c>
      <c r="J391" s="149" t="str">
        <f t="shared" si="19"/>
        <v>TX</v>
      </c>
      <c r="K391" s="149" t="str">
        <f t="shared" si="20"/>
        <v>South Central</v>
      </c>
      <c r="L391" s="149" t="str">
        <f>INDEX('State '!$A$1:$C$62,MATCH($I391,'State '!$B:$B,0),3)</f>
        <v>South Central</v>
      </c>
      <c r="M391" s="149" t="str">
        <f>INDEX('State '!$A$1:$C$62,MATCH($J391,'State '!$B:$B,0),3)</f>
        <v>South Central</v>
      </c>
      <c r="N391" s="149"/>
      <c r="O391" s="156">
        <v>20</v>
      </c>
      <c r="P391" s="156">
        <v>30</v>
      </c>
      <c r="Q391" s="156">
        <v>55</v>
      </c>
      <c r="R391" s="155">
        <v>16</v>
      </c>
      <c r="S391" s="149" t="s">
        <v>138</v>
      </c>
      <c r="T391" s="149" t="s">
        <v>187</v>
      </c>
      <c r="U391" s="149" t="s">
        <v>382</v>
      </c>
      <c r="V391" s="149"/>
      <c r="W391" s="148"/>
      <c r="X391" s="148"/>
      <c r="Y391" s="148"/>
    </row>
    <row r="392" spans="1:26" s="17" customFormat="1" x14ac:dyDescent="0.2">
      <c r="A392" s="149">
        <v>39990</v>
      </c>
      <c r="B392" s="162" t="s">
        <v>1038</v>
      </c>
      <c r="C392" s="162" t="s">
        <v>301</v>
      </c>
      <c r="D392" s="162" t="s">
        <v>140</v>
      </c>
      <c r="E392" s="162" t="s">
        <v>143</v>
      </c>
      <c r="F392" s="163">
        <v>38777</v>
      </c>
      <c r="G392" s="164">
        <v>2006</v>
      </c>
      <c r="H392" s="149" t="s">
        <v>6</v>
      </c>
      <c r="I392" s="149" t="str">
        <f t="shared" si="18"/>
        <v>TX</v>
      </c>
      <c r="J392" s="149" t="str">
        <f t="shared" si="19"/>
        <v>TX</v>
      </c>
      <c r="K392" s="149" t="str">
        <f t="shared" si="20"/>
        <v>South Central</v>
      </c>
      <c r="L392" s="149" t="str">
        <f>INDEX('State '!$A$1:$C$62,MATCH($I392,'State '!$B:$B,0),3)</f>
        <v>South Central</v>
      </c>
      <c r="M392" s="149" t="str">
        <f>INDEX('State '!$A$1:$C$62,MATCH($J392,'State '!$B:$B,0),3)</f>
        <v>South Central</v>
      </c>
      <c r="N392" s="149"/>
      <c r="O392" s="156">
        <v>30</v>
      </c>
      <c r="P392" s="156">
        <v>47</v>
      </c>
      <c r="Q392" s="156">
        <v>30</v>
      </c>
      <c r="R392" s="155" t="s">
        <v>3176</v>
      </c>
      <c r="S392" s="149" t="s">
        <v>138</v>
      </c>
      <c r="T392" s="149" t="s">
        <v>187</v>
      </c>
      <c r="U392" s="149" t="s">
        <v>382</v>
      </c>
      <c r="V392" s="149"/>
      <c r="W392" s="148"/>
      <c r="X392" s="148"/>
      <c r="Y392" s="148"/>
    </row>
    <row r="393" spans="1:26" s="17" customFormat="1" x14ac:dyDescent="0.2">
      <c r="A393" s="149">
        <v>39990</v>
      </c>
      <c r="B393" s="162" t="s">
        <v>1023</v>
      </c>
      <c r="C393" s="162" t="s">
        <v>301</v>
      </c>
      <c r="D393" s="162" t="s">
        <v>136</v>
      </c>
      <c r="E393" s="162" t="s">
        <v>143</v>
      </c>
      <c r="F393" s="163">
        <v>38808</v>
      </c>
      <c r="G393" s="164">
        <v>2006</v>
      </c>
      <c r="H393" s="149" t="s">
        <v>6</v>
      </c>
      <c r="I393" s="149" t="str">
        <f t="shared" si="18"/>
        <v>TX</v>
      </c>
      <c r="J393" s="149" t="str">
        <f t="shared" si="19"/>
        <v>TX</v>
      </c>
      <c r="K393" s="149" t="str">
        <f t="shared" si="20"/>
        <v>South Central</v>
      </c>
      <c r="L393" s="149" t="str">
        <f>INDEX('State '!$A$1:$C$62,MATCH($I393,'State '!$B:$B,0),3)</f>
        <v>South Central</v>
      </c>
      <c r="M393" s="149" t="str">
        <f>INDEX('State '!$A$1:$C$62,MATCH($J393,'State '!$B:$B,0),3)</f>
        <v>South Central</v>
      </c>
      <c r="N393" s="149"/>
      <c r="O393" s="156">
        <v>115</v>
      </c>
      <c r="P393" s="156">
        <v>122</v>
      </c>
      <c r="Q393" s="156">
        <v>250</v>
      </c>
      <c r="R393" s="155">
        <v>24</v>
      </c>
      <c r="S393" s="149" t="s">
        <v>138</v>
      </c>
      <c r="T393" s="149" t="s">
        <v>187</v>
      </c>
      <c r="U393" s="149" t="s">
        <v>382</v>
      </c>
      <c r="V393" s="149"/>
      <c r="W393" s="148"/>
      <c r="X393" s="148"/>
      <c r="Y393" s="148"/>
    </row>
    <row r="394" spans="1:26" s="17" customFormat="1" x14ac:dyDescent="0.2">
      <c r="A394" s="149">
        <v>39990</v>
      </c>
      <c r="B394" s="162" t="s">
        <v>1021</v>
      </c>
      <c r="C394" s="162" t="s">
        <v>301</v>
      </c>
      <c r="D394" s="162" t="s">
        <v>136</v>
      </c>
      <c r="E394" s="162" t="s">
        <v>143</v>
      </c>
      <c r="F394" s="163">
        <v>38808</v>
      </c>
      <c r="G394" s="164">
        <v>2006</v>
      </c>
      <c r="H394" s="149" t="s">
        <v>6</v>
      </c>
      <c r="I394" s="149" t="str">
        <f t="shared" si="18"/>
        <v>TX</v>
      </c>
      <c r="J394" s="149" t="str">
        <f t="shared" si="19"/>
        <v>TX</v>
      </c>
      <c r="K394" s="149" t="str">
        <f t="shared" si="20"/>
        <v>South Central</v>
      </c>
      <c r="L394" s="149" t="str">
        <f>INDEX('State '!$A$1:$C$62,MATCH($I394,'State '!$B:$B,0),3)</f>
        <v>South Central</v>
      </c>
      <c r="M394" s="149" t="str">
        <f>INDEX('State '!$A$1:$C$62,MATCH($J394,'State '!$B:$B,0),3)</f>
        <v>South Central</v>
      </c>
      <c r="N394" s="149"/>
      <c r="O394" s="156">
        <v>115</v>
      </c>
      <c r="P394" s="156">
        <v>140</v>
      </c>
      <c r="Q394" s="156">
        <v>250</v>
      </c>
      <c r="R394" s="155">
        <v>24</v>
      </c>
      <c r="S394" s="149" t="s">
        <v>138</v>
      </c>
      <c r="T394" s="149" t="s">
        <v>187</v>
      </c>
      <c r="U394" s="149" t="s">
        <v>382</v>
      </c>
      <c r="V394" s="149"/>
      <c r="W394" s="148"/>
      <c r="X394" s="148"/>
      <c r="Y394" s="148"/>
    </row>
    <row r="395" spans="1:26" s="17" customFormat="1" x14ac:dyDescent="0.2">
      <c r="A395" s="149">
        <v>39990</v>
      </c>
      <c r="B395" s="150" t="s">
        <v>993</v>
      </c>
      <c r="C395" s="150" t="s">
        <v>2065</v>
      </c>
      <c r="D395" s="150" t="s">
        <v>140</v>
      </c>
      <c r="E395" s="151" t="s">
        <v>143</v>
      </c>
      <c r="F395" s="152">
        <v>38822</v>
      </c>
      <c r="G395" s="153">
        <v>2006</v>
      </c>
      <c r="H395" s="149" t="s">
        <v>994</v>
      </c>
      <c r="I395" s="149" t="str">
        <f t="shared" si="18"/>
        <v>TX</v>
      </c>
      <c r="J395" s="149" t="str">
        <f t="shared" si="19"/>
        <v>OK</v>
      </c>
      <c r="K395" s="149" t="str">
        <f t="shared" si="20"/>
        <v>South Central</v>
      </c>
      <c r="L395" s="149" t="str">
        <f>INDEX('State '!$A$1:$C$62,MATCH($I395,'State '!$B:$B,0),3)</f>
        <v>South Central</v>
      </c>
      <c r="M395" s="149" t="str">
        <f>INDEX('State '!$A$1:$C$62,MATCH($J395,'State '!$B:$B,0),3)</f>
        <v>South Central</v>
      </c>
      <c r="N395" s="149"/>
      <c r="O395" s="156">
        <v>10.6</v>
      </c>
      <c r="P395" s="155"/>
      <c r="Q395" s="155">
        <v>20</v>
      </c>
      <c r="R395" s="156">
        <v>20</v>
      </c>
      <c r="S395" s="157" t="s">
        <v>135</v>
      </c>
      <c r="T395" s="154" t="s">
        <v>381</v>
      </c>
      <c r="U395" s="158" t="s">
        <v>978</v>
      </c>
      <c r="V395" s="149"/>
      <c r="W395" s="148"/>
      <c r="X395" s="148"/>
      <c r="Y395" s="148"/>
    </row>
    <row r="396" spans="1:26" s="17" customFormat="1" x14ac:dyDescent="0.2">
      <c r="A396" s="149">
        <v>39990</v>
      </c>
      <c r="B396" s="150" t="s">
        <v>1028</v>
      </c>
      <c r="C396" s="150" t="s">
        <v>247</v>
      </c>
      <c r="D396" s="150" t="s">
        <v>140</v>
      </c>
      <c r="E396" s="151" t="s">
        <v>143</v>
      </c>
      <c r="F396" s="152">
        <v>38835</v>
      </c>
      <c r="G396" s="159">
        <v>2006</v>
      </c>
      <c r="H396" s="149" t="s">
        <v>566</v>
      </c>
      <c r="I396" s="149" t="str">
        <f t="shared" si="18"/>
        <v>CO</v>
      </c>
      <c r="J396" s="149" t="str">
        <f t="shared" si="19"/>
        <v>WY</v>
      </c>
      <c r="K396" s="149" t="str">
        <f t="shared" si="20"/>
        <v>Mountain</v>
      </c>
      <c r="L396" s="149" t="str">
        <f>INDEX('State '!$A$1:$C$62,MATCH($I396,'State '!$B:$B,0),3)</f>
        <v>Mountain</v>
      </c>
      <c r="M396" s="149" t="str">
        <f>INDEX('State '!$A$1:$C$62,MATCH($J396,'State '!$B:$B,0),3)</f>
        <v>Mountain</v>
      </c>
      <c r="N396" s="149"/>
      <c r="O396" s="156">
        <v>136.41999999999999</v>
      </c>
      <c r="P396" s="155">
        <v>142</v>
      </c>
      <c r="Q396" s="155">
        <v>350</v>
      </c>
      <c r="R396" s="156">
        <v>24</v>
      </c>
      <c r="S396" s="157" t="s">
        <v>135</v>
      </c>
      <c r="T396" s="154" t="s">
        <v>381</v>
      </c>
      <c r="U396" s="158" t="s">
        <v>1029</v>
      </c>
      <c r="V396" s="149"/>
      <c r="W396" s="159"/>
      <c r="X396" s="159"/>
      <c r="Y396" s="151"/>
    </row>
    <row r="397" spans="1:26" s="17" customFormat="1" x14ac:dyDescent="0.2">
      <c r="A397" s="149">
        <v>39990</v>
      </c>
      <c r="B397" s="162" t="s">
        <v>977</v>
      </c>
      <c r="C397" s="162" t="s">
        <v>2065</v>
      </c>
      <c r="D397" s="162" t="s">
        <v>140</v>
      </c>
      <c r="E397" s="162" t="s">
        <v>143</v>
      </c>
      <c r="F397" s="163">
        <v>38837</v>
      </c>
      <c r="G397" s="164">
        <v>2006</v>
      </c>
      <c r="H397" s="149" t="s">
        <v>37</v>
      </c>
      <c r="I397" s="149" t="str">
        <f t="shared" si="18"/>
        <v>OK</v>
      </c>
      <c r="J397" s="149" t="str">
        <f t="shared" si="19"/>
        <v>OK</v>
      </c>
      <c r="K397" s="149" t="str">
        <f t="shared" si="20"/>
        <v>South Central</v>
      </c>
      <c r="L397" s="149" t="str">
        <f>INDEX('State '!$A$1:$C$62,MATCH($I397,'State '!$B:$B,0),3)</f>
        <v>South Central</v>
      </c>
      <c r="M397" s="149" t="str">
        <f>INDEX('State '!$A$1:$C$62,MATCH($J397,'State '!$B:$B,0),3)</f>
        <v>South Central</v>
      </c>
      <c r="N397" s="149"/>
      <c r="O397" s="156">
        <v>10.4</v>
      </c>
      <c r="P397" s="156"/>
      <c r="Q397" s="156">
        <v>31</v>
      </c>
      <c r="R397" s="155" t="s">
        <v>535</v>
      </c>
      <c r="S397" s="149" t="s">
        <v>135</v>
      </c>
      <c r="T397" s="149" t="s">
        <v>381</v>
      </c>
      <c r="U397" s="149" t="s">
        <v>978</v>
      </c>
      <c r="V397" s="149"/>
      <c r="W397" s="148"/>
      <c r="X397" s="148"/>
      <c r="Y397" s="148"/>
    </row>
    <row r="398" spans="1:26" s="17" customFormat="1" x14ac:dyDescent="0.2">
      <c r="A398" s="171">
        <v>39990</v>
      </c>
      <c r="B398" s="162" t="s">
        <v>1022</v>
      </c>
      <c r="C398" s="162" t="s">
        <v>240</v>
      </c>
      <c r="D398" s="162" t="s">
        <v>140</v>
      </c>
      <c r="E398" s="162" t="s">
        <v>143</v>
      </c>
      <c r="F398" s="163">
        <v>38838</v>
      </c>
      <c r="G398" s="164">
        <v>2006</v>
      </c>
      <c r="H398" s="149" t="s">
        <v>6</v>
      </c>
      <c r="I398" s="149" t="str">
        <f t="shared" si="18"/>
        <v>TX</v>
      </c>
      <c r="J398" s="149" t="str">
        <f t="shared" si="19"/>
        <v>TX</v>
      </c>
      <c r="K398" s="149" t="str">
        <f t="shared" si="20"/>
        <v>South Central</v>
      </c>
      <c r="L398" s="149" t="str">
        <f>INDEX('State '!$A$1:$C$62,MATCH($I398,'State '!$B:$B,0),3)</f>
        <v>South Central</v>
      </c>
      <c r="M398" s="149" t="str">
        <f>INDEX('State '!$A$1:$C$62,MATCH($J398,'State '!$B:$B,0),3)</f>
        <v>South Central</v>
      </c>
      <c r="N398" s="149"/>
      <c r="O398" s="156">
        <v>32.1</v>
      </c>
      <c r="P398" s="156">
        <v>24</v>
      </c>
      <c r="Q398" s="156">
        <v>400</v>
      </c>
      <c r="R398" s="155">
        <v>24</v>
      </c>
      <c r="S398" s="149" t="s">
        <v>138</v>
      </c>
      <c r="T398" s="149" t="s">
        <v>187</v>
      </c>
      <c r="U398" s="149" t="s">
        <v>382</v>
      </c>
      <c r="V398" s="149"/>
      <c r="W398" s="148"/>
      <c r="X398" s="148"/>
      <c r="Y398" s="179"/>
      <c r="Z398"/>
    </row>
    <row r="399" spans="1:26" s="17" customFormat="1" ht="73.150000000000006" customHeight="1" x14ac:dyDescent="0.2">
      <c r="A399" s="149">
        <v>39990</v>
      </c>
      <c r="B399" s="162" t="s">
        <v>1035</v>
      </c>
      <c r="C399" s="162" t="s">
        <v>227</v>
      </c>
      <c r="D399" s="162" t="s">
        <v>140</v>
      </c>
      <c r="E399" s="162" t="s">
        <v>143</v>
      </c>
      <c r="F399" s="163">
        <v>38838</v>
      </c>
      <c r="G399" s="155">
        <v>2006</v>
      </c>
      <c r="H399" s="149" t="s">
        <v>1036</v>
      </c>
      <c r="I399" s="149" t="str">
        <f t="shared" si="18"/>
        <v>IA</v>
      </c>
      <c r="J399" s="149" t="str">
        <f t="shared" si="19"/>
        <v>IN</v>
      </c>
      <c r="K399" s="149" t="str">
        <f t="shared" si="20"/>
        <v>Midwest</v>
      </c>
      <c r="L399" s="149" t="str">
        <f>INDEX('State '!$A$1:$C$62,MATCH($I399,'State '!$B:$B,0),3)</f>
        <v>Midwest</v>
      </c>
      <c r="M399" s="149" t="str">
        <f>INDEX('State '!$A$1:$C$62,MATCH($J399,'State '!$B:$B,0),3)</f>
        <v>Midwest</v>
      </c>
      <c r="N399" s="149"/>
      <c r="O399" s="156">
        <v>20.7</v>
      </c>
      <c r="P399" s="156"/>
      <c r="Q399" s="156">
        <v>130</v>
      </c>
      <c r="R399" s="155"/>
      <c r="S399" s="149" t="s">
        <v>135</v>
      </c>
      <c r="T399" s="149" t="s">
        <v>381</v>
      </c>
      <c r="U399" s="149" t="s">
        <v>1037</v>
      </c>
      <c r="V399" s="149"/>
      <c r="W399" s="148"/>
      <c r="X399" s="148"/>
      <c r="Y399" s="148"/>
    </row>
    <row r="400" spans="1:26" s="17" customFormat="1" x14ac:dyDescent="0.2">
      <c r="A400" s="149">
        <v>39990</v>
      </c>
      <c r="B400" s="150" t="s">
        <v>1012</v>
      </c>
      <c r="C400" s="150" t="s">
        <v>314</v>
      </c>
      <c r="D400" s="150" t="s">
        <v>134</v>
      </c>
      <c r="E400" s="151" t="s">
        <v>143</v>
      </c>
      <c r="F400" s="152">
        <v>38869</v>
      </c>
      <c r="G400" s="153">
        <v>2006</v>
      </c>
      <c r="H400" s="149" t="s">
        <v>17</v>
      </c>
      <c r="I400" s="149" t="str">
        <f t="shared" si="18"/>
        <v>AL</v>
      </c>
      <c r="J400" s="149" t="str">
        <f t="shared" si="19"/>
        <v>AL</v>
      </c>
      <c r="K400" s="149" t="str">
        <f t="shared" si="20"/>
        <v>South Central</v>
      </c>
      <c r="L400" s="149" t="str">
        <f>INDEX('State '!$A$1:$C$62,MATCH($I400,'State '!$B:$B,0),3)</f>
        <v>South Central</v>
      </c>
      <c r="M400" s="149" t="str">
        <f>INDEX('State '!$A$1:$C$62,MATCH($J400,'State '!$B:$B,0),3)</f>
        <v>South Central</v>
      </c>
      <c r="N400" s="149"/>
      <c r="O400" s="156">
        <v>8</v>
      </c>
      <c r="P400" s="155">
        <v>4.3</v>
      </c>
      <c r="Q400" s="155">
        <v>250</v>
      </c>
      <c r="R400" s="156">
        <v>16</v>
      </c>
      <c r="S400" s="157" t="s">
        <v>135</v>
      </c>
      <c r="T400" s="154" t="s">
        <v>381</v>
      </c>
      <c r="U400" s="158" t="s">
        <v>1013</v>
      </c>
      <c r="V400" s="149"/>
      <c r="W400" s="148"/>
      <c r="X400" s="148"/>
      <c r="Y400" s="148"/>
    </row>
    <row r="401" spans="1:26" s="17" customFormat="1" x14ac:dyDescent="0.2">
      <c r="A401" s="149">
        <v>39990</v>
      </c>
      <c r="B401" s="150" t="s">
        <v>1032</v>
      </c>
      <c r="C401" s="150" t="s">
        <v>223</v>
      </c>
      <c r="D401" s="150" t="s">
        <v>134</v>
      </c>
      <c r="E401" s="151" t="s">
        <v>143</v>
      </c>
      <c r="F401" s="152">
        <v>38884</v>
      </c>
      <c r="G401" s="153">
        <v>2006</v>
      </c>
      <c r="H401" s="149" t="s">
        <v>1033</v>
      </c>
      <c r="I401" s="149" t="str">
        <f t="shared" si="18"/>
        <v>WV</v>
      </c>
      <c r="J401" s="149" t="str">
        <f t="shared" si="19"/>
        <v>NY</v>
      </c>
      <c r="K401" s="149" t="str">
        <f t="shared" si="20"/>
        <v>Northeast</v>
      </c>
      <c r="L401" s="149" t="str">
        <f>INDEX('State '!$A$1:$C$62,MATCH($I401,'State '!$B:$B,0),3)</f>
        <v>Northeast</v>
      </c>
      <c r="M401" s="149" t="str">
        <f>INDEX('State '!$A$1:$C$62,MATCH($J401,'State '!$B:$B,0),3)</f>
        <v>Northeast</v>
      </c>
      <c r="N401" s="149"/>
      <c r="O401" s="156">
        <v>31.15</v>
      </c>
      <c r="P401" s="155">
        <v>23.67</v>
      </c>
      <c r="Q401" s="155">
        <v>200</v>
      </c>
      <c r="R401" s="156" t="s">
        <v>3193</v>
      </c>
      <c r="S401" s="157" t="s">
        <v>135</v>
      </c>
      <c r="T401" s="154" t="s">
        <v>381</v>
      </c>
      <c r="U401" s="158" t="s">
        <v>1034</v>
      </c>
      <c r="V401" s="149"/>
      <c r="W401" s="148"/>
      <c r="X401" s="148"/>
      <c r="Y401" s="148"/>
    </row>
    <row r="402" spans="1:26" s="17" customFormat="1" x14ac:dyDescent="0.2">
      <c r="A402" s="149">
        <v>39990</v>
      </c>
      <c r="B402" s="150" t="s">
        <v>995</v>
      </c>
      <c r="C402" s="150" t="s">
        <v>309</v>
      </c>
      <c r="D402" s="150" t="s">
        <v>140</v>
      </c>
      <c r="E402" s="151" t="s">
        <v>143</v>
      </c>
      <c r="F402" s="152">
        <v>38895</v>
      </c>
      <c r="G402" s="159">
        <v>2006</v>
      </c>
      <c r="H402" s="149" t="s">
        <v>8</v>
      </c>
      <c r="I402" s="149" t="str">
        <f t="shared" si="18"/>
        <v>OH</v>
      </c>
      <c r="J402" s="149" t="str">
        <f t="shared" si="19"/>
        <v>OH</v>
      </c>
      <c r="K402" s="149" t="str">
        <f t="shared" si="20"/>
        <v>Northeast</v>
      </c>
      <c r="L402" s="149" t="str">
        <f>INDEX('State '!$A$1:$C$62,MATCH($I402,'State '!$B:$B,0),3)</f>
        <v>Northeast</v>
      </c>
      <c r="M402" s="149" t="str">
        <f>INDEX('State '!$A$1:$C$62,MATCH($J402,'State '!$B:$B,0),3)</f>
        <v>Northeast</v>
      </c>
      <c r="N402" s="149"/>
      <c r="O402" s="156">
        <v>41</v>
      </c>
      <c r="P402" s="155">
        <v>24</v>
      </c>
      <c r="Q402" s="155">
        <v>100</v>
      </c>
      <c r="R402" s="156" t="s">
        <v>3210</v>
      </c>
      <c r="S402" s="157" t="s">
        <v>138</v>
      </c>
      <c r="T402" s="154" t="s">
        <v>187</v>
      </c>
      <c r="U402" s="158" t="s">
        <v>382</v>
      </c>
      <c r="V402" s="149"/>
      <c r="W402" s="148"/>
      <c r="X402" s="148"/>
      <c r="Y402" s="148"/>
    </row>
    <row r="403" spans="1:26" s="17" customFormat="1" x14ac:dyDescent="0.2">
      <c r="A403" s="149">
        <v>39990</v>
      </c>
      <c r="B403" s="150" t="s">
        <v>1018</v>
      </c>
      <c r="C403" s="150" t="s">
        <v>315</v>
      </c>
      <c r="D403" s="150" t="s">
        <v>134</v>
      </c>
      <c r="E403" s="151" t="s">
        <v>143</v>
      </c>
      <c r="F403" s="152">
        <v>38899</v>
      </c>
      <c r="G403" s="159">
        <v>2006</v>
      </c>
      <c r="H403" s="149" t="s">
        <v>29</v>
      </c>
      <c r="I403" s="149" t="str">
        <f t="shared" si="18"/>
        <v>WY</v>
      </c>
      <c r="J403" s="149" t="str">
        <f t="shared" si="19"/>
        <v>WY</v>
      </c>
      <c r="K403" s="149" t="str">
        <f t="shared" si="20"/>
        <v>Mountain</v>
      </c>
      <c r="L403" s="149" t="str">
        <f>INDEX('State '!$A$1:$C$62,MATCH($I403,'State '!$B:$B,0),3)</f>
        <v>Mountain</v>
      </c>
      <c r="M403" s="149" t="str">
        <f>INDEX('State '!$A$1:$C$62,MATCH($J403,'State '!$B:$B,0),3)</f>
        <v>Mountain</v>
      </c>
      <c r="N403" s="149"/>
      <c r="O403" s="156">
        <v>20</v>
      </c>
      <c r="P403" s="155">
        <v>21</v>
      </c>
      <c r="Q403" s="155">
        <v>300</v>
      </c>
      <c r="R403" s="156">
        <v>10</v>
      </c>
      <c r="S403" s="157" t="s">
        <v>138</v>
      </c>
      <c r="T403" s="154" t="s">
        <v>187</v>
      </c>
      <c r="U403" s="158" t="s">
        <v>382</v>
      </c>
      <c r="V403" s="149"/>
      <c r="W403" s="159"/>
      <c r="X403" s="159"/>
      <c r="Y403" s="151"/>
    </row>
    <row r="404" spans="1:26" s="17" customFormat="1" x14ac:dyDescent="0.2">
      <c r="A404" s="149">
        <v>39990</v>
      </c>
      <c r="B404" s="150" t="s">
        <v>986</v>
      </c>
      <c r="C404" s="150" t="s">
        <v>312</v>
      </c>
      <c r="D404" s="150" t="s">
        <v>140</v>
      </c>
      <c r="E404" s="151" t="s">
        <v>143</v>
      </c>
      <c r="F404" s="152">
        <v>38930</v>
      </c>
      <c r="G404" s="153">
        <v>2006</v>
      </c>
      <c r="H404" s="149" t="s">
        <v>6</v>
      </c>
      <c r="I404" s="149" t="str">
        <f t="shared" si="18"/>
        <v>TX</v>
      </c>
      <c r="J404" s="149" t="str">
        <f t="shared" si="19"/>
        <v>TX</v>
      </c>
      <c r="K404" s="149" t="str">
        <f t="shared" si="20"/>
        <v>South Central</v>
      </c>
      <c r="L404" s="149" t="str">
        <f>INDEX('State '!$A$1:$C$62,MATCH($I404,'State '!$B:$B,0),3)</f>
        <v>South Central</v>
      </c>
      <c r="M404" s="149" t="str">
        <f>INDEX('State '!$A$1:$C$62,MATCH($J404,'State '!$B:$B,0),3)</f>
        <v>South Central</v>
      </c>
      <c r="N404" s="149"/>
      <c r="O404" s="156">
        <v>20</v>
      </c>
      <c r="P404" s="155"/>
      <c r="Q404" s="155">
        <v>150</v>
      </c>
      <c r="R404" s="156">
        <v>36</v>
      </c>
      <c r="S404" s="157" t="s">
        <v>138</v>
      </c>
      <c r="T404" s="154" t="s">
        <v>187</v>
      </c>
      <c r="U404" s="158" t="s">
        <v>382</v>
      </c>
      <c r="V404" s="149"/>
      <c r="W404" s="148"/>
      <c r="X404" s="148"/>
      <c r="Y404" s="148"/>
    </row>
    <row r="405" spans="1:26" s="17" customFormat="1" x14ac:dyDescent="0.2">
      <c r="A405" s="149">
        <v>39990</v>
      </c>
      <c r="B405" s="162" t="s">
        <v>1025</v>
      </c>
      <c r="C405" s="162" t="s">
        <v>240</v>
      </c>
      <c r="D405" s="162" t="s">
        <v>136</v>
      </c>
      <c r="E405" s="162" t="s">
        <v>143</v>
      </c>
      <c r="F405" s="163">
        <v>38961</v>
      </c>
      <c r="G405" s="164">
        <v>2006</v>
      </c>
      <c r="H405" s="149" t="s">
        <v>6</v>
      </c>
      <c r="I405" s="149" t="str">
        <f t="shared" si="18"/>
        <v>TX</v>
      </c>
      <c r="J405" s="149" t="str">
        <f t="shared" si="19"/>
        <v>TX</v>
      </c>
      <c r="K405" s="149" t="str">
        <f t="shared" si="20"/>
        <v>South Central</v>
      </c>
      <c r="L405" s="149" t="str">
        <f>INDEX('State '!$A$1:$C$62,MATCH($I405,'State '!$B:$B,0),3)</f>
        <v>South Central</v>
      </c>
      <c r="M405" s="149" t="str">
        <f>INDEX('State '!$A$1:$C$62,MATCH($J405,'State '!$B:$B,0),3)</f>
        <v>South Central</v>
      </c>
      <c r="N405" s="149"/>
      <c r="O405" s="156">
        <v>110</v>
      </c>
      <c r="P405" s="156">
        <v>97</v>
      </c>
      <c r="Q405" s="156">
        <v>600</v>
      </c>
      <c r="R405" s="155">
        <v>42</v>
      </c>
      <c r="S405" s="149" t="s">
        <v>138</v>
      </c>
      <c r="T405" s="149" t="s">
        <v>187</v>
      </c>
      <c r="U405" s="149" t="s">
        <v>382</v>
      </c>
      <c r="V405" s="149"/>
      <c r="W405" s="148"/>
      <c r="X405" s="148"/>
      <c r="Y405" s="148"/>
    </row>
    <row r="406" spans="1:26" s="17" customFormat="1" x14ac:dyDescent="0.2">
      <c r="A406" s="149">
        <v>39990</v>
      </c>
      <c r="B406" s="150" t="s">
        <v>1016</v>
      </c>
      <c r="C406" s="150" t="s">
        <v>282</v>
      </c>
      <c r="D406" s="150" t="s">
        <v>140</v>
      </c>
      <c r="E406" s="151" t="s">
        <v>143</v>
      </c>
      <c r="F406" s="152">
        <v>38991</v>
      </c>
      <c r="G406" s="153">
        <v>2006</v>
      </c>
      <c r="H406" s="149" t="s">
        <v>0</v>
      </c>
      <c r="I406" s="149" t="str">
        <f t="shared" si="18"/>
        <v>LA</v>
      </c>
      <c r="J406" s="149" t="str">
        <f t="shared" si="19"/>
        <v>LA</v>
      </c>
      <c r="K406" s="149" t="str">
        <f t="shared" si="20"/>
        <v>South Central</v>
      </c>
      <c r="L406" s="149" t="str">
        <f>INDEX('State '!$A$1:$C$62,MATCH($I406,'State '!$B:$B,0),3)</f>
        <v>South Central</v>
      </c>
      <c r="M406" s="149" t="str">
        <f>INDEX('State '!$A$1:$C$62,MATCH($J406,'State '!$B:$B,0),3)</f>
        <v>South Central</v>
      </c>
      <c r="N406" s="149"/>
      <c r="O406" s="156">
        <v>25</v>
      </c>
      <c r="P406" s="155">
        <v>16</v>
      </c>
      <c r="Q406" s="155">
        <v>100</v>
      </c>
      <c r="R406" s="156">
        <v>24</v>
      </c>
      <c r="S406" s="157" t="s">
        <v>138</v>
      </c>
      <c r="T406" s="154" t="s">
        <v>187</v>
      </c>
      <c r="U406" s="158" t="s">
        <v>382</v>
      </c>
      <c r="V406" s="149"/>
      <c r="W406" s="148"/>
      <c r="X406" s="148"/>
      <c r="Y406" s="148"/>
    </row>
    <row r="407" spans="1:26" s="17" customFormat="1" x14ac:dyDescent="0.2">
      <c r="A407" s="149">
        <v>39990</v>
      </c>
      <c r="B407" s="162" t="s">
        <v>1010</v>
      </c>
      <c r="C407" s="162" t="s">
        <v>312</v>
      </c>
      <c r="D407" s="162" t="s">
        <v>136</v>
      </c>
      <c r="E407" s="162" t="s">
        <v>143</v>
      </c>
      <c r="F407" s="163">
        <v>38991</v>
      </c>
      <c r="G407" s="155">
        <v>2006</v>
      </c>
      <c r="H407" s="149" t="s">
        <v>6</v>
      </c>
      <c r="I407" s="149" t="str">
        <f t="shared" si="18"/>
        <v>TX</v>
      </c>
      <c r="J407" s="149" t="str">
        <f t="shared" si="19"/>
        <v>TX</v>
      </c>
      <c r="K407" s="149" t="str">
        <f t="shared" si="20"/>
        <v>South Central</v>
      </c>
      <c r="L407" s="149" t="str">
        <f>INDEX('State '!$A$1:$C$62,MATCH($I407,'State '!$B:$B,0),3)</f>
        <v>South Central</v>
      </c>
      <c r="M407" s="149" t="str">
        <f>INDEX('State '!$A$1:$C$62,MATCH($J407,'State '!$B:$B,0),3)</f>
        <v>South Central</v>
      </c>
      <c r="N407" s="149"/>
      <c r="O407" s="156">
        <v>25</v>
      </c>
      <c r="P407" s="156">
        <v>25</v>
      </c>
      <c r="Q407" s="156">
        <v>225</v>
      </c>
      <c r="R407" s="155">
        <v>30</v>
      </c>
      <c r="S407" s="149" t="s">
        <v>138</v>
      </c>
      <c r="T407" s="149" t="s">
        <v>187</v>
      </c>
      <c r="U407" s="149" t="s">
        <v>382</v>
      </c>
      <c r="V407" s="149"/>
      <c r="W407" s="148"/>
      <c r="X407" s="148"/>
      <c r="Y407" s="148"/>
    </row>
    <row r="408" spans="1:26" s="17" customFormat="1" x14ac:dyDescent="0.2">
      <c r="A408" s="149">
        <v>39990</v>
      </c>
      <c r="B408" s="150" t="s">
        <v>1000</v>
      </c>
      <c r="C408" s="150" t="s">
        <v>218</v>
      </c>
      <c r="D408" s="150" t="s">
        <v>140</v>
      </c>
      <c r="E408" s="162" t="s">
        <v>143</v>
      </c>
      <c r="F408" s="163">
        <v>39022</v>
      </c>
      <c r="G408" s="164">
        <v>2006</v>
      </c>
      <c r="H408" s="149" t="s">
        <v>803</v>
      </c>
      <c r="I408" s="149" t="str">
        <f t="shared" si="18"/>
        <v>PA</v>
      </c>
      <c r="J408" s="149" t="str">
        <f t="shared" si="19"/>
        <v>DE</v>
      </c>
      <c r="K408" s="149" t="str">
        <f t="shared" si="20"/>
        <v>Northeast</v>
      </c>
      <c r="L408" s="149" t="str">
        <f>INDEX('State '!$A$1:$C$62,MATCH($I408,'State '!$B:$B,0),3)</f>
        <v>Northeast</v>
      </c>
      <c r="M408" s="149" t="str">
        <f>INDEX('State '!$A$1:$C$62,MATCH($J408,'State '!$B:$B,0),3)</f>
        <v>Northeast</v>
      </c>
      <c r="N408" s="149"/>
      <c r="O408" s="156">
        <v>17.37</v>
      </c>
      <c r="P408" s="156">
        <v>35</v>
      </c>
      <c r="Q408" s="155">
        <v>26.2</v>
      </c>
      <c r="R408" s="155" t="s">
        <v>3195</v>
      </c>
      <c r="S408" s="149" t="s">
        <v>135</v>
      </c>
      <c r="T408" s="149" t="s">
        <v>381</v>
      </c>
      <c r="U408" s="149" t="s">
        <v>804</v>
      </c>
      <c r="V408" s="149"/>
      <c r="W408" s="148"/>
      <c r="X408" s="148"/>
      <c r="Y408" s="148"/>
    </row>
    <row r="409" spans="1:26" s="17" customFormat="1" x14ac:dyDescent="0.2">
      <c r="A409" s="149">
        <v>39990</v>
      </c>
      <c r="B409" s="150" t="s">
        <v>1014</v>
      </c>
      <c r="C409" s="150" t="s">
        <v>231</v>
      </c>
      <c r="D409" s="150" t="s">
        <v>134</v>
      </c>
      <c r="E409" s="151" t="s">
        <v>143</v>
      </c>
      <c r="F409" s="152">
        <v>39022</v>
      </c>
      <c r="G409" s="153">
        <v>2006</v>
      </c>
      <c r="H409" s="149" t="s">
        <v>19</v>
      </c>
      <c r="I409" s="149" t="str">
        <f t="shared" si="18"/>
        <v>VA</v>
      </c>
      <c r="J409" s="149" t="str">
        <f t="shared" si="19"/>
        <v>VA</v>
      </c>
      <c r="K409" s="149" t="str">
        <f t="shared" si="20"/>
        <v>Northeast</v>
      </c>
      <c r="L409" s="149" t="str">
        <f>INDEX('State '!$A$1:$C$62,MATCH($I409,'State '!$B:$B,0),3)</f>
        <v>Northeast</v>
      </c>
      <c r="M409" s="149" t="str">
        <f>INDEX('State '!$A$1:$C$62,MATCH($J409,'State '!$B:$B,0),3)</f>
        <v>Northeast</v>
      </c>
      <c r="N409" s="149"/>
      <c r="O409" s="156">
        <v>53</v>
      </c>
      <c r="P409" s="155">
        <v>32</v>
      </c>
      <c r="Q409" s="155">
        <v>235</v>
      </c>
      <c r="R409" s="156">
        <v>20</v>
      </c>
      <c r="S409" s="157" t="s">
        <v>135</v>
      </c>
      <c r="T409" s="154" t="s">
        <v>381</v>
      </c>
      <c r="U409" s="158" t="s">
        <v>1015</v>
      </c>
      <c r="V409" s="149"/>
      <c r="W409" s="148"/>
      <c r="X409" s="148"/>
      <c r="Y409" s="148"/>
    </row>
    <row r="410" spans="1:26" s="17" customFormat="1" ht="85.9" customHeight="1" x14ac:dyDescent="0.2">
      <c r="A410" s="171">
        <v>39990</v>
      </c>
      <c r="B410" s="150" t="s">
        <v>1007</v>
      </c>
      <c r="C410" s="150" t="s">
        <v>313</v>
      </c>
      <c r="D410" s="150" t="s">
        <v>134</v>
      </c>
      <c r="E410" s="151" t="s">
        <v>143</v>
      </c>
      <c r="F410" s="152">
        <v>39022</v>
      </c>
      <c r="G410" s="153">
        <v>2006</v>
      </c>
      <c r="H410" s="149" t="s">
        <v>13</v>
      </c>
      <c r="I410" s="149" t="str">
        <f t="shared" si="18"/>
        <v>CA</v>
      </c>
      <c r="J410" s="149" t="str">
        <f t="shared" si="19"/>
        <v>CA</v>
      </c>
      <c r="K410" s="149" t="str">
        <f t="shared" si="20"/>
        <v>Pacific</v>
      </c>
      <c r="L410" s="149" t="str">
        <f>INDEX('State '!$A$1:$C$62,MATCH($I410,'State '!$B:$B,0),3)</f>
        <v>Pacific</v>
      </c>
      <c r="M410" s="149" t="str">
        <f>INDEX('State '!$A$1:$C$62,MATCH($J410,'State '!$B:$B,0),3)</f>
        <v>Pacific</v>
      </c>
      <c r="N410" s="149"/>
      <c r="O410" s="156">
        <v>11</v>
      </c>
      <c r="P410" s="155">
        <v>6</v>
      </c>
      <c r="Q410" s="155">
        <v>50</v>
      </c>
      <c r="R410" s="156">
        <v>24</v>
      </c>
      <c r="S410" s="157" t="s">
        <v>138</v>
      </c>
      <c r="T410" s="154" t="s">
        <v>187</v>
      </c>
      <c r="U410" s="158" t="s">
        <v>382</v>
      </c>
      <c r="V410" s="149"/>
      <c r="W410" s="148"/>
      <c r="X410" s="148"/>
      <c r="Y410" s="179"/>
      <c r="Z410"/>
    </row>
    <row r="411" spans="1:26" s="17" customFormat="1" x14ac:dyDescent="0.2">
      <c r="A411" s="149">
        <v>39990</v>
      </c>
      <c r="B411" s="150" t="s">
        <v>1916</v>
      </c>
      <c r="C411" s="150" t="s">
        <v>1913</v>
      </c>
      <c r="D411" s="150" t="s">
        <v>140</v>
      </c>
      <c r="E411" s="151" t="s">
        <v>143</v>
      </c>
      <c r="F411" s="152">
        <v>39022</v>
      </c>
      <c r="G411" s="159">
        <v>2006</v>
      </c>
      <c r="H411" s="149" t="s">
        <v>44</v>
      </c>
      <c r="I411" s="149" t="str">
        <f t="shared" si="18"/>
        <v>ON</v>
      </c>
      <c r="J411" s="149" t="str">
        <f t="shared" si="19"/>
        <v>ON</v>
      </c>
      <c r="K411" s="149" t="str">
        <f t="shared" si="20"/>
        <v>Canada</v>
      </c>
      <c r="L411" s="149" t="str">
        <f>INDEX('State '!$A$1:$C$62,MATCH($I411,'State '!$B:$B,0),3)</f>
        <v>Canada</v>
      </c>
      <c r="M411" s="149" t="str">
        <f>INDEX('State '!$A$1:$C$62,MATCH($J411,'State '!$B:$B,0),3)</f>
        <v>Canada</v>
      </c>
      <c r="N411" s="149"/>
      <c r="O411" s="156">
        <v>120</v>
      </c>
      <c r="P411" s="155">
        <v>22</v>
      </c>
      <c r="Q411" s="155">
        <v>372</v>
      </c>
      <c r="R411" s="156"/>
      <c r="S411" s="157" t="s">
        <v>1914</v>
      </c>
      <c r="T411" s="154" t="s">
        <v>813</v>
      </c>
      <c r="U411" s="158" t="s">
        <v>382</v>
      </c>
      <c r="V411" s="149"/>
      <c r="W411" s="148"/>
      <c r="X411" s="148"/>
      <c r="Y411" s="148"/>
    </row>
    <row r="412" spans="1:26" s="17" customFormat="1" x14ac:dyDescent="0.2">
      <c r="A412" s="149">
        <v>39990</v>
      </c>
      <c r="B412" s="162" t="s">
        <v>985</v>
      </c>
      <c r="C412" s="162" t="s">
        <v>3065</v>
      </c>
      <c r="D412" s="162" t="s">
        <v>134</v>
      </c>
      <c r="E412" s="162" t="s">
        <v>143</v>
      </c>
      <c r="F412" s="163">
        <v>39036</v>
      </c>
      <c r="G412" s="155">
        <v>2006</v>
      </c>
      <c r="H412" s="149" t="s">
        <v>29</v>
      </c>
      <c r="I412" s="149" t="str">
        <f t="shared" si="18"/>
        <v>WY</v>
      </c>
      <c r="J412" s="149" t="str">
        <f t="shared" si="19"/>
        <v>WY</v>
      </c>
      <c r="K412" s="149" t="str">
        <f t="shared" si="20"/>
        <v>Mountain</v>
      </c>
      <c r="L412" s="149" t="str">
        <f>INDEX('State '!$A$1:$C$62,MATCH($I412,'State '!$B:$B,0),3)</f>
        <v>Mountain</v>
      </c>
      <c r="M412" s="149" t="str">
        <f>INDEX('State '!$A$1:$C$62,MATCH($J412,'State '!$B:$B,0),3)</f>
        <v>Mountain</v>
      </c>
      <c r="N412" s="149"/>
      <c r="O412" s="156">
        <v>11.3</v>
      </c>
      <c r="P412" s="156">
        <v>20.8</v>
      </c>
      <c r="Q412" s="156">
        <v>300</v>
      </c>
      <c r="R412" s="155">
        <v>20</v>
      </c>
      <c r="S412" s="149" t="s">
        <v>135</v>
      </c>
      <c r="T412" s="149" t="s">
        <v>381</v>
      </c>
      <c r="U412" s="149" t="s">
        <v>944</v>
      </c>
      <c r="V412" s="149"/>
      <c r="W412" s="148"/>
      <c r="X412" s="148"/>
      <c r="Y412" s="148"/>
    </row>
    <row r="413" spans="1:26" s="17" customFormat="1" x14ac:dyDescent="0.2">
      <c r="A413" s="149">
        <v>39990</v>
      </c>
      <c r="B413" s="150" t="s">
        <v>1019</v>
      </c>
      <c r="C413" s="150" t="s">
        <v>206</v>
      </c>
      <c r="D413" s="150" t="s">
        <v>140</v>
      </c>
      <c r="E413" s="151" t="s">
        <v>143</v>
      </c>
      <c r="F413" s="152">
        <v>39037</v>
      </c>
      <c r="G413" s="159">
        <v>2006</v>
      </c>
      <c r="H413" s="149" t="s">
        <v>399</v>
      </c>
      <c r="I413" s="149" t="str">
        <f t="shared" si="18"/>
        <v>PA</v>
      </c>
      <c r="J413" s="149" t="str">
        <f t="shared" si="19"/>
        <v>NJ</v>
      </c>
      <c r="K413" s="149" t="str">
        <f t="shared" si="20"/>
        <v>Northeast</v>
      </c>
      <c r="L413" s="149" t="str">
        <f>INDEX('State '!$A$1:$C$62,MATCH($I413,'State '!$B:$B,0),3)</f>
        <v>Northeast</v>
      </c>
      <c r="M413" s="149" t="str">
        <f>INDEX('State '!$A$1:$C$62,MATCH($J413,'State '!$B:$B,0),3)</f>
        <v>Northeast</v>
      </c>
      <c r="N413" s="149"/>
      <c r="O413" s="156">
        <v>39</v>
      </c>
      <c r="P413" s="155">
        <v>6</v>
      </c>
      <c r="Q413" s="155">
        <v>101</v>
      </c>
      <c r="R413" s="156">
        <v>30</v>
      </c>
      <c r="S413" s="157" t="s">
        <v>135</v>
      </c>
      <c r="T413" s="154" t="s">
        <v>381</v>
      </c>
      <c r="U413" s="158" t="s">
        <v>1020</v>
      </c>
      <c r="V413" s="149"/>
      <c r="W413" s="148"/>
      <c r="X413" s="148"/>
      <c r="Y413" s="148"/>
    </row>
    <row r="414" spans="1:26" s="17" customFormat="1" x14ac:dyDescent="0.2">
      <c r="A414" s="149">
        <v>39990</v>
      </c>
      <c r="B414" s="162" t="s">
        <v>975</v>
      </c>
      <c r="C414" s="162" t="s">
        <v>261</v>
      </c>
      <c r="D414" s="162" t="s">
        <v>140</v>
      </c>
      <c r="E414" s="162" t="s">
        <v>143</v>
      </c>
      <c r="F414" s="163">
        <v>39043</v>
      </c>
      <c r="G414" s="164">
        <v>2006</v>
      </c>
      <c r="H414" s="149" t="s">
        <v>7</v>
      </c>
      <c r="I414" s="149" t="str">
        <f t="shared" si="18"/>
        <v>PA</v>
      </c>
      <c r="J414" s="149" t="str">
        <f t="shared" si="19"/>
        <v>PA</v>
      </c>
      <c r="K414" s="149" t="str">
        <f t="shared" si="20"/>
        <v>Northeast</v>
      </c>
      <c r="L414" s="149" t="str">
        <f>INDEX('State '!$A$1:$C$62,MATCH($I414,'State '!$B:$B,0),3)</f>
        <v>Northeast</v>
      </c>
      <c r="M414" s="149" t="str">
        <f>INDEX('State '!$A$1:$C$62,MATCH($J414,'State '!$B:$B,0),3)</f>
        <v>Northeast</v>
      </c>
      <c r="N414" s="149"/>
      <c r="O414" s="156">
        <v>84.5</v>
      </c>
      <c r="P414" s="156">
        <v>43.4</v>
      </c>
      <c r="Q414" s="156">
        <v>8.5</v>
      </c>
      <c r="R414" s="155">
        <v>20</v>
      </c>
      <c r="S414" s="149" t="s">
        <v>135</v>
      </c>
      <c r="T414" s="149" t="s">
        <v>381</v>
      </c>
      <c r="U414" s="149" t="s">
        <v>976</v>
      </c>
      <c r="V414" s="149"/>
      <c r="W414" s="148"/>
      <c r="X414" s="148"/>
      <c r="Y414" s="148"/>
    </row>
    <row r="415" spans="1:26" s="17" customFormat="1" x14ac:dyDescent="0.2">
      <c r="A415" s="149">
        <v>39990</v>
      </c>
      <c r="B415" s="162" t="s">
        <v>990</v>
      </c>
      <c r="C415" s="79" t="s">
        <v>1991</v>
      </c>
      <c r="D415" s="162" t="s">
        <v>140</v>
      </c>
      <c r="E415" s="162" t="s">
        <v>143</v>
      </c>
      <c r="F415" s="163">
        <v>39050</v>
      </c>
      <c r="G415" s="155">
        <v>2006</v>
      </c>
      <c r="H415" s="149" t="s">
        <v>991</v>
      </c>
      <c r="I415" s="149" t="str">
        <f t="shared" si="18"/>
        <v>OK</v>
      </c>
      <c r="J415" s="149" t="str">
        <f t="shared" si="19"/>
        <v>MO</v>
      </c>
      <c r="K415" s="149" t="str">
        <f t="shared" si="20"/>
        <v>South Central, Midwest</v>
      </c>
      <c r="L415" s="149" t="str">
        <f>INDEX('State '!$A$1:$C$62,MATCH($I415,'State '!$B:$B,0),3)</f>
        <v>South Central</v>
      </c>
      <c r="M415" s="149" t="str">
        <f>INDEX('State '!$A$1:$C$62,MATCH($J415,'State '!$B:$B,0),3)</f>
        <v>Midwest</v>
      </c>
      <c r="N415" s="149"/>
      <c r="O415" s="156">
        <v>1.7</v>
      </c>
      <c r="P415" s="156">
        <v>2</v>
      </c>
      <c r="Q415" s="156">
        <v>25</v>
      </c>
      <c r="R415" s="155" t="s">
        <v>3216</v>
      </c>
      <c r="S415" s="149" t="s">
        <v>135</v>
      </c>
      <c r="T415" s="149" t="s">
        <v>381</v>
      </c>
      <c r="U415" s="149" t="s">
        <v>992</v>
      </c>
      <c r="V415" s="149"/>
      <c r="W415" s="148"/>
      <c r="X415" s="148"/>
      <c r="Y415" s="148"/>
    </row>
    <row r="416" spans="1:26" s="17" customFormat="1" x14ac:dyDescent="0.2">
      <c r="A416" s="149">
        <v>39990</v>
      </c>
      <c r="B416" s="162" t="s">
        <v>996</v>
      </c>
      <c r="C416" s="162" t="s">
        <v>293</v>
      </c>
      <c r="D416" s="162" t="s">
        <v>134</v>
      </c>
      <c r="E416" s="162" t="s">
        <v>143</v>
      </c>
      <c r="F416" s="163">
        <v>39052</v>
      </c>
      <c r="G416" s="164">
        <v>2006</v>
      </c>
      <c r="H416" s="149" t="s">
        <v>25</v>
      </c>
      <c r="I416" s="149" t="str">
        <f t="shared" si="18"/>
        <v>CO</v>
      </c>
      <c r="J416" s="149" t="str">
        <f t="shared" si="19"/>
        <v>CO</v>
      </c>
      <c r="K416" s="149" t="str">
        <f t="shared" si="20"/>
        <v>Mountain</v>
      </c>
      <c r="L416" s="149" t="str">
        <f>INDEX('State '!$A$1:$C$62,MATCH($I416,'State '!$B:$B,0),3)</f>
        <v>Mountain</v>
      </c>
      <c r="M416" s="149" t="str">
        <f>INDEX('State '!$A$1:$C$62,MATCH($J416,'State '!$B:$B,0),3)</f>
        <v>Mountain</v>
      </c>
      <c r="N416" s="149"/>
      <c r="O416" s="156">
        <v>21.4</v>
      </c>
      <c r="P416" s="156">
        <v>25.07</v>
      </c>
      <c r="Q416" s="156">
        <v>48.3</v>
      </c>
      <c r="R416" s="155">
        <v>10</v>
      </c>
      <c r="S416" s="149" t="s">
        <v>135</v>
      </c>
      <c r="T416" s="149" t="s">
        <v>381</v>
      </c>
      <c r="U416" s="149" t="s">
        <v>997</v>
      </c>
      <c r="V416" s="149"/>
      <c r="W416" s="148"/>
      <c r="X416" s="148"/>
      <c r="Y416" s="148"/>
    </row>
    <row r="417" spans="1:25" s="17" customFormat="1" x14ac:dyDescent="0.2">
      <c r="A417" s="149">
        <v>39990</v>
      </c>
      <c r="B417" s="150" t="s">
        <v>1024</v>
      </c>
      <c r="C417" s="150" t="s">
        <v>240</v>
      </c>
      <c r="D417" s="150" t="s">
        <v>140</v>
      </c>
      <c r="E417" s="151" t="s">
        <v>143</v>
      </c>
      <c r="F417" s="152">
        <v>39052</v>
      </c>
      <c r="G417" s="153">
        <v>2006</v>
      </c>
      <c r="H417" s="149" t="s">
        <v>6</v>
      </c>
      <c r="I417" s="149" t="str">
        <f t="shared" si="18"/>
        <v>TX</v>
      </c>
      <c r="J417" s="149" t="str">
        <f t="shared" si="19"/>
        <v>TX</v>
      </c>
      <c r="K417" s="149" t="str">
        <f t="shared" si="20"/>
        <v>South Central</v>
      </c>
      <c r="L417" s="149" t="str">
        <f>INDEX('State '!$A$1:$C$62,MATCH($I417,'State '!$B:$B,0),3)</f>
        <v>South Central</v>
      </c>
      <c r="M417" s="149" t="str">
        <f>INDEX('State '!$A$1:$C$62,MATCH($J417,'State '!$B:$B,0),3)</f>
        <v>South Central</v>
      </c>
      <c r="N417" s="149"/>
      <c r="O417" s="156">
        <v>65</v>
      </c>
      <c r="P417" s="155">
        <v>32</v>
      </c>
      <c r="Q417" s="155">
        <v>500</v>
      </c>
      <c r="R417" s="156">
        <v>42</v>
      </c>
      <c r="S417" s="157" t="s">
        <v>138</v>
      </c>
      <c r="T417" s="154" t="s">
        <v>187</v>
      </c>
      <c r="U417" s="158" t="s">
        <v>382</v>
      </c>
      <c r="V417" s="149"/>
      <c r="W417" s="148"/>
      <c r="X417" s="148"/>
      <c r="Y417" s="148"/>
    </row>
    <row r="418" spans="1:25" s="17" customFormat="1" ht="25.5" x14ac:dyDescent="0.2">
      <c r="A418" s="149">
        <v>39990</v>
      </c>
      <c r="B418" s="150" t="s">
        <v>1011</v>
      </c>
      <c r="C418" s="150" t="s">
        <v>231</v>
      </c>
      <c r="D418" s="150" t="s">
        <v>140</v>
      </c>
      <c r="E418" s="151" t="s">
        <v>143</v>
      </c>
      <c r="F418" s="152">
        <v>39052</v>
      </c>
      <c r="G418" s="153">
        <v>2006</v>
      </c>
      <c r="H418" s="149" t="s">
        <v>2462</v>
      </c>
      <c r="I418" s="149" t="str">
        <f t="shared" si="18"/>
        <v>TN</v>
      </c>
      <c r="J418" s="149" t="str">
        <f t="shared" si="19"/>
        <v>NC</v>
      </c>
      <c r="K418" s="149" t="str">
        <f t="shared" si="20"/>
        <v>Midwest, Northeast, Southeast</v>
      </c>
      <c r="L418" s="149" t="str">
        <f>INDEX('State '!$A$1:$C$62,MATCH($I418,'State '!$B:$B,0),3)</f>
        <v>Midwest</v>
      </c>
      <c r="M418" s="149" t="str">
        <f>INDEX('State '!$A$1:$C$62,MATCH($J418,'State '!$B:$B,0),3)</f>
        <v>Southeast</v>
      </c>
      <c r="N418" s="149" t="s">
        <v>5</v>
      </c>
      <c r="O418" s="156">
        <v>15.5</v>
      </c>
      <c r="P418" s="155">
        <v>13</v>
      </c>
      <c r="Q418" s="155">
        <v>20</v>
      </c>
      <c r="R418" s="156">
        <v>24</v>
      </c>
      <c r="S418" s="157" t="s">
        <v>135</v>
      </c>
      <c r="T418" s="154" t="s">
        <v>381</v>
      </c>
      <c r="U418" s="158" t="s">
        <v>784</v>
      </c>
      <c r="V418" s="149"/>
      <c r="W418" s="148"/>
      <c r="X418" s="148"/>
      <c r="Y418" s="148"/>
    </row>
    <row r="419" spans="1:25" s="17" customFormat="1" x14ac:dyDescent="0.2">
      <c r="A419" s="149">
        <v>39990</v>
      </c>
      <c r="B419" s="150" t="s">
        <v>979</v>
      </c>
      <c r="C419" s="150" t="s">
        <v>235</v>
      </c>
      <c r="D419" s="150" t="s">
        <v>134</v>
      </c>
      <c r="E419" s="151" t="s">
        <v>143</v>
      </c>
      <c r="F419" s="152">
        <v>39052</v>
      </c>
      <c r="G419" s="153">
        <v>2006</v>
      </c>
      <c r="H419" s="149" t="s">
        <v>18</v>
      </c>
      <c r="I419" s="149" t="str">
        <f t="shared" si="18"/>
        <v>FL</v>
      </c>
      <c r="J419" s="149" t="str">
        <f t="shared" si="19"/>
        <v>FL</v>
      </c>
      <c r="K419" s="149" t="str">
        <f t="shared" si="20"/>
        <v>Southeast</v>
      </c>
      <c r="L419" s="149" t="str">
        <f>INDEX('State '!$A$1:$C$62,MATCH($I419,'State '!$B:$B,0),3)</f>
        <v>Southeast</v>
      </c>
      <c r="M419" s="149" t="str">
        <f>INDEX('State '!$A$1:$C$62,MATCH($J419,'State '!$B:$B,0),3)</f>
        <v>Southeast</v>
      </c>
      <c r="N419" s="149"/>
      <c r="O419" s="156">
        <v>19.600000000000001</v>
      </c>
      <c r="P419" s="155">
        <v>0.3</v>
      </c>
      <c r="Q419" s="155">
        <v>100</v>
      </c>
      <c r="R419" s="156">
        <v>24</v>
      </c>
      <c r="S419" s="157" t="s">
        <v>135</v>
      </c>
      <c r="T419" s="154" t="s">
        <v>381</v>
      </c>
      <c r="U419" s="158" t="s">
        <v>980</v>
      </c>
      <c r="V419" s="149"/>
      <c r="W419" s="148"/>
      <c r="X419" s="148"/>
      <c r="Y419" s="148"/>
    </row>
    <row r="420" spans="1:25" s="17" customFormat="1" x14ac:dyDescent="0.2">
      <c r="A420" s="149">
        <v>39990</v>
      </c>
      <c r="B420" s="150" t="s">
        <v>981</v>
      </c>
      <c r="C420" s="150" t="s">
        <v>310</v>
      </c>
      <c r="D420" s="150" t="s">
        <v>136</v>
      </c>
      <c r="E420" s="151" t="s">
        <v>143</v>
      </c>
      <c r="F420" s="152">
        <v>39052</v>
      </c>
      <c r="G420" s="153">
        <v>2006</v>
      </c>
      <c r="H420" s="149" t="s">
        <v>49</v>
      </c>
      <c r="I420" s="149" t="str">
        <f t="shared" si="18"/>
        <v>IN</v>
      </c>
      <c r="J420" s="149" t="str">
        <f t="shared" si="19"/>
        <v>IN</v>
      </c>
      <c r="K420" s="149" t="str">
        <f t="shared" si="20"/>
        <v>Midwest</v>
      </c>
      <c r="L420" s="149" t="str">
        <f>INDEX('State '!$A$1:$C$62,MATCH($I420,'State '!$B:$B,0),3)</f>
        <v>Midwest</v>
      </c>
      <c r="M420" s="149" t="str">
        <f>INDEX('State '!$A$1:$C$62,MATCH($J420,'State '!$B:$B,0),3)</f>
        <v>Midwest</v>
      </c>
      <c r="N420" s="149"/>
      <c r="O420" s="156">
        <v>17</v>
      </c>
      <c r="P420" s="155">
        <v>25</v>
      </c>
      <c r="Q420" s="155">
        <v>80</v>
      </c>
      <c r="R420" s="156">
        <v>16</v>
      </c>
      <c r="S420" s="157" t="s">
        <v>138</v>
      </c>
      <c r="T420" s="154" t="s">
        <v>187</v>
      </c>
      <c r="U420" s="158" t="s">
        <v>382</v>
      </c>
      <c r="V420" s="149"/>
      <c r="W420" s="148"/>
      <c r="X420" s="148"/>
      <c r="Y420" s="148"/>
    </row>
    <row r="421" spans="1:25" s="17" customFormat="1" x14ac:dyDescent="0.2">
      <c r="A421" s="149">
        <v>40380</v>
      </c>
      <c r="B421" s="150" t="s">
        <v>983</v>
      </c>
      <c r="C421" s="150" t="s">
        <v>311</v>
      </c>
      <c r="D421" s="150" t="s">
        <v>134</v>
      </c>
      <c r="E421" s="151" t="s">
        <v>143</v>
      </c>
      <c r="F421" s="152">
        <v>39052</v>
      </c>
      <c r="G421" s="153">
        <v>2006</v>
      </c>
      <c r="H421" s="149" t="s">
        <v>0</v>
      </c>
      <c r="I421" s="149" t="str">
        <f t="shared" si="18"/>
        <v>LA</v>
      </c>
      <c r="J421" s="149" t="str">
        <f t="shared" si="19"/>
        <v>LA</v>
      </c>
      <c r="K421" s="149" t="str">
        <f t="shared" si="20"/>
        <v>South Central</v>
      </c>
      <c r="L421" s="149" t="str">
        <f>INDEX('State '!$A$1:$C$62,MATCH($I421,'State '!$B:$B,0),3)</f>
        <v>South Central</v>
      </c>
      <c r="M421" s="149" t="str">
        <f>INDEX('State '!$A$1:$C$62,MATCH($J421,'State '!$B:$B,0),3)</f>
        <v>South Central</v>
      </c>
      <c r="N421" s="149"/>
      <c r="O421" s="156">
        <v>30</v>
      </c>
      <c r="P421" s="155">
        <v>23</v>
      </c>
      <c r="Q421" s="155">
        <v>1000</v>
      </c>
      <c r="R421" s="156">
        <v>30</v>
      </c>
      <c r="S421" s="157" t="s">
        <v>135</v>
      </c>
      <c r="T421" s="154" t="s">
        <v>381</v>
      </c>
      <c r="U421" s="158" t="s">
        <v>984</v>
      </c>
      <c r="V421" s="149"/>
      <c r="W421" s="148"/>
      <c r="X421" s="148"/>
      <c r="Y421" s="148"/>
    </row>
    <row r="422" spans="1:25" s="17" customFormat="1" x14ac:dyDescent="0.2">
      <c r="A422" s="149">
        <v>39990</v>
      </c>
      <c r="B422" s="150" t="s">
        <v>2068</v>
      </c>
      <c r="C422" s="150" t="s">
        <v>256</v>
      </c>
      <c r="D422" s="150" t="s">
        <v>140</v>
      </c>
      <c r="E422" s="151" t="s">
        <v>143</v>
      </c>
      <c r="F422" s="152">
        <v>39052</v>
      </c>
      <c r="G422" s="159">
        <v>2006</v>
      </c>
      <c r="H422" s="149" t="s">
        <v>50</v>
      </c>
      <c r="I422" s="149" t="str">
        <f t="shared" si="18"/>
        <v>WA</v>
      </c>
      <c r="J422" s="149" t="str">
        <f t="shared" si="19"/>
        <v>WA</v>
      </c>
      <c r="K422" s="149" t="str">
        <f t="shared" si="20"/>
        <v>Pacific</v>
      </c>
      <c r="L422" s="149" t="str">
        <f>INDEX('State '!$A$1:$C$62,MATCH($I422,'State '!$B:$B,0),3)</f>
        <v>Pacific</v>
      </c>
      <c r="M422" s="149" t="str">
        <f>INDEX('State '!$A$1:$C$62,MATCH($J422,'State '!$B:$B,0),3)</f>
        <v>Pacific</v>
      </c>
      <c r="N422" s="149"/>
      <c r="O422" s="156">
        <v>333</v>
      </c>
      <c r="P422" s="155">
        <v>80</v>
      </c>
      <c r="Q422" s="155">
        <v>360</v>
      </c>
      <c r="R422" s="156" t="s">
        <v>3211</v>
      </c>
      <c r="S422" s="157" t="s">
        <v>135</v>
      </c>
      <c r="T422" s="154" t="s">
        <v>381</v>
      </c>
      <c r="U422" s="158" t="s">
        <v>1026</v>
      </c>
      <c r="V422" s="149"/>
      <c r="W422" s="148"/>
      <c r="X422" s="148"/>
      <c r="Y422" s="148"/>
    </row>
    <row r="423" spans="1:25" s="17" customFormat="1" x14ac:dyDescent="0.2">
      <c r="A423" s="149">
        <v>42598</v>
      </c>
      <c r="B423" s="150" t="s">
        <v>2142</v>
      </c>
      <c r="C423" s="150" t="s">
        <v>206</v>
      </c>
      <c r="D423" s="150" t="s">
        <v>2139</v>
      </c>
      <c r="E423" s="151" t="s">
        <v>143</v>
      </c>
      <c r="F423" s="152">
        <v>39063</v>
      </c>
      <c r="G423" s="153">
        <v>2006</v>
      </c>
      <c r="H423" s="149" t="s">
        <v>1327</v>
      </c>
      <c r="I423" s="149" t="str">
        <f t="shared" si="18"/>
        <v>NY</v>
      </c>
      <c r="J423" s="149" t="str">
        <f t="shared" si="19"/>
        <v>PA</v>
      </c>
      <c r="K423" s="149" t="str">
        <f t="shared" si="20"/>
        <v>Northeast</v>
      </c>
      <c r="L423" s="149" t="str">
        <f>INDEX('State '!$A$1:$C$62,MATCH($I423,'State '!$B:$B,0),3)</f>
        <v>Northeast</v>
      </c>
      <c r="M423" s="149" t="str">
        <f>INDEX('State '!$A$1:$C$62,MATCH($J423,'State '!$B:$B,0),3)</f>
        <v>Northeast</v>
      </c>
      <c r="N423" s="149"/>
      <c r="O423" s="156"/>
      <c r="P423" s="156">
        <v>24</v>
      </c>
      <c r="Q423" s="155">
        <v>-487</v>
      </c>
      <c r="R423" s="155" t="s">
        <v>1822</v>
      </c>
      <c r="S423" s="149" t="s">
        <v>135</v>
      </c>
      <c r="T423" s="149" t="s">
        <v>381</v>
      </c>
      <c r="U423" s="158" t="s">
        <v>2143</v>
      </c>
      <c r="V423" s="149"/>
      <c r="W423" s="148"/>
      <c r="X423" s="148"/>
      <c r="Y423" s="148"/>
    </row>
    <row r="424" spans="1:25" s="17" customFormat="1" x14ac:dyDescent="0.2">
      <c r="A424" s="149">
        <v>42598</v>
      </c>
      <c r="B424" s="150" t="s">
        <v>2141</v>
      </c>
      <c r="C424" s="150" t="s">
        <v>229</v>
      </c>
      <c r="D424" s="150" t="s">
        <v>134</v>
      </c>
      <c r="E424" s="151" t="s">
        <v>143</v>
      </c>
      <c r="F424" s="152">
        <v>39063</v>
      </c>
      <c r="G424" s="153">
        <v>2006</v>
      </c>
      <c r="H424" s="149" t="s">
        <v>1327</v>
      </c>
      <c r="I424" s="149" t="str">
        <f t="shared" si="18"/>
        <v>NY</v>
      </c>
      <c r="J424" s="149" t="str">
        <f t="shared" si="19"/>
        <v>PA</v>
      </c>
      <c r="K424" s="149" t="str">
        <f t="shared" si="20"/>
        <v>Northeast</v>
      </c>
      <c r="L424" s="149" t="str">
        <f>INDEX('State '!$A$1:$C$62,MATCH($I424,'State '!$B:$B,0),3)</f>
        <v>Northeast</v>
      </c>
      <c r="M424" s="149" t="str">
        <f>INDEX('State '!$A$1:$C$62,MATCH($J424,'State '!$B:$B,0),3)</f>
        <v>Northeast</v>
      </c>
      <c r="N424" s="149"/>
      <c r="O424" s="156"/>
      <c r="P424" s="156">
        <v>24</v>
      </c>
      <c r="Q424" s="155">
        <v>487</v>
      </c>
      <c r="R424" s="155" t="s">
        <v>1822</v>
      </c>
      <c r="S424" s="149" t="s">
        <v>135</v>
      </c>
      <c r="T424" s="149" t="s">
        <v>381</v>
      </c>
      <c r="U424" s="158" t="s">
        <v>2144</v>
      </c>
      <c r="V424" s="149"/>
      <c r="W424" s="148"/>
      <c r="X424" s="148"/>
      <c r="Y424" s="148"/>
    </row>
    <row r="425" spans="1:25" s="17" customFormat="1" x14ac:dyDescent="0.2">
      <c r="A425" s="149">
        <v>39990</v>
      </c>
      <c r="B425" s="150" t="s">
        <v>1030</v>
      </c>
      <c r="C425" s="150" t="s">
        <v>229</v>
      </c>
      <c r="D425" s="150" t="s">
        <v>134</v>
      </c>
      <c r="E425" s="151" t="s">
        <v>143</v>
      </c>
      <c r="F425" s="152">
        <v>39063</v>
      </c>
      <c r="G425" s="159">
        <v>2006</v>
      </c>
      <c r="H425" s="149" t="s">
        <v>10</v>
      </c>
      <c r="I425" s="149" t="str">
        <f t="shared" si="18"/>
        <v>NY</v>
      </c>
      <c r="J425" s="149" t="str">
        <f t="shared" si="19"/>
        <v>NY</v>
      </c>
      <c r="K425" s="149" t="str">
        <f t="shared" si="20"/>
        <v>Northeast</v>
      </c>
      <c r="L425" s="149" t="str">
        <f>INDEX('State '!$A$1:$C$62,MATCH($I425,'State '!$B:$B,0),3)</f>
        <v>Northeast</v>
      </c>
      <c r="M425" s="149" t="str">
        <f>INDEX('State '!$A$1:$C$62,MATCH($J425,'State '!$B:$B,0),3)</f>
        <v>Northeast</v>
      </c>
      <c r="N425" s="149"/>
      <c r="O425" s="156">
        <v>10</v>
      </c>
      <c r="P425" s="155">
        <v>6</v>
      </c>
      <c r="Q425" s="155">
        <v>500</v>
      </c>
      <c r="R425" s="156">
        <v>20</v>
      </c>
      <c r="S425" s="157" t="s">
        <v>135</v>
      </c>
      <c r="T425" s="154" t="s">
        <v>381</v>
      </c>
      <c r="U425" s="158" t="s">
        <v>861</v>
      </c>
      <c r="V425" s="149"/>
      <c r="W425" s="148"/>
      <c r="X425" s="148"/>
      <c r="Y425" s="148"/>
    </row>
    <row r="426" spans="1:25" s="17" customFormat="1" x14ac:dyDescent="0.2">
      <c r="A426" s="149">
        <v>39990</v>
      </c>
      <c r="B426" s="150" t="s">
        <v>987</v>
      </c>
      <c r="C426" s="150" t="s">
        <v>1725</v>
      </c>
      <c r="D426" s="150" t="s">
        <v>140</v>
      </c>
      <c r="E426" s="151" t="s">
        <v>143</v>
      </c>
      <c r="F426" s="152">
        <v>39066</v>
      </c>
      <c r="G426" s="153">
        <v>2006</v>
      </c>
      <c r="H426" s="149" t="s">
        <v>988</v>
      </c>
      <c r="I426" s="149" t="str">
        <f t="shared" si="18"/>
        <v>MI</v>
      </c>
      <c r="J426" s="149" t="str">
        <f t="shared" si="19"/>
        <v>WI</v>
      </c>
      <c r="K426" s="149" t="str">
        <f t="shared" si="20"/>
        <v>Midwest</v>
      </c>
      <c r="L426" s="149" t="str">
        <f>INDEX('State '!$A$1:$C$62,MATCH($I426,'State '!$B:$B,0),3)</f>
        <v>Midwest</v>
      </c>
      <c r="M426" s="149" t="str">
        <f>INDEX('State '!$A$1:$C$62,MATCH($J426,'State '!$B:$B,0),3)</f>
        <v>Midwest</v>
      </c>
      <c r="N426" s="149"/>
      <c r="O426" s="156">
        <v>48.1</v>
      </c>
      <c r="P426" s="155">
        <v>6.86</v>
      </c>
      <c r="Q426" s="155">
        <v>168.2</v>
      </c>
      <c r="R426" s="156" t="s">
        <v>3179</v>
      </c>
      <c r="S426" s="157" t="s">
        <v>135</v>
      </c>
      <c r="T426" s="154" t="s">
        <v>381</v>
      </c>
      <c r="U426" s="158" t="s">
        <v>989</v>
      </c>
      <c r="V426" s="149"/>
      <c r="W426" s="148"/>
      <c r="X426" s="148"/>
      <c r="Y426" s="148"/>
    </row>
    <row r="427" spans="1:25" s="17" customFormat="1" x14ac:dyDescent="0.2">
      <c r="A427" s="149">
        <v>39990</v>
      </c>
      <c r="B427" s="162" t="s">
        <v>1027</v>
      </c>
      <c r="C427" s="162" t="s">
        <v>240</v>
      </c>
      <c r="D427" s="162" t="s">
        <v>136</v>
      </c>
      <c r="E427" s="162" t="s">
        <v>143</v>
      </c>
      <c r="F427" s="163">
        <v>39066</v>
      </c>
      <c r="G427" s="164">
        <v>2006</v>
      </c>
      <c r="H427" s="149" t="s">
        <v>6</v>
      </c>
      <c r="I427" s="149" t="str">
        <f t="shared" si="18"/>
        <v>TX</v>
      </c>
      <c r="J427" s="149" t="str">
        <f t="shared" si="19"/>
        <v>TX</v>
      </c>
      <c r="K427" s="149" t="str">
        <f t="shared" si="20"/>
        <v>South Central</v>
      </c>
      <c r="L427" s="149" t="str">
        <f>INDEX('State '!$A$1:$C$62,MATCH($I427,'State '!$B:$B,0),3)</f>
        <v>South Central</v>
      </c>
      <c r="M427" s="149" t="str">
        <f>INDEX('State '!$A$1:$C$62,MATCH($J427,'State '!$B:$B,0),3)</f>
        <v>South Central</v>
      </c>
      <c r="N427" s="149"/>
      <c r="O427" s="156">
        <v>48</v>
      </c>
      <c r="P427" s="156">
        <v>24</v>
      </c>
      <c r="Q427" s="156">
        <v>400</v>
      </c>
      <c r="R427" s="155">
        <v>24</v>
      </c>
      <c r="S427" s="149" t="s">
        <v>138</v>
      </c>
      <c r="T427" s="149" t="s">
        <v>187</v>
      </c>
      <c r="U427" s="149" t="s">
        <v>382</v>
      </c>
      <c r="V427" s="149"/>
      <c r="W427" s="148"/>
      <c r="X427" s="148"/>
      <c r="Y427" s="148"/>
    </row>
    <row r="428" spans="1:25" s="17" customFormat="1" x14ac:dyDescent="0.2">
      <c r="A428" s="149">
        <v>39990</v>
      </c>
      <c r="B428" s="162" t="s">
        <v>1008</v>
      </c>
      <c r="C428" s="162" t="s">
        <v>239</v>
      </c>
      <c r="D428" s="162" t="s">
        <v>140</v>
      </c>
      <c r="E428" s="162" t="s">
        <v>143</v>
      </c>
      <c r="F428" s="163">
        <v>39066</v>
      </c>
      <c r="G428" s="164">
        <v>2006</v>
      </c>
      <c r="H428" s="149" t="s">
        <v>429</v>
      </c>
      <c r="I428" s="149" t="str">
        <f t="shared" si="18"/>
        <v>TX</v>
      </c>
      <c r="J428" s="149" t="str">
        <f t="shared" si="19"/>
        <v>LA</v>
      </c>
      <c r="K428" s="149" t="str">
        <f t="shared" si="20"/>
        <v>South Central</v>
      </c>
      <c r="L428" s="149" t="str">
        <f>INDEX('State '!$A$1:$C$62,MATCH($I428,'State '!$B:$B,0),3)</f>
        <v>South Central</v>
      </c>
      <c r="M428" s="149" t="str">
        <f>INDEX('State '!$A$1:$C$62,MATCH($J428,'State '!$B:$B,0),3)</f>
        <v>South Central</v>
      </c>
      <c r="N428" s="149"/>
      <c r="O428" s="156">
        <v>47.9</v>
      </c>
      <c r="P428" s="156">
        <v>20.5</v>
      </c>
      <c r="Q428" s="156">
        <v>122.4</v>
      </c>
      <c r="R428" s="155">
        <v>42</v>
      </c>
      <c r="S428" s="149" t="s">
        <v>135</v>
      </c>
      <c r="T428" s="149" t="s">
        <v>381</v>
      </c>
      <c r="U428" s="149" t="s">
        <v>1009</v>
      </c>
      <c r="V428" s="149"/>
      <c r="W428" s="148"/>
      <c r="X428" s="148"/>
      <c r="Y428" s="148"/>
    </row>
    <row r="429" spans="1:25" s="17" customFormat="1" x14ac:dyDescent="0.2">
      <c r="A429" s="149">
        <v>39990</v>
      </c>
      <c r="B429" s="150" t="s">
        <v>1001</v>
      </c>
      <c r="C429" s="150" t="s">
        <v>237</v>
      </c>
      <c r="D429" s="150" t="s">
        <v>140</v>
      </c>
      <c r="E429" s="151" t="s">
        <v>143</v>
      </c>
      <c r="F429" s="152">
        <v>39066</v>
      </c>
      <c r="G429" s="159">
        <v>2006</v>
      </c>
      <c r="H429" s="149" t="s">
        <v>29</v>
      </c>
      <c r="I429" s="149" t="str">
        <f t="shared" si="18"/>
        <v>WY</v>
      </c>
      <c r="J429" s="149" t="str">
        <f t="shared" si="19"/>
        <v>WY</v>
      </c>
      <c r="K429" s="149" t="str">
        <f t="shared" si="20"/>
        <v>Mountain</v>
      </c>
      <c r="L429" s="149" t="str">
        <f>INDEX('State '!$A$1:$C$62,MATCH($I429,'State '!$B:$B,0),3)</f>
        <v>Mountain</v>
      </c>
      <c r="M429" s="149" t="str">
        <f>INDEX('State '!$A$1:$C$62,MATCH($J429,'State '!$B:$B,0),3)</f>
        <v>Mountain</v>
      </c>
      <c r="N429" s="149"/>
      <c r="O429" s="156">
        <v>51.5</v>
      </c>
      <c r="P429" s="155">
        <v>27.1</v>
      </c>
      <c r="Q429" s="155">
        <v>550</v>
      </c>
      <c r="R429" s="156">
        <v>36</v>
      </c>
      <c r="S429" s="157" t="s">
        <v>135</v>
      </c>
      <c r="T429" s="154" t="s">
        <v>381</v>
      </c>
      <c r="U429" s="158" t="s">
        <v>1002</v>
      </c>
      <c r="V429" s="149"/>
      <c r="W429" s="148"/>
      <c r="X429" s="148"/>
      <c r="Y429" s="148"/>
    </row>
    <row r="430" spans="1:25" s="17" customFormat="1" x14ac:dyDescent="0.2">
      <c r="A430" s="149">
        <v>39990</v>
      </c>
      <c r="B430" s="162" t="s">
        <v>1005</v>
      </c>
      <c r="C430" s="162" t="s">
        <v>1939</v>
      </c>
      <c r="D430" s="162" t="s">
        <v>140</v>
      </c>
      <c r="E430" s="162" t="s">
        <v>143</v>
      </c>
      <c r="F430" s="163">
        <v>39071</v>
      </c>
      <c r="G430" s="155">
        <v>2006</v>
      </c>
      <c r="H430" s="149" t="s">
        <v>23</v>
      </c>
      <c r="I430" s="149" t="str">
        <f t="shared" si="18"/>
        <v>KY</v>
      </c>
      <c r="J430" s="149" t="str">
        <f t="shared" si="19"/>
        <v>KY</v>
      </c>
      <c r="K430" s="149" t="str">
        <f t="shared" si="20"/>
        <v>Midwest</v>
      </c>
      <c r="L430" s="149" t="str">
        <f>INDEX('State '!$A$1:$C$62,MATCH($I430,'State '!$B:$B,0),3)</f>
        <v>Midwest</v>
      </c>
      <c r="M430" s="149" t="str">
        <f>INDEX('State '!$A$1:$C$62,MATCH($J430,'State '!$B:$B,0),3)</f>
        <v>Midwest</v>
      </c>
      <c r="N430" s="149"/>
      <c r="O430" s="156">
        <v>14.17</v>
      </c>
      <c r="P430" s="156">
        <v>27.5</v>
      </c>
      <c r="Q430" s="156">
        <v>80</v>
      </c>
      <c r="R430" s="155" t="s">
        <v>3219</v>
      </c>
      <c r="S430" s="149" t="s">
        <v>135</v>
      </c>
      <c r="T430" s="149" t="s">
        <v>381</v>
      </c>
      <c r="U430" s="149" t="s">
        <v>1006</v>
      </c>
      <c r="V430" s="149"/>
      <c r="W430" s="148"/>
      <c r="X430" s="148"/>
      <c r="Y430" s="148"/>
    </row>
    <row r="431" spans="1:25" s="17" customFormat="1" x14ac:dyDescent="0.2">
      <c r="A431" s="149">
        <v>39990</v>
      </c>
      <c r="B431" s="162" t="s">
        <v>982</v>
      </c>
      <c r="C431" s="162" t="s">
        <v>2065</v>
      </c>
      <c r="D431" s="162" t="s">
        <v>140</v>
      </c>
      <c r="E431" s="162" t="s">
        <v>143</v>
      </c>
      <c r="F431" s="163">
        <v>39082</v>
      </c>
      <c r="G431" s="164">
        <v>2006</v>
      </c>
      <c r="H431" s="149" t="s">
        <v>6</v>
      </c>
      <c r="I431" s="149" t="str">
        <f t="shared" si="18"/>
        <v>TX</v>
      </c>
      <c r="J431" s="149" t="str">
        <f t="shared" si="19"/>
        <v>TX</v>
      </c>
      <c r="K431" s="149" t="str">
        <f t="shared" si="20"/>
        <v>South Central</v>
      </c>
      <c r="L431" s="149" t="str">
        <f>INDEX('State '!$A$1:$C$62,MATCH($I431,'State '!$B:$B,0),3)</f>
        <v>South Central</v>
      </c>
      <c r="M431" s="149" t="str">
        <f>INDEX('State '!$A$1:$C$62,MATCH($J431,'State '!$B:$B,0),3)</f>
        <v>South Central</v>
      </c>
      <c r="N431" s="149"/>
      <c r="O431" s="156">
        <v>16</v>
      </c>
      <c r="P431" s="156"/>
      <c r="Q431" s="156">
        <v>139</v>
      </c>
      <c r="R431" s="155">
        <v>30</v>
      </c>
      <c r="S431" s="149" t="s">
        <v>135</v>
      </c>
      <c r="T431" s="149" t="s">
        <v>381</v>
      </c>
      <c r="U431" s="149" t="s">
        <v>382</v>
      </c>
      <c r="V431" s="149"/>
      <c r="W431" s="148"/>
      <c r="X431" s="148"/>
      <c r="Y431" s="148"/>
    </row>
    <row r="432" spans="1:25" s="17" customFormat="1" x14ac:dyDescent="0.2">
      <c r="A432" s="149">
        <v>40367</v>
      </c>
      <c r="B432" s="150" t="s">
        <v>921</v>
      </c>
      <c r="C432" s="150" t="s">
        <v>302</v>
      </c>
      <c r="D432" s="150" t="s">
        <v>134</v>
      </c>
      <c r="E432" s="151" t="s">
        <v>143</v>
      </c>
      <c r="F432" s="152">
        <v>39083</v>
      </c>
      <c r="G432" s="159">
        <v>2007</v>
      </c>
      <c r="H432" s="149" t="s">
        <v>6</v>
      </c>
      <c r="I432" s="149" t="str">
        <f t="shared" si="18"/>
        <v>TX</v>
      </c>
      <c r="J432" s="149" t="str">
        <f t="shared" si="19"/>
        <v>TX</v>
      </c>
      <c r="K432" s="149" t="str">
        <f t="shared" si="20"/>
        <v>South Central</v>
      </c>
      <c r="L432" s="149" t="str">
        <f>INDEX('State '!$A$1:$C$62,MATCH($I432,'State '!$B:$B,0),3)</f>
        <v>South Central</v>
      </c>
      <c r="M432" s="149" t="str">
        <f>INDEX('State '!$A$1:$C$62,MATCH($J432,'State '!$B:$B,0),3)</f>
        <v>South Central</v>
      </c>
      <c r="N432" s="149"/>
      <c r="O432" s="156">
        <v>90</v>
      </c>
      <c r="P432" s="155">
        <v>65</v>
      </c>
      <c r="Q432" s="155">
        <v>30</v>
      </c>
      <c r="R432" s="156">
        <v>20</v>
      </c>
      <c r="S432" s="157" t="s">
        <v>138</v>
      </c>
      <c r="T432" s="154" t="s">
        <v>187</v>
      </c>
      <c r="U432" s="158" t="s">
        <v>382</v>
      </c>
      <c r="V432" s="149"/>
      <c r="W432" s="148"/>
      <c r="X432" s="148"/>
      <c r="Y432" s="148"/>
    </row>
    <row r="433" spans="1:26" s="17" customFormat="1" x14ac:dyDescent="0.2">
      <c r="A433" s="149">
        <v>39990</v>
      </c>
      <c r="B433" s="162" t="s">
        <v>947</v>
      </c>
      <c r="C433" s="162" t="s">
        <v>286</v>
      </c>
      <c r="D433" s="162" t="s">
        <v>140</v>
      </c>
      <c r="E433" s="162" t="s">
        <v>143</v>
      </c>
      <c r="F433" s="163">
        <v>39083</v>
      </c>
      <c r="G433" s="155">
        <v>2007</v>
      </c>
      <c r="H433" s="149" t="s">
        <v>46</v>
      </c>
      <c r="I433" s="149" t="str">
        <f t="shared" si="18"/>
        <v>KS</v>
      </c>
      <c r="J433" s="149" t="str">
        <f t="shared" si="19"/>
        <v>KS</v>
      </c>
      <c r="K433" s="149" t="str">
        <f t="shared" si="20"/>
        <v>South Central</v>
      </c>
      <c r="L433" s="149" t="str">
        <f>INDEX('State '!$A$1:$C$62,MATCH($I433,'State '!$B:$B,0),3)</f>
        <v>South Central</v>
      </c>
      <c r="M433" s="149" t="str">
        <f>INDEX('State '!$A$1:$C$62,MATCH($J433,'State '!$B:$B,0),3)</f>
        <v>South Central</v>
      </c>
      <c r="N433" s="149"/>
      <c r="O433" s="156">
        <v>4.96</v>
      </c>
      <c r="P433" s="156"/>
      <c r="Q433" s="156">
        <v>160</v>
      </c>
      <c r="R433" s="155">
        <v>24</v>
      </c>
      <c r="S433" s="149" t="s">
        <v>135</v>
      </c>
      <c r="T433" s="149" t="s">
        <v>381</v>
      </c>
      <c r="U433" s="149" t="s">
        <v>948</v>
      </c>
      <c r="V433" s="149"/>
      <c r="W433" s="148"/>
      <c r="X433" s="148"/>
      <c r="Y433" s="148"/>
    </row>
    <row r="434" spans="1:26" s="17" customFormat="1" x14ac:dyDescent="0.2">
      <c r="A434" s="149">
        <v>40367</v>
      </c>
      <c r="B434" s="162" t="s">
        <v>943</v>
      </c>
      <c r="C434" s="162" t="s">
        <v>3065</v>
      </c>
      <c r="D434" s="162" t="s">
        <v>134</v>
      </c>
      <c r="E434" s="162" t="s">
        <v>143</v>
      </c>
      <c r="F434" s="163">
        <v>39121</v>
      </c>
      <c r="G434" s="155">
        <v>2007</v>
      </c>
      <c r="H434" s="149" t="s">
        <v>29</v>
      </c>
      <c r="I434" s="149" t="str">
        <f t="shared" si="18"/>
        <v>WY</v>
      </c>
      <c r="J434" s="149" t="str">
        <f t="shared" si="19"/>
        <v>WY</v>
      </c>
      <c r="K434" s="149" t="str">
        <f t="shared" si="20"/>
        <v>Mountain</v>
      </c>
      <c r="L434" s="149" t="str">
        <f>INDEX('State '!$A$1:$C$62,MATCH($I434,'State '!$B:$B,0),3)</f>
        <v>Mountain</v>
      </c>
      <c r="M434" s="149" t="str">
        <f>INDEX('State '!$A$1:$C$62,MATCH($J434,'State '!$B:$B,0),3)</f>
        <v>Mountain</v>
      </c>
      <c r="N434" s="149"/>
      <c r="O434" s="156">
        <v>11.3</v>
      </c>
      <c r="P434" s="156">
        <v>20.8</v>
      </c>
      <c r="Q434" s="156">
        <v>330</v>
      </c>
      <c r="R434" s="155">
        <v>20</v>
      </c>
      <c r="S434" s="149" t="s">
        <v>135</v>
      </c>
      <c r="T434" s="149" t="s">
        <v>381</v>
      </c>
      <c r="U434" s="149" t="s">
        <v>944</v>
      </c>
      <c r="V434" s="149"/>
      <c r="W434" s="148"/>
      <c r="X434" s="148"/>
      <c r="Y434" s="148"/>
    </row>
    <row r="435" spans="1:26" s="17" customFormat="1" x14ac:dyDescent="0.2">
      <c r="A435" s="149">
        <v>39990</v>
      </c>
      <c r="B435" s="150" t="s">
        <v>881</v>
      </c>
      <c r="C435" s="150" t="s">
        <v>257</v>
      </c>
      <c r="D435" s="150" t="s">
        <v>140</v>
      </c>
      <c r="E435" s="151" t="s">
        <v>143</v>
      </c>
      <c r="F435" s="152">
        <v>39128</v>
      </c>
      <c r="G435" s="153">
        <v>2007</v>
      </c>
      <c r="H435" s="149" t="s">
        <v>0</v>
      </c>
      <c r="I435" s="149" t="str">
        <f t="shared" si="18"/>
        <v>LA</v>
      </c>
      <c r="J435" s="149" t="str">
        <f t="shared" si="19"/>
        <v>LA</v>
      </c>
      <c r="K435" s="149" t="str">
        <f t="shared" si="20"/>
        <v>South Central</v>
      </c>
      <c r="L435" s="149" t="str">
        <f>INDEX('State '!$A$1:$C$62,MATCH($I435,'State '!$B:$B,0),3)</f>
        <v>South Central</v>
      </c>
      <c r="M435" s="149" t="str">
        <f>INDEX('State '!$A$1:$C$62,MATCH($J435,'State '!$B:$B,0),3)</f>
        <v>South Central</v>
      </c>
      <c r="N435" s="149"/>
      <c r="O435" s="156">
        <v>18.079999999999998</v>
      </c>
      <c r="P435" s="155">
        <v>17.5</v>
      </c>
      <c r="Q435" s="155">
        <v>140</v>
      </c>
      <c r="R435" s="156">
        <v>12</v>
      </c>
      <c r="S435" s="157" t="s">
        <v>135</v>
      </c>
      <c r="T435" s="154" t="s">
        <v>381</v>
      </c>
      <c r="U435" s="158" t="s">
        <v>882</v>
      </c>
      <c r="V435" s="149"/>
      <c r="W435" s="148"/>
      <c r="X435" s="148"/>
      <c r="Y435" s="148"/>
    </row>
    <row r="436" spans="1:26" s="17" customFormat="1" x14ac:dyDescent="0.2">
      <c r="A436" s="149">
        <v>39990</v>
      </c>
      <c r="B436" s="150" t="s">
        <v>928</v>
      </c>
      <c r="C436" s="150" t="s">
        <v>246</v>
      </c>
      <c r="D436" s="150" t="s">
        <v>136</v>
      </c>
      <c r="E436" s="151" t="s">
        <v>143</v>
      </c>
      <c r="F436" s="152">
        <v>39128</v>
      </c>
      <c r="G436" s="153">
        <v>2007</v>
      </c>
      <c r="H436" s="149" t="s">
        <v>690</v>
      </c>
      <c r="I436" s="149" t="str">
        <f t="shared" si="18"/>
        <v>WY</v>
      </c>
      <c r="J436" s="149" t="str">
        <f t="shared" si="19"/>
        <v>CO</v>
      </c>
      <c r="K436" s="149" t="str">
        <f t="shared" si="20"/>
        <v>Mountain</v>
      </c>
      <c r="L436" s="149" t="str">
        <f>INDEX('State '!$A$1:$C$62,MATCH($I436,'State '!$B:$B,0),3)</f>
        <v>Mountain</v>
      </c>
      <c r="M436" s="149" t="str">
        <f>INDEX('State '!$A$1:$C$62,MATCH($J436,'State '!$B:$B,0),3)</f>
        <v>Mountain</v>
      </c>
      <c r="N436" s="149"/>
      <c r="O436" s="156">
        <v>400</v>
      </c>
      <c r="P436" s="155">
        <v>192</v>
      </c>
      <c r="Q436" s="155">
        <v>750</v>
      </c>
      <c r="R436" s="156">
        <v>42</v>
      </c>
      <c r="S436" s="157" t="s">
        <v>135</v>
      </c>
      <c r="T436" s="154" t="s">
        <v>381</v>
      </c>
      <c r="U436" s="158" t="s">
        <v>929</v>
      </c>
      <c r="V436" s="149"/>
      <c r="W436" s="148"/>
      <c r="X436" s="148"/>
      <c r="Y436" s="148"/>
    </row>
    <row r="437" spans="1:26" s="17" customFormat="1" x14ac:dyDescent="0.2">
      <c r="A437" s="171">
        <v>39990</v>
      </c>
      <c r="B437" s="150" t="s">
        <v>961</v>
      </c>
      <c r="C437" s="150" t="s">
        <v>282</v>
      </c>
      <c r="D437" s="150" t="s">
        <v>140</v>
      </c>
      <c r="E437" s="151" t="s">
        <v>143</v>
      </c>
      <c r="F437" s="152">
        <v>39142</v>
      </c>
      <c r="G437" s="153">
        <v>2007</v>
      </c>
      <c r="H437" s="149" t="s">
        <v>0</v>
      </c>
      <c r="I437" s="149" t="str">
        <f t="shared" si="18"/>
        <v>LA</v>
      </c>
      <c r="J437" s="149" t="str">
        <f t="shared" si="19"/>
        <v>LA</v>
      </c>
      <c r="K437" s="149" t="str">
        <f t="shared" si="20"/>
        <v>South Central</v>
      </c>
      <c r="L437" s="149" t="str">
        <f>INDEX('State '!$A$1:$C$62,MATCH($I437,'State '!$B:$B,0),3)</f>
        <v>South Central</v>
      </c>
      <c r="M437" s="149" t="str">
        <f>INDEX('State '!$A$1:$C$62,MATCH($J437,'State '!$B:$B,0),3)</f>
        <v>South Central</v>
      </c>
      <c r="N437" s="149"/>
      <c r="O437" s="156">
        <v>5</v>
      </c>
      <c r="P437" s="155"/>
      <c r="Q437" s="155">
        <v>100</v>
      </c>
      <c r="R437" s="156"/>
      <c r="S437" s="157" t="s">
        <v>138</v>
      </c>
      <c r="T437" s="154" t="s">
        <v>187</v>
      </c>
      <c r="U437" s="158" t="s">
        <v>382</v>
      </c>
      <c r="V437" s="149"/>
      <c r="W437" s="148"/>
      <c r="X437" s="148"/>
      <c r="Y437" s="148"/>
      <c r="Z437"/>
    </row>
    <row r="438" spans="1:26" s="17" customFormat="1" x14ac:dyDescent="0.2">
      <c r="A438" s="149">
        <v>39990</v>
      </c>
      <c r="B438" s="150" t="s">
        <v>963</v>
      </c>
      <c r="C438" s="150" t="s">
        <v>261</v>
      </c>
      <c r="D438" s="150" t="s">
        <v>134</v>
      </c>
      <c r="E438" s="151" t="s">
        <v>143</v>
      </c>
      <c r="F438" s="152">
        <v>39142</v>
      </c>
      <c r="G438" s="153">
        <v>2007</v>
      </c>
      <c r="H438" s="149" t="s">
        <v>33</v>
      </c>
      <c r="I438" s="149" t="str">
        <f t="shared" si="18"/>
        <v>WV</v>
      </c>
      <c r="J438" s="149" t="str">
        <f t="shared" si="19"/>
        <v>WV</v>
      </c>
      <c r="K438" s="149" t="str">
        <f t="shared" si="20"/>
        <v>Northeast</v>
      </c>
      <c r="L438" s="149" t="str">
        <f>INDEX('State '!$A$1:$C$62,MATCH($I438,'State '!$B:$B,0),3)</f>
        <v>Northeast</v>
      </c>
      <c r="M438" s="149" t="str">
        <f>INDEX('State '!$A$1:$C$62,MATCH($J438,'State '!$B:$B,0),3)</f>
        <v>Northeast</v>
      </c>
      <c r="N438" s="149"/>
      <c r="O438" s="156">
        <v>48.6</v>
      </c>
      <c r="P438" s="155">
        <v>13</v>
      </c>
      <c r="Q438" s="155">
        <v>175</v>
      </c>
      <c r="R438" s="156">
        <v>20</v>
      </c>
      <c r="S438" s="157" t="s">
        <v>135</v>
      </c>
      <c r="T438" s="154" t="s">
        <v>381</v>
      </c>
      <c r="U438" s="158" t="s">
        <v>964</v>
      </c>
      <c r="V438" s="149"/>
      <c r="W438" s="148"/>
      <c r="X438" s="148"/>
      <c r="Y438" s="148"/>
    </row>
    <row r="439" spans="1:26" s="17" customFormat="1" x14ac:dyDescent="0.2">
      <c r="A439" s="149">
        <v>39990</v>
      </c>
      <c r="B439" s="150" t="s">
        <v>1843</v>
      </c>
      <c r="C439" s="150" t="s">
        <v>257</v>
      </c>
      <c r="D439" s="150" t="s">
        <v>134</v>
      </c>
      <c r="E439" s="151" t="s">
        <v>143</v>
      </c>
      <c r="F439" s="152">
        <v>39156</v>
      </c>
      <c r="G439" s="153">
        <v>2007</v>
      </c>
      <c r="H439" s="149" t="s">
        <v>6</v>
      </c>
      <c r="I439" s="149" t="str">
        <f t="shared" si="18"/>
        <v>TX</v>
      </c>
      <c r="J439" s="149" t="str">
        <f t="shared" si="19"/>
        <v>TX</v>
      </c>
      <c r="K439" s="149" t="str">
        <f t="shared" si="20"/>
        <v>South Central</v>
      </c>
      <c r="L439" s="149" t="str">
        <f>INDEX('State '!$A$1:$C$62,MATCH($I439,'State '!$B:$B,0),3)</f>
        <v>South Central</v>
      </c>
      <c r="M439" s="149" t="str">
        <f>INDEX('State '!$A$1:$C$62,MATCH($J439,'State '!$B:$B,0),3)</f>
        <v>South Central</v>
      </c>
      <c r="N439" s="149"/>
      <c r="O439" s="156">
        <v>12.7</v>
      </c>
      <c r="P439" s="155">
        <v>14.4</v>
      </c>
      <c r="Q439" s="155">
        <v>60</v>
      </c>
      <c r="R439" s="156">
        <v>16</v>
      </c>
      <c r="S439" s="157" t="s">
        <v>135</v>
      </c>
      <c r="T439" s="154" t="s">
        <v>381</v>
      </c>
      <c r="U439" s="158" t="s">
        <v>894</v>
      </c>
      <c r="V439" s="149"/>
      <c r="W439" s="148"/>
      <c r="X439" s="148"/>
      <c r="Y439" s="148"/>
    </row>
    <row r="440" spans="1:26" s="17" customFormat="1" x14ac:dyDescent="0.2">
      <c r="A440" s="149">
        <v>39990</v>
      </c>
      <c r="B440" s="150" t="s">
        <v>577</v>
      </c>
      <c r="C440" s="150" t="s">
        <v>219</v>
      </c>
      <c r="D440" s="150" t="s">
        <v>134</v>
      </c>
      <c r="E440" s="151" t="s">
        <v>143</v>
      </c>
      <c r="F440" s="152">
        <v>39172</v>
      </c>
      <c r="G440" s="153">
        <v>2007</v>
      </c>
      <c r="H440" s="149" t="s">
        <v>6</v>
      </c>
      <c r="I440" s="149" t="str">
        <f t="shared" si="18"/>
        <v>TX</v>
      </c>
      <c r="J440" s="149" t="str">
        <f t="shared" si="19"/>
        <v>TX</v>
      </c>
      <c r="K440" s="149" t="str">
        <f t="shared" si="20"/>
        <v>South Central</v>
      </c>
      <c r="L440" s="149" t="str">
        <f>INDEX('State '!$A$1:$C$62,MATCH($I440,'State '!$B:$B,0),3)</f>
        <v>South Central</v>
      </c>
      <c r="M440" s="149" t="str">
        <f>INDEX('State '!$A$1:$C$62,MATCH($J440,'State '!$B:$B,0),3)</f>
        <v>South Central</v>
      </c>
      <c r="N440" s="149"/>
      <c r="O440" s="156">
        <v>65</v>
      </c>
      <c r="P440" s="155">
        <v>56</v>
      </c>
      <c r="Q440" s="155">
        <v>250</v>
      </c>
      <c r="R440" s="156">
        <v>24</v>
      </c>
      <c r="S440" s="157" t="s">
        <v>138</v>
      </c>
      <c r="T440" s="154" t="s">
        <v>187</v>
      </c>
      <c r="U440" s="158" t="s">
        <v>382</v>
      </c>
      <c r="V440" s="149"/>
      <c r="W440" s="148"/>
      <c r="X440" s="148"/>
      <c r="Y440" s="148"/>
    </row>
    <row r="441" spans="1:26" s="17" customFormat="1" x14ac:dyDescent="0.2">
      <c r="A441" s="149">
        <v>39990</v>
      </c>
      <c r="B441" s="150" t="s">
        <v>958</v>
      </c>
      <c r="C441" s="150" t="s">
        <v>261</v>
      </c>
      <c r="D441" s="150" t="s">
        <v>134</v>
      </c>
      <c r="E441" s="151" t="s">
        <v>143</v>
      </c>
      <c r="F441" s="152">
        <v>39173</v>
      </c>
      <c r="G441" s="153">
        <v>2007</v>
      </c>
      <c r="H441" s="149" t="s">
        <v>959</v>
      </c>
      <c r="I441" s="149" t="str">
        <f t="shared" si="18"/>
        <v>VA</v>
      </c>
      <c r="J441" s="149" t="str">
        <f t="shared" si="19"/>
        <v>MD</v>
      </c>
      <c r="K441" s="149" t="str">
        <f t="shared" si="20"/>
        <v>Northeast</v>
      </c>
      <c r="L441" s="149" t="str">
        <f>INDEX('State '!$A$1:$C$62,MATCH($I441,'State '!$B:$B,0),3)</f>
        <v>Northeast</v>
      </c>
      <c r="M441" s="149" t="str">
        <f>INDEX('State '!$A$1:$C$62,MATCH($J441,'State '!$B:$B,0),3)</f>
        <v>Northeast</v>
      </c>
      <c r="N441" s="149"/>
      <c r="O441" s="156">
        <v>55</v>
      </c>
      <c r="P441" s="155">
        <v>33.5</v>
      </c>
      <c r="Q441" s="155">
        <v>175</v>
      </c>
      <c r="R441" s="156">
        <v>24</v>
      </c>
      <c r="S441" s="157" t="s">
        <v>135</v>
      </c>
      <c r="T441" s="154" t="s">
        <v>381</v>
      </c>
      <c r="U441" s="158" t="s">
        <v>960</v>
      </c>
      <c r="V441" s="149"/>
      <c r="W441" s="148"/>
      <c r="X441" s="148"/>
      <c r="Y441" s="148"/>
    </row>
    <row r="442" spans="1:26" s="17" customFormat="1" x14ac:dyDescent="0.2">
      <c r="A442" s="149">
        <v>39990</v>
      </c>
      <c r="B442" s="162" t="s">
        <v>966</v>
      </c>
      <c r="C442" s="162" t="s">
        <v>301</v>
      </c>
      <c r="D442" s="162" t="s">
        <v>140</v>
      </c>
      <c r="E442" s="162" t="s">
        <v>143</v>
      </c>
      <c r="F442" s="163">
        <v>39173</v>
      </c>
      <c r="G442" s="164">
        <v>2007</v>
      </c>
      <c r="H442" s="149" t="s">
        <v>0</v>
      </c>
      <c r="I442" s="149" t="str">
        <f t="shared" si="18"/>
        <v>LA</v>
      </c>
      <c r="J442" s="149" t="str">
        <f t="shared" si="19"/>
        <v>LA</v>
      </c>
      <c r="K442" s="149" t="str">
        <f t="shared" si="20"/>
        <v>South Central</v>
      </c>
      <c r="L442" s="149" t="str">
        <f>INDEX('State '!$A$1:$C$62,MATCH($I442,'State '!$B:$B,0),3)</f>
        <v>South Central</v>
      </c>
      <c r="M442" s="149" t="str">
        <f>INDEX('State '!$A$1:$C$62,MATCH($J442,'State '!$B:$B,0),3)</f>
        <v>South Central</v>
      </c>
      <c r="N442" s="149"/>
      <c r="O442" s="156">
        <v>90</v>
      </c>
      <c r="P442" s="156">
        <v>74</v>
      </c>
      <c r="Q442" s="156">
        <v>200</v>
      </c>
      <c r="R442" s="155" t="s">
        <v>3176</v>
      </c>
      <c r="S442" s="149" t="s">
        <v>138</v>
      </c>
      <c r="T442" s="149" t="s">
        <v>187</v>
      </c>
      <c r="U442" s="149" t="s">
        <v>382</v>
      </c>
      <c r="V442" s="149"/>
      <c r="W442" s="148"/>
      <c r="X442" s="148"/>
      <c r="Y442" s="148"/>
    </row>
    <row r="443" spans="1:26" s="17" customFormat="1" x14ac:dyDescent="0.2">
      <c r="A443" s="149">
        <v>39990</v>
      </c>
      <c r="B443" s="162" t="s">
        <v>891</v>
      </c>
      <c r="C443" s="162" t="s">
        <v>301</v>
      </c>
      <c r="D443" s="162" t="s">
        <v>140</v>
      </c>
      <c r="E443" s="162" t="s">
        <v>143</v>
      </c>
      <c r="F443" s="163">
        <v>39173</v>
      </c>
      <c r="G443" s="164">
        <v>2007</v>
      </c>
      <c r="H443" s="149" t="s">
        <v>6</v>
      </c>
      <c r="I443" s="149" t="str">
        <f t="shared" si="18"/>
        <v>TX</v>
      </c>
      <c r="J443" s="149" t="str">
        <f t="shared" si="19"/>
        <v>TX</v>
      </c>
      <c r="K443" s="149" t="str">
        <f t="shared" si="20"/>
        <v>South Central</v>
      </c>
      <c r="L443" s="149" t="str">
        <f>INDEX('State '!$A$1:$C$62,MATCH($I443,'State '!$B:$B,0),3)</f>
        <v>South Central</v>
      </c>
      <c r="M443" s="149" t="str">
        <f>INDEX('State '!$A$1:$C$62,MATCH($J443,'State '!$B:$B,0),3)</f>
        <v>South Central</v>
      </c>
      <c r="N443" s="149"/>
      <c r="O443" s="156">
        <v>20</v>
      </c>
      <c r="P443" s="156"/>
      <c r="Q443" s="156">
        <v>125</v>
      </c>
      <c r="R443" s="155">
        <v>24</v>
      </c>
      <c r="S443" s="149" t="s">
        <v>138</v>
      </c>
      <c r="T443" s="149" t="s">
        <v>187</v>
      </c>
      <c r="U443" s="149" t="s">
        <v>382</v>
      </c>
      <c r="V443" s="149"/>
      <c r="W443" s="148"/>
      <c r="X443" s="148"/>
      <c r="Y443" s="148"/>
    </row>
    <row r="444" spans="1:26" s="17" customFormat="1" x14ac:dyDescent="0.2">
      <c r="A444" s="149">
        <v>39990</v>
      </c>
      <c r="B444" s="162" t="s">
        <v>904</v>
      </c>
      <c r="C444" s="162" t="s">
        <v>240</v>
      </c>
      <c r="D444" s="162" t="s">
        <v>140</v>
      </c>
      <c r="E444" s="162" t="s">
        <v>143</v>
      </c>
      <c r="F444" s="163">
        <v>39173</v>
      </c>
      <c r="G444" s="164">
        <v>2007</v>
      </c>
      <c r="H444" s="149" t="s">
        <v>6</v>
      </c>
      <c r="I444" s="149" t="str">
        <f t="shared" si="18"/>
        <v>TX</v>
      </c>
      <c r="J444" s="149" t="str">
        <f t="shared" si="19"/>
        <v>TX</v>
      </c>
      <c r="K444" s="149" t="str">
        <f t="shared" si="20"/>
        <v>South Central</v>
      </c>
      <c r="L444" s="149" t="str">
        <f>INDEX('State '!$A$1:$C$62,MATCH($I444,'State '!$B:$B,0),3)</f>
        <v>South Central</v>
      </c>
      <c r="M444" s="149" t="str">
        <f>INDEX('State '!$A$1:$C$62,MATCH($J444,'State '!$B:$B,0),3)</f>
        <v>South Central</v>
      </c>
      <c r="N444" s="149"/>
      <c r="O444" s="156">
        <v>360</v>
      </c>
      <c r="P444" s="156">
        <v>135</v>
      </c>
      <c r="Q444" s="156">
        <v>700</v>
      </c>
      <c r="R444" s="155">
        <v>42</v>
      </c>
      <c r="S444" s="149" t="s">
        <v>138</v>
      </c>
      <c r="T444" s="149" t="s">
        <v>187</v>
      </c>
      <c r="U444" s="149" t="s">
        <v>382</v>
      </c>
      <c r="V444" s="149"/>
      <c r="W444" s="148"/>
      <c r="X444" s="148"/>
      <c r="Y444" s="148"/>
    </row>
    <row r="445" spans="1:26" s="17" customFormat="1" x14ac:dyDescent="0.2">
      <c r="A445" s="149">
        <v>39990</v>
      </c>
      <c r="B445" s="162" t="s">
        <v>922</v>
      </c>
      <c r="C445" s="162" t="s">
        <v>303</v>
      </c>
      <c r="D445" s="162" t="s">
        <v>134</v>
      </c>
      <c r="E445" s="162" t="s">
        <v>143</v>
      </c>
      <c r="F445" s="163">
        <v>39203</v>
      </c>
      <c r="G445" s="164">
        <v>2007</v>
      </c>
      <c r="H445" s="149" t="s">
        <v>2</v>
      </c>
      <c r="I445" s="149" t="str">
        <f t="shared" si="18"/>
        <v>OR</v>
      </c>
      <c r="J445" s="149" t="str">
        <f t="shared" si="19"/>
        <v>OR</v>
      </c>
      <c r="K445" s="149" t="str">
        <f t="shared" si="20"/>
        <v>Pacific</v>
      </c>
      <c r="L445" s="149" t="str">
        <f>INDEX('State '!$A$1:$C$62,MATCH($I445,'State '!$B:$B,0),3)</f>
        <v>Pacific</v>
      </c>
      <c r="M445" s="149" t="str">
        <f>INDEX('State '!$A$1:$C$62,MATCH($J445,'State '!$B:$B,0),3)</f>
        <v>Pacific</v>
      </c>
      <c r="N445" s="149"/>
      <c r="O445" s="156">
        <v>0.5</v>
      </c>
      <c r="P445" s="156">
        <v>0.1</v>
      </c>
      <c r="Q445" s="156"/>
      <c r="R445" s="155">
        <v>20</v>
      </c>
      <c r="S445" s="149" t="s">
        <v>135</v>
      </c>
      <c r="T445" s="149" t="s">
        <v>381</v>
      </c>
      <c r="U445" s="149" t="s">
        <v>923</v>
      </c>
      <c r="V445" s="149"/>
      <c r="W445" s="148"/>
      <c r="X445" s="148"/>
      <c r="Y445" s="148"/>
    </row>
    <row r="446" spans="1:26" s="17" customFormat="1" x14ac:dyDescent="0.2">
      <c r="A446" s="149">
        <v>39990</v>
      </c>
      <c r="B446" s="150" t="s">
        <v>956</v>
      </c>
      <c r="C446" s="150" t="s">
        <v>215</v>
      </c>
      <c r="D446" s="150" t="s">
        <v>136</v>
      </c>
      <c r="E446" s="151" t="s">
        <v>143</v>
      </c>
      <c r="F446" s="152">
        <v>39203</v>
      </c>
      <c r="G446" s="159">
        <v>2007</v>
      </c>
      <c r="H446" s="149" t="s">
        <v>957</v>
      </c>
      <c r="I446" s="149" t="str">
        <f t="shared" si="18"/>
        <v>GA</v>
      </c>
      <c r="J446" s="149" t="str">
        <f t="shared" si="19"/>
        <v>FL</v>
      </c>
      <c r="K446" s="149" t="str">
        <f t="shared" si="20"/>
        <v>Southeast</v>
      </c>
      <c r="L446" s="149" t="str">
        <f>INDEX('State '!$A$1:$C$62,MATCH($I446,'State '!$B:$B,0),3)</f>
        <v>Southeast</v>
      </c>
      <c r="M446" s="149" t="str">
        <f>INDEX('State '!$A$1:$C$62,MATCH($J446,'State '!$B:$B,0),3)</f>
        <v>Southeast</v>
      </c>
      <c r="N446" s="149"/>
      <c r="O446" s="156">
        <v>240</v>
      </c>
      <c r="P446" s="155">
        <v>167</v>
      </c>
      <c r="Q446" s="155">
        <v>335</v>
      </c>
      <c r="R446" s="156">
        <v>24</v>
      </c>
      <c r="S446" s="157" t="s">
        <v>135</v>
      </c>
      <c r="T446" s="154" t="s">
        <v>381</v>
      </c>
      <c r="U446" s="158" t="s">
        <v>859</v>
      </c>
      <c r="V446" s="149"/>
      <c r="W446" s="148"/>
      <c r="X446" s="148"/>
      <c r="Y446" s="148"/>
    </row>
    <row r="447" spans="1:26" s="17" customFormat="1" x14ac:dyDescent="0.2">
      <c r="A447" s="149">
        <v>39990</v>
      </c>
      <c r="B447" s="150" t="s">
        <v>883</v>
      </c>
      <c r="C447" s="150" t="s">
        <v>256</v>
      </c>
      <c r="D447" s="150" t="s">
        <v>140</v>
      </c>
      <c r="E447" s="151" t="s">
        <v>143</v>
      </c>
      <c r="F447" s="152">
        <v>39217</v>
      </c>
      <c r="G447" s="159">
        <v>2007</v>
      </c>
      <c r="H447" s="149" t="s">
        <v>25</v>
      </c>
      <c r="I447" s="149" t="str">
        <f t="shared" si="18"/>
        <v>CO</v>
      </c>
      <c r="J447" s="149" t="str">
        <f t="shared" si="19"/>
        <v>CO</v>
      </c>
      <c r="K447" s="149" t="str">
        <f t="shared" si="20"/>
        <v>Mountain</v>
      </c>
      <c r="L447" s="149" t="str">
        <f>INDEX('State '!$A$1:$C$62,MATCH($I447,'State '!$B:$B,0),3)</f>
        <v>Mountain</v>
      </c>
      <c r="M447" s="149" t="str">
        <f>INDEX('State '!$A$1:$C$62,MATCH($J447,'State '!$B:$B,0),3)</f>
        <v>Mountain</v>
      </c>
      <c r="N447" s="149"/>
      <c r="O447" s="156">
        <v>57.8</v>
      </c>
      <c r="P447" s="155">
        <v>38</v>
      </c>
      <c r="Q447" s="155">
        <v>450</v>
      </c>
      <c r="R447" s="156">
        <v>30</v>
      </c>
      <c r="S447" s="157" t="s">
        <v>135</v>
      </c>
      <c r="T447" s="154" t="s">
        <v>381</v>
      </c>
      <c r="U447" s="158" t="s">
        <v>884</v>
      </c>
      <c r="V447" s="149"/>
      <c r="W447" s="148"/>
      <c r="X447" s="148"/>
      <c r="Y447" s="148"/>
    </row>
    <row r="448" spans="1:26" s="17" customFormat="1" x14ac:dyDescent="0.2">
      <c r="A448" s="149">
        <v>39990</v>
      </c>
      <c r="B448" s="150" t="s">
        <v>954</v>
      </c>
      <c r="C448" s="150" t="s">
        <v>282</v>
      </c>
      <c r="D448" s="150" t="s">
        <v>140</v>
      </c>
      <c r="E448" s="151" t="s">
        <v>143</v>
      </c>
      <c r="F448" s="152">
        <v>39234</v>
      </c>
      <c r="G448" s="159">
        <v>2007</v>
      </c>
      <c r="H448" s="149" t="s">
        <v>0</v>
      </c>
      <c r="I448" s="149" t="str">
        <f t="shared" si="18"/>
        <v>LA</v>
      </c>
      <c r="J448" s="149" t="str">
        <f t="shared" si="19"/>
        <v>LA</v>
      </c>
      <c r="K448" s="149" t="str">
        <f t="shared" si="20"/>
        <v>South Central</v>
      </c>
      <c r="L448" s="149" t="str">
        <f>INDEX('State '!$A$1:$C$62,MATCH($I448,'State '!$B:$B,0),3)</f>
        <v>South Central</v>
      </c>
      <c r="M448" s="149" t="str">
        <f>INDEX('State '!$A$1:$C$62,MATCH($J448,'State '!$B:$B,0),3)</f>
        <v>South Central</v>
      </c>
      <c r="N448" s="149"/>
      <c r="O448" s="156">
        <v>17</v>
      </c>
      <c r="P448" s="155"/>
      <c r="Q448" s="155">
        <v>200</v>
      </c>
      <c r="R448" s="156"/>
      <c r="S448" s="157" t="s">
        <v>138</v>
      </c>
      <c r="T448" s="154" t="s">
        <v>187</v>
      </c>
      <c r="U448" s="158" t="s">
        <v>382</v>
      </c>
      <c r="V448" s="149"/>
      <c r="W448" s="148"/>
      <c r="X448" s="148"/>
      <c r="Y448" s="148"/>
    </row>
    <row r="449" spans="1:25" s="17" customFormat="1" x14ac:dyDescent="0.2">
      <c r="A449" s="149">
        <v>39990</v>
      </c>
      <c r="B449" s="150" t="s">
        <v>972</v>
      </c>
      <c r="C449" s="150" t="s">
        <v>206</v>
      </c>
      <c r="D449" s="150" t="s">
        <v>136</v>
      </c>
      <c r="E449" s="151" t="s">
        <v>143</v>
      </c>
      <c r="F449" s="152">
        <v>39264</v>
      </c>
      <c r="G449" s="159">
        <v>2007</v>
      </c>
      <c r="H449" s="149" t="s">
        <v>47</v>
      </c>
      <c r="I449" s="149" t="str">
        <f t="shared" si="18"/>
        <v>GM</v>
      </c>
      <c r="J449" s="149" t="str">
        <f t="shared" si="19"/>
        <v>GM</v>
      </c>
      <c r="K449" s="149" t="str">
        <f t="shared" si="20"/>
        <v>Gulf of Mexico</v>
      </c>
      <c r="L449" s="149" t="str">
        <f>INDEX('State '!$A$1:$C$62,MATCH($I449,'State '!$B:$B,0),3)</f>
        <v>Gulf of Mexico</v>
      </c>
      <c r="M449" s="149" t="str">
        <f>INDEX('State '!$A$1:$C$62,MATCH($J449,'State '!$B:$B,0),3)</f>
        <v>Gulf of Mexico</v>
      </c>
      <c r="N449" s="149"/>
      <c r="O449" s="156">
        <v>40</v>
      </c>
      <c r="P449" s="155">
        <v>1</v>
      </c>
      <c r="Q449" s="155">
        <v>1000</v>
      </c>
      <c r="R449" s="156" t="s">
        <v>1264</v>
      </c>
      <c r="S449" s="157" t="s">
        <v>135</v>
      </c>
      <c r="T449" s="154" t="s">
        <v>973</v>
      </c>
      <c r="U449" s="158" t="s">
        <v>974</v>
      </c>
      <c r="V449" s="149"/>
      <c r="W449" s="148"/>
      <c r="X449" s="148"/>
      <c r="Y449" s="148"/>
    </row>
    <row r="450" spans="1:25" s="17" customFormat="1" x14ac:dyDescent="0.2">
      <c r="A450" s="149">
        <v>39990</v>
      </c>
      <c r="B450" s="150" t="s">
        <v>919</v>
      </c>
      <c r="C450" s="150" t="s">
        <v>2065</v>
      </c>
      <c r="D450" s="150" t="s">
        <v>134</v>
      </c>
      <c r="E450" s="151" t="s">
        <v>143</v>
      </c>
      <c r="F450" s="152">
        <v>39309</v>
      </c>
      <c r="G450" s="153">
        <v>2007</v>
      </c>
      <c r="H450" s="149" t="s">
        <v>6</v>
      </c>
      <c r="I450" s="149" t="str">
        <f t="shared" si="18"/>
        <v>TX</v>
      </c>
      <c r="J450" s="149" t="str">
        <f t="shared" si="19"/>
        <v>TX</v>
      </c>
      <c r="K450" s="149" t="str">
        <f t="shared" si="20"/>
        <v>South Central</v>
      </c>
      <c r="L450" s="149" t="str">
        <f>INDEX('State '!$A$1:$C$62,MATCH($I450,'State '!$B:$B,0),3)</f>
        <v>South Central</v>
      </c>
      <c r="M450" s="149" t="str">
        <f>INDEX('State '!$A$1:$C$62,MATCH($J450,'State '!$B:$B,0),3)</f>
        <v>South Central</v>
      </c>
      <c r="N450" s="149"/>
      <c r="O450" s="156">
        <v>9.84</v>
      </c>
      <c r="P450" s="155">
        <v>8.6999999999999993</v>
      </c>
      <c r="Q450" s="155">
        <v>140</v>
      </c>
      <c r="R450" s="156">
        <v>30</v>
      </c>
      <c r="S450" s="157" t="s">
        <v>135</v>
      </c>
      <c r="T450" s="154" t="s">
        <v>381</v>
      </c>
      <c r="U450" s="158" t="s">
        <v>920</v>
      </c>
      <c r="V450" s="149"/>
      <c r="W450" s="148"/>
      <c r="X450" s="148"/>
      <c r="Y450" s="148"/>
    </row>
    <row r="451" spans="1:25" s="17" customFormat="1" x14ac:dyDescent="0.2">
      <c r="A451" s="149">
        <v>39990</v>
      </c>
      <c r="B451" s="150" t="s">
        <v>945</v>
      </c>
      <c r="C451" s="79" t="s">
        <v>1991</v>
      </c>
      <c r="D451" s="150" t="s">
        <v>134</v>
      </c>
      <c r="E451" s="151" t="s">
        <v>143</v>
      </c>
      <c r="F451" s="152">
        <v>39326</v>
      </c>
      <c r="G451" s="159">
        <v>2007</v>
      </c>
      <c r="H451" s="149" t="s">
        <v>37</v>
      </c>
      <c r="I451" s="149" t="str">
        <f t="shared" ref="I451:I514" si="21">LEFT($H451,2)</f>
        <v>OK</v>
      </c>
      <c r="J451" s="149" t="str">
        <f t="shared" ref="J451:J514" si="22">RIGHT($H451,2)</f>
        <v>OK</v>
      </c>
      <c r="K451" s="149" t="str">
        <f t="shared" ref="K451:K514" si="23">IF($L451=$M451,L451,CONCATENATE($L451,", ",IF(ISBLANK(N451),"",CONCATENATE(N451,", ")),$M451))</f>
        <v>South Central</v>
      </c>
      <c r="L451" s="149" t="str">
        <f>INDEX('State '!$A$1:$C$62,MATCH($I451,'State '!$B:$B,0),3)</f>
        <v>South Central</v>
      </c>
      <c r="M451" s="149" t="str">
        <f>INDEX('State '!$A$1:$C$62,MATCH($J451,'State '!$B:$B,0),3)</f>
        <v>South Central</v>
      </c>
      <c r="N451" s="149"/>
      <c r="O451" s="156">
        <v>11.2</v>
      </c>
      <c r="P451" s="155">
        <v>14.5</v>
      </c>
      <c r="Q451" s="155">
        <v>175</v>
      </c>
      <c r="R451" s="156">
        <v>20</v>
      </c>
      <c r="S451" s="157" t="s">
        <v>135</v>
      </c>
      <c r="T451" s="154" t="s">
        <v>381</v>
      </c>
      <c r="U451" s="158" t="s">
        <v>382</v>
      </c>
      <c r="V451" s="149"/>
      <c r="W451" s="148"/>
      <c r="X451" s="148"/>
      <c r="Y451" s="148"/>
    </row>
    <row r="452" spans="1:25" s="17" customFormat="1" x14ac:dyDescent="0.2">
      <c r="A452" s="149">
        <v>39990</v>
      </c>
      <c r="B452" s="150" t="s">
        <v>898</v>
      </c>
      <c r="C452" s="150" t="s">
        <v>206</v>
      </c>
      <c r="D452" s="150" t="s">
        <v>140</v>
      </c>
      <c r="E452" s="151" t="s">
        <v>143</v>
      </c>
      <c r="F452" s="152">
        <v>39339</v>
      </c>
      <c r="G452" s="159">
        <v>2007</v>
      </c>
      <c r="H452" s="149" t="s">
        <v>47</v>
      </c>
      <c r="I452" s="149" t="str">
        <f t="shared" si="21"/>
        <v>GM</v>
      </c>
      <c r="J452" s="149" t="str">
        <f t="shared" si="22"/>
        <v>GM</v>
      </c>
      <c r="K452" s="149" t="str">
        <f t="shared" si="23"/>
        <v>Gulf of Mexico</v>
      </c>
      <c r="L452" s="149" t="str">
        <f>INDEX('State '!$A$1:$C$62,MATCH($I452,'State '!$B:$B,0),3)</f>
        <v>Gulf of Mexico</v>
      </c>
      <c r="M452" s="149" t="str">
        <f>INDEX('State '!$A$1:$C$62,MATCH($J452,'State '!$B:$B,0),3)</f>
        <v>Gulf of Mexico</v>
      </c>
      <c r="N452" s="149"/>
      <c r="O452" s="156">
        <v>22</v>
      </c>
      <c r="P452" s="155">
        <v>6.23</v>
      </c>
      <c r="Q452" s="155">
        <v>200</v>
      </c>
      <c r="R452" s="156">
        <v>24</v>
      </c>
      <c r="S452" s="157" t="s">
        <v>135</v>
      </c>
      <c r="T452" s="154" t="s">
        <v>381</v>
      </c>
      <c r="U452" s="158" t="s">
        <v>899</v>
      </c>
      <c r="V452" s="149"/>
      <c r="W452" s="148"/>
      <c r="X452" s="148"/>
      <c r="Y452" s="148"/>
    </row>
    <row r="453" spans="1:25" s="17" customFormat="1" x14ac:dyDescent="0.2">
      <c r="A453" s="149">
        <v>39990</v>
      </c>
      <c r="B453" s="162" t="s">
        <v>952</v>
      </c>
      <c r="C453" s="162" t="s">
        <v>215</v>
      </c>
      <c r="D453" s="162" t="s">
        <v>140</v>
      </c>
      <c r="E453" s="162" t="s">
        <v>143</v>
      </c>
      <c r="F453" s="163">
        <v>39342</v>
      </c>
      <c r="G453" s="155">
        <v>2007</v>
      </c>
      <c r="H453" s="149" t="s">
        <v>17</v>
      </c>
      <c r="I453" s="149" t="str">
        <f t="shared" si="21"/>
        <v>AL</v>
      </c>
      <c r="J453" s="149" t="str">
        <f t="shared" si="22"/>
        <v>AL</v>
      </c>
      <c r="K453" s="149" t="str">
        <f t="shared" si="23"/>
        <v>South Central</v>
      </c>
      <c r="L453" s="149" t="str">
        <f>INDEX('State '!$A$1:$C$62,MATCH($I453,'State '!$B:$B,0),3)</f>
        <v>South Central</v>
      </c>
      <c r="M453" s="149" t="str">
        <f>INDEX('State '!$A$1:$C$62,MATCH($J453,'State '!$B:$B,0),3)</f>
        <v>South Central</v>
      </c>
      <c r="N453" s="149"/>
      <c r="O453" s="156">
        <v>10.4</v>
      </c>
      <c r="P453" s="156">
        <v>9.61</v>
      </c>
      <c r="Q453" s="156"/>
      <c r="R453" s="155"/>
      <c r="S453" s="149" t="s">
        <v>135</v>
      </c>
      <c r="T453" s="149" t="s">
        <v>381</v>
      </c>
      <c r="U453" s="149" t="s">
        <v>953</v>
      </c>
      <c r="V453" s="149"/>
      <c r="W453" s="148"/>
      <c r="X453" s="148"/>
      <c r="Y453" s="148"/>
    </row>
    <row r="454" spans="1:25" s="17" customFormat="1" x14ac:dyDescent="0.2">
      <c r="A454" s="149">
        <v>39990</v>
      </c>
      <c r="B454" s="150" t="s">
        <v>967</v>
      </c>
      <c r="C454" s="150" t="s">
        <v>258</v>
      </c>
      <c r="D454" s="150" t="s">
        <v>140</v>
      </c>
      <c r="E454" s="151" t="s">
        <v>143</v>
      </c>
      <c r="F454" s="152">
        <v>39346</v>
      </c>
      <c r="G454" s="153">
        <v>2007</v>
      </c>
      <c r="H454" s="149" t="s">
        <v>968</v>
      </c>
      <c r="I454" s="149" t="str">
        <f t="shared" si="21"/>
        <v>CO</v>
      </c>
      <c r="J454" s="149" t="str">
        <f t="shared" si="22"/>
        <v>OK</v>
      </c>
      <c r="K454" s="149" t="str">
        <f t="shared" si="23"/>
        <v>Mountain, South Central</v>
      </c>
      <c r="L454" s="149" t="str">
        <f>INDEX('State '!$A$1:$C$62,MATCH($I454,'State '!$B:$B,0),3)</f>
        <v>Mountain</v>
      </c>
      <c r="M454" s="149" t="str">
        <f>INDEX('State '!$A$1:$C$62,MATCH($J454,'State '!$B:$B,0),3)</f>
        <v>South Central</v>
      </c>
      <c r="N454" s="149"/>
      <c r="O454" s="156">
        <v>11.89</v>
      </c>
      <c r="P454" s="155">
        <v>11</v>
      </c>
      <c r="Q454" s="155">
        <v>29</v>
      </c>
      <c r="R454" s="156"/>
      <c r="S454" s="157" t="s">
        <v>135</v>
      </c>
      <c r="T454" s="154" t="s">
        <v>381</v>
      </c>
      <c r="U454" s="158" t="s">
        <v>969</v>
      </c>
      <c r="V454" s="149"/>
      <c r="W454" s="148"/>
      <c r="X454" s="148"/>
      <c r="Y454" s="148"/>
    </row>
    <row r="455" spans="1:25" s="17" customFormat="1" x14ac:dyDescent="0.2">
      <c r="A455" s="149">
        <v>39990</v>
      </c>
      <c r="B455" s="162" t="s">
        <v>946</v>
      </c>
      <c r="C455" s="162" t="s">
        <v>307</v>
      </c>
      <c r="D455" s="162" t="s">
        <v>134</v>
      </c>
      <c r="E455" s="162" t="s">
        <v>143</v>
      </c>
      <c r="F455" s="163">
        <v>39355</v>
      </c>
      <c r="G455" s="155">
        <v>2007</v>
      </c>
      <c r="H455" s="149" t="s">
        <v>429</v>
      </c>
      <c r="I455" s="149" t="str">
        <f t="shared" si="21"/>
        <v>TX</v>
      </c>
      <c r="J455" s="149" t="str">
        <f t="shared" si="22"/>
        <v>LA</v>
      </c>
      <c r="K455" s="149" t="str">
        <f t="shared" si="23"/>
        <v>South Central</v>
      </c>
      <c r="L455" s="149" t="str">
        <f>INDEX('State '!$A$1:$C$62,MATCH($I455,'State '!$B:$B,0),3)</f>
        <v>South Central</v>
      </c>
      <c r="M455" s="149" t="str">
        <f>INDEX('State '!$A$1:$C$62,MATCH($J455,'State '!$B:$B,0),3)</f>
        <v>South Central</v>
      </c>
      <c r="N455" s="149"/>
      <c r="O455" s="156">
        <v>16</v>
      </c>
      <c r="P455" s="156"/>
      <c r="Q455" s="156">
        <v>50</v>
      </c>
      <c r="R455" s="155"/>
      <c r="S455" s="149" t="s">
        <v>135</v>
      </c>
      <c r="T455" s="149" t="s">
        <v>381</v>
      </c>
      <c r="U455" s="149" t="s">
        <v>894</v>
      </c>
      <c r="V455" s="149"/>
      <c r="W455" s="148"/>
      <c r="X455" s="148"/>
      <c r="Y455" s="148"/>
    </row>
    <row r="456" spans="1:25" s="17" customFormat="1" x14ac:dyDescent="0.2">
      <c r="A456" s="149">
        <v>39990</v>
      </c>
      <c r="B456" s="150" t="s">
        <v>885</v>
      </c>
      <c r="C456" s="150" t="s">
        <v>300</v>
      </c>
      <c r="D456" s="150" t="s">
        <v>136</v>
      </c>
      <c r="E456" s="151" t="s">
        <v>143</v>
      </c>
      <c r="F456" s="152">
        <v>39356</v>
      </c>
      <c r="G456" s="153">
        <v>2007</v>
      </c>
      <c r="H456" s="149" t="s">
        <v>6</v>
      </c>
      <c r="I456" s="149" t="str">
        <f t="shared" si="21"/>
        <v>TX</v>
      </c>
      <c r="J456" s="149" t="str">
        <f t="shared" si="22"/>
        <v>TX</v>
      </c>
      <c r="K456" s="149" t="str">
        <f t="shared" si="23"/>
        <v>South Central</v>
      </c>
      <c r="L456" s="149" t="str">
        <f>INDEX('State '!$A$1:$C$62,MATCH($I456,'State '!$B:$B,0),3)</f>
        <v>South Central</v>
      </c>
      <c r="M456" s="149" t="str">
        <f>INDEX('State '!$A$1:$C$62,MATCH($J456,'State '!$B:$B,0),3)</f>
        <v>South Central</v>
      </c>
      <c r="N456" s="149"/>
      <c r="O456" s="156">
        <v>60</v>
      </c>
      <c r="P456" s="155">
        <v>63</v>
      </c>
      <c r="Q456" s="155">
        <v>450</v>
      </c>
      <c r="R456" s="156">
        <v>24</v>
      </c>
      <c r="S456" s="157" t="s">
        <v>138</v>
      </c>
      <c r="T456" s="154" t="s">
        <v>187</v>
      </c>
      <c r="U456" s="158" t="s">
        <v>382</v>
      </c>
      <c r="V456" s="149"/>
      <c r="W456" s="148"/>
      <c r="X456" s="148"/>
      <c r="Y456" s="148"/>
    </row>
    <row r="457" spans="1:25" s="17" customFormat="1" x14ac:dyDescent="0.2">
      <c r="A457" s="149">
        <v>39990</v>
      </c>
      <c r="B457" s="150" t="s">
        <v>900</v>
      </c>
      <c r="C457" s="150" t="s">
        <v>260</v>
      </c>
      <c r="D457" s="150" t="s">
        <v>140</v>
      </c>
      <c r="E457" s="151" t="s">
        <v>143</v>
      </c>
      <c r="F457" s="152">
        <v>39386</v>
      </c>
      <c r="G457" s="153">
        <v>2007</v>
      </c>
      <c r="H457" s="149" t="s">
        <v>901</v>
      </c>
      <c r="I457" s="149" t="str">
        <f t="shared" si="21"/>
        <v>IA</v>
      </c>
      <c r="J457" s="149" t="str">
        <f t="shared" si="22"/>
        <v>MN</v>
      </c>
      <c r="K457" s="149" t="str">
        <f t="shared" si="23"/>
        <v>Midwest</v>
      </c>
      <c r="L457" s="149" t="str">
        <f>INDEX('State '!$A$1:$C$62,MATCH($I457,'State '!$B:$B,0),3)</f>
        <v>Midwest</v>
      </c>
      <c r="M457" s="149" t="str">
        <f>INDEX('State '!$A$1:$C$62,MATCH($J457,'State '!$B:$B,0),3)</f>
        <v>Midwest</v>
      </c>
      <c r="N457" s="149"/>
      <c r="O457" s="156">
        <v>129.19999999999999</v>
      </c>
      <c r="P457" s="155">
        <v>79</v>
      </c>
      <c r="Q457" s="155">
        <v>374.23</v>
      </c>
      <c r="R457" s="156" t="s">
        <v>3208</v>
      </c>
      <c r="S457" s="157" t="s">
        <v>135</v>
      </c>
      <c r="T457" s="154" t="s">
        <v>381</v>
      </c>
      <c r="U457" s="158" t="s">
        <v>902</v>
      </c>
      <c r="V457" s="149"/>
      <c r="W457" s="148"/>
      <c r="X457" s="148"/>
      <c r="Y457" s="148"/>
    </row>
    <row r="458" spans="1:25" s="17" customFormat="1" ht="25.5" x14ac:dyDescent="0.2">
      <c r="A458" s="149">
        <v>39990</v>
      </c>
      <c r="B458" s="150" t="s">
        <v>895</v>
      </c>
      <c r="C458" s="150" t="s">
        <v>260</v>
      </c>
      <c r="D458" s="150" t="s">
        <v>140</v>
      </c>
      <c r="E458" s="151" t="s">
        <v>143</v>
      </c>
      <c r="F458" s="152">
        <v>39386</v>
      </c>
      <c r="G458" s="153">
        <v>2007</v>
      </c>
      <c r="H458" s="149" t="s">
        <v>896</v>
      </c>
      <c r="I458" s="149" t="str">
        <f t="shared" si="21"/>
        <v>KS</v>
      </c>
      <c r="J458" s="149" t="str">
        <f t="shared" si="22"/>
        <v>IA</v>
      </c>
      <c r="K458" s="149" t="str">
        <f t="shared" si="23"/>
        <v>South Central, Mountain, Midwest</v>
      </c>
      <c r="L458" s="149" t="str">
        <f>INDEX('State '!$A$1:$C$62,MATCH($I458,'State '!$B:$B,0),3)</f>
        <v>South Central</v>
      </c>
      <c r="M458" s="149" t="str">
        <f>INDEX('State '!$A$1:$C$62,MATCH($J458,'State '!$B:$B,0),3)</f>
        <v>Midwest</v>
      </c>
      <c r="N458" s="149" t="s">
        <v>2458</v>
      </c>
      <c r="O458" s="156">
        <v>8.98</v>
      </c>
      <c r="P458" s="155">
        <v>6</v>
      </c>
      <c r="Q458" s="155">
        <v>44.2</v>
      </c>
      <c r="R458" s="156"/>
      <c r="S458" s="157" t="s">
        <v>135</v>
      </c>
      <c r="T458" s="154" t="s">
        <v>381</v>
      </c>
      <c r="U458" s="158" t="s">
        <v>897</v>
      </c>
      <c r="V458" s="149"/>
      <c r="W458" s="148"/>
      <c r="X458" s="148"/>
      <c r="Y458" s="148"/>
    </row>
    <row r="459" spans="1:25" s="17" customFormat="1" x14ac:dyDescent="0.2">
      <c r="A459" s="149">
        <v>39990</v>
      </c>
      <c r="B459" s="150" t="s">
        <v>962</v>
      </c>
      <c r="C459" s="150" t="s">
        <v>308</v>
      </c>
      <c r="D459" s="150" t="s">
        <v>134</v>
      </c>
      <c r="E459" s="151" t="s">
        <v>143</v>
      </c>
      <c r="F459" s="152">
        <v>39387</v>
      </c>
      <c r="G459" s="153">
        <v>2007</v>
      </c>
      <c r="H459" s="149" t="s">
        <v>13</v>
      </c>
      <c r="I459" s="149" t="str">
        <f t="shared" si="21"/>
        <v>CA</v>
      </c>
      <c r="J459" s="149" t="str">
        <f t="shared" si="22"/>
        <v>CA</v>
      </c>
      <c r="K459" s="149" t="str">
        <f t="shared" si="23"/>
        <v>Pacific</v>
      </c>
      <c r="L459" s="149" t="str">
        <f>INDEX('State '!$A$1:$C$62,MATCH($I459,'State '!$B:$B,0),3)</f>
        <v>Pacific</v>
      </c>
      <c r="M459" s="149" t="str">
        <f>INDEX('State '!$A$1:$C$62,MATCH($J459,'State '!$B:$B,0),3)</f>
        <v>Pacific</v>
      </c>
      <c r="N459" s="149"/>
      <c r="O459" s="156">
        <v>30</v>
      </c>
      <c r="P459" s="155">
        <v>6.4</v>
      </c>
      <c r="Q459" s="155">
        <v>100</v>
      </c>
      <c r="R459" s="156">
        <v>24</v>
      </c>
      <c r="S459" s="157" t="s">
        <v>138</v>
      </c>
      <c r="T459" s="154" t="s">
        <v>187</v>
      </c>
      <c r="U459" s="158" t="s">
        <v>382</v>
      </c>
      <c r="V459" s="149"/>
      <c r="W459" s="148"/>
      <c r="X459" s="148"/>
      <c r="Y459" s="148"/>
    </row>
    <row r="460" spans="1:25" s="17" customFormat="1" x14ac:dyDescent="0.2">
      <c r="A460" s="149">
        <v>39990</v>
      </c>
      <c r="B460" s="150" t="s">
        <v>949</v>
      </c>
      <c r="C460" s="150" t="s">
        <v>206</v>
      </c>
      <c r="D460" s="150" t="s">
        <v>140</v>
      </c>
      <c r="E460" s="151" t="s">
        <v>143</v>
      </c>
      <c r="F460" s="152">
        <v>39387</v>
      </c>
      <c r="G460" s="159">
        <v>2007</v>
      </c>
      <c r="H460" s="149" t="s">
        <v>950</v>
      </c>
      <c r="I460" s="149" t="str">
        <f t="shared" si="21"/>
        <v>NY</v>
      </c>
      <c r="J460" s="149" t="str">
        <f t="shared" si="22"/>
        <v>MA</v>
      </c>
      <c r="K460" s="149" t="str">
        <f t="shared" si="23"/>
        <v>Northeast</v>
      </c>
      <c r="L460" s="149" t="str">
        <f>INDEX('State '!$A$1:$C$62,MATCH($I460,'State '!$B:$B,0),3)</f>
        <v>Northeast</v>
      </c>
      <c r="M460" s="149" t="str">
        <f>INDEX('State '!$A$1:$C$62,MATCH($J460,'State '!$B:$B,0),3)</f>
        <v>Northeast</v>
      </c>
      <c r="N460" s="149"/>
      <c r="O460" s="156">
        <v>110.8</v>
      </c>
      <c r="P460" s="155"/>
      <c r="Q460" s="155">
        <v>136</v>
      </c>
      <c r="R460" s="156">
        <v>24</v>
      </c>
      <c r="S460" s="157" t="s">
        <v>135</v>
      </c>
      <c r="T460" s="154" t="s">
        <v>381</v>
      </c>
      <c r="U460" s="158" t="s">
        <v>951</v>
      </c>
      <c r="V460" s="149"/>
      <c r="W460" s="148"/>
      <c r="X460" s="148"/>
      <c r="Y460" s="148"/>
    </row>
    <row r="461" spans="1:25" s="17" customFormat="1" x14ac:dyDescent="0.2">
      <c r="A461" s="149">
        <v>39990</v>
      </c>
      <c r="B461" s="150" t="s">
        <v>955</v>
      </c>
      <c r="C461" s="150" t="s">
        <v>228</v>
      </c>
      <c r="D461" s="150" t="s">
        <v>140</v>
      </c>
      <c r="E461" s="151" t="s">
        <v>143</v>
      </c>
      <c r="F461" s="152">
        <v>39387</v>
      </c>
      <c r="G461" s="159">
        <v>2007</v>
      </c>
      <c r="H461" s="149" t="s">
        <v>31</v>
      </c>
      <c r="I461" s="149" t="str">
        <f t="shared" si="21"/>
        <v>NV</v>
      </c>
      <c r="J461" s="149" t="str">
        <f t="shared" si="22"/>
        <v>NV</v>
      </c>
      <c r="K461" s="149" t="str">
        <f t="shared" si="23"/>
        <v>Mountain</v>
      </c>
      <c r="L461" s="149" t="str">
        <f>INDEX('State '!$A$1:$C$62,MATCH($I461,'State '!$B:$B,0),3)</f>
        <v>Mountain</v>
      </c>
      <c r="M461" s="149" t="str">
        <f>INDEX('State '!$A$1:$C$62,MATCH($J461,'State '!$B:$B,0),3)</f>
        <v>Mountain</v>
      </c>
      <c r="N461" s="149"/>
      <c r="O461" s="156">
        <v>5.27</v>
      </c>
      <c r="P461" s="155">
        <v>4.3</v>
      </c>
      <c r="Q461" s="155">
        <v>8.9</v>
      </c>
      <c r="R461" s="156">
        <v>20</v>
      </c>
      <c r="S461" s="157" t="s">
        <v>135</v>
      </c>
      <c r="T461" s="154" t="s">
        <v>381</v>
      </c>
      <c r="U461" s="158" t="s">
        <v>382</v>
      </c>
      <c r="V461" s="149"/>
      <c r="W461" s="148"/>
      <c r="X461" s="148"/>
      <c r="Y461" s="148"/>
    </row>
    <row r="462" spans="1:25" s="17" customFormat="1" x14ac:dyDescent="0.2">
      <c r="A462" s="149">
        <v>39990</v>
      </c>
      <c r="B462" s="150" t="s">
        <v>970</v>
      </c>
      <c r="C462" s="150" t="s">
        <v>263</v>
      </c>
      <c r="D462" s="150" t="s">
        <v>140</v>
      </c>
      <c r="E462" s="151" t="s">
        <v>143</v>
      </c>
      <c r="F462" s="152">
        <v>39387</v>
      </c>
      <c r="G462" s="159">
        <v>2007</v>
      </c>
      <c r="H462" s="149" t="s">
        <v>21</v>
      </c>
      <c r="I462" s="149" t="str">
        <f t="shared" si="21"/>
        <v>UT</v>
      </c>
      <c r="J462" s="149" t="str">
        <f t="shared" si="22"/>
        <v>UT</v>
      </c>
      <c r="K462" s="149" t="str">
        <f t="shared" si="23"/>
        <v>Mountain</v>
      </c>
      <c r="L462" s="149" t="str">
        <f>INDEX('State '!$A$1:$C$62,MATCH($I462,'State '!$B:$B,0),3)</f>
        <v>Mountain</v>
      </c>
      <c r="M462" s="149" t="str">
        <f>INDEX('State '!$A$1:$C$62,MATCH($J462,'State '!$B:$B,0),3)</f>
        <v>Mountain</v>
      </c>
      <c r="N462" s="149"/>
      <c r="O462" s="156">
        <v>107.7</v>
      </c>
      <c r="P462" s="155">
        <v>59</v>
      </c>
      <c r="Q462" s="155">
        <v>175</v>
      </c>
      <c r="R462" s="156">
        <v>24</v>
      </c>
      <c r="S462" s="157" t="s">
        <v>135</v>
      </c>
      <c r="T462" s="154" t="s">
        <v>381</v>
      </c>
      <c r="U462" s="158" t="s">
        <v>971</v>
      </c>
      <c r="V462" s="149"/>
      <c r="W462" s="148"/>
      <c r="X462" s="148"/>
      <c r="Y462" s="148"/>
    </row>
    <row r="463" spans="1:25" s="17" customFormat="1" x14ac:dyDescent="0.2">
      <c r="A463" s="149">
        <v>39990</v>
      </c>
      <c r="B463" s="150" t="s">
        <v>1915</v>
      </c>
      <c r="C463" s="150" t="s">
        <v>1913</v>
      </c>
      <c r="D463" s="150" t="s">
        <v>140</v>
      </c>
      <c r="E463" s="151" t="s">
        <v>143</v>
      </c>
      <c r="F463" s="152">
        <v>39387</v>
      </c>
      <c r="G463" s="159">
        <v>2007</v>
      </c>
      <c r="H463" s="149" t="s">
        <v>44</v>
      </c>
      <c r="I463" s="149" t="str">
        <f t="shared" si="21"/>
        <v>ON</v>
      </c>
      <c r="J463" s="149" t="str">
        <f t="shared" si="22"/>
        <v>ON</v>
      </c>
      <c r="K463" s="149" t="str">
        <f t="shared" si="23"/>
        <v>Canada</v>
      </c>
      <c r="L463" s="149" t="str">
        <f>INDEX('State '!$A$1:$C$62,MATCH($I463,'State '!$B:$B,0),3)</f>
        <v>Canada</v>
      </c>
      <c r="M463" s="149" t="str">
        <f>INDEX('State '!$A$1:$C$62,MATCH($J463,'State '!$B:$B,0),3)</f>
        <v>Canada</v>
      </c>
      <c r="N463" s="149"/>
      <c r="O463" s="156">
        <v>80</v>
      </c>
      <c r="P463" s="155">
        <v>11</v>
      </c>
      <c r="Q463" s="155">
        <v>488</v>
      </c>
      <c r="R463" s="156"/>
      <c r="S463" s="157" t="s">
        <v>1914</v>
      </c>
      <c r="T463" s="154" t="s">
        <v>813</v>
      </c>
      <c r="U463" s="158" t="s">
        <v>382</v>
      </c>
      <c r="V463" s="149"/>
      <c r="W463" s="148"/>
      <c r="X463" s="148"/>
      <c r="Y463" s="148"/>
    </row>
    <row r="464" spans="1:25" s="17" customFormat="1" x14ac:dyDescent="0.2">
      <c r="A464" s="149">
        <v>39990</v>
      </c>
      <c r="B464" s="150" t="s">
        <v>916</v>
      </c>
      <c r="C464" s="150" t="s">
        <v>1875</v>
      </c>
      <c r="D464" s="150" t="s">
        <v>140</v>
      </c>
      <c r="E464" s="151" t="s">
        <v>143</v>
      </c>
      <c r="F464" s="152">
        <v>39395</v>
      </c>
      <c r="G464" s="159">
        <v>2007</v>
      </c>
      <c r="H464" s="149" t="s">
        <v>917</v>
      </c>
      <c r="I464" s="149" t="str">
        <f t="shared" si="21"/>
        <v>NC</v>
      </c>
      <c r="J464" s="149" t="str">
        <f t="shared" si="22"/>
        <v>MD</v>
      </c>
      <c r="K464" s="149" t="str">
        <f t="shared" si="23"/>
        <v>Southeast, Northeast</v>
      </c>
      <c r="L464" s="149" t="str">
        <f>INDEX('State '!$A$1:$C$62,MATCH($I464,'State '!$B:$B,0),3)</f>
        <v>Southeast</v>
      </c>
      <c r="M464" s="149" t="str">
        <f>INDEX('State '!$A$1:$C$62,MATCH($J464,'State '!$B:$B,0),3)</f>
        <v>Northeast</v>
      </c>
      <c r="N464" s="149"/>
      <c r="O464" s="156">
        <v>76.400000000000006</v>
      </c>
      <c r="P464" s="155">
        <v>19.37</v>
      </c>
      <c r="Q464" s="155">
        <v>165</v>
      </c>
      <c r="R464" s="156" t="s">
        <v>421</v>
      </c>
      <c r="S464" s="157" t="s">
        <v>135</v>
      </c>
      <c r="T464" s="154" t="s">
        <v>381</v>
      </c>
      <c r="U464" s="158" t="s">
        <v>918</v>
      </c>
      <c r="V464" s="149"/>
      <c r="W464" s="148"/>
      <c r="X464" s="148"/>
      <c r="Y464" s="148"/>
    </row>
    <row r="465" spans="1:25" s="17" customFormat="1" x14ac:dyDescent="0.2">
      <c r="A465" s="149">
        <v>39990</v>
      </c>
      <c r="B465" s="150" t="s">
        <v>938</v>
      </c>
      <c r="C465" s="150" t="s">
        <v>274</v>
      </c>
      <c r="D465" s="150" t="s">
        <v>140</v>
      </c>
      <c r="E465" s="151" t="s">
        <v>143</v>
      </c>
      <c r="F465" s="152">
        <v>39399</v>
      </c>
      <c r="G465" s="159">
        <v>2007</v>
      </c>
      <c r="H465" s="149" t="s">
        <v>700</v>
      </c>
      <c r="I465" s="149" t="str">
        <f t="shared" si="21"/>
        <v>IL</v>
      </c>
      <c r="J465" s="149" t="str">
        <f t="shared" si="22"/>
        <v>ON</v>
      </c>
      <c r="K465" s="149" t="str">
        <f t="shared" si="23"/>
        <v>Midwest, Canada</v>
      </c>
      <c r="L465" s="149" t="str">
        <f>INDEX('State '!$A$1:$C$62,MATCH($I465,'State '!$B:$B,0),3)</f>
        <v>Midwest</v>
      </c>
      <c r="M465" s="149" t="str">
        <f>INDEX('State '!$A$1:$C$62,MATCH($J465,'State '!$B:$B,0),3)</f>
        <v>Canada</v>
      </c>
      <c r="N465" s="149"/>
      <c r="O465" s="156">
        <v>70.400000000000006</v>
      </c>
      <c r="P465" s="155"/>
      <c r="Q465" s="155">
        <v>245</v>
      </c>
      <c r="R465" s="156">
        <v>42</v>
      </c>
      <c r="S465" s="157" t="s">
        <v>135</v>
      </c>
      <c r="T465" s="154" t="s">
        <v>381</v>
      </c>
      <c r="U465" s="158" t="s">
        <v>939</v>
      </c>
      <c r="V465" s="149"/>
      <c r="W465" s="148"/>
      <c r="X465" s="148"/>
      <c r="Y465" s="148"/>
    </row>
    <row r="466" spans="1:25" s="17" customFormat="1" x14ac:dyDescent="0.2">
      <c r="A466" s="149">
        <v>39990</v>
      </c>
      <c r="B466" s="150" t="s">
        <v>926</v>
      </c>
      <c r="C466" s="150" t="s">
        <v>221</v>
      </c>
      <c r="D466" s="150" t="s">
        <v>134</v>
      </c>
      <c r="E466" s="151" t="s">
        <v>143</v>
      </c>
      <c r="F466" s="152">
        <v>39401</v>
      </c>
      <c r="G466" s="153">
        <v>2007</v>
      </c>
      <c r="H466" s="149" t="s">
        <v>29</v>
      </c>
      <c r="I466" s="149" t="str">
        <f t="shared" si="21"/>
        <v>WY</v>
      </c>
      <c r="J466" s="149" t="str">
        <f t="shared" si="22"/>
        <v>WY</v>
      </c>
      <c r="K466" s="149" t="str">
        <f t="shared" si="23"/>
        <v>Mountain</v>
      </c>
      <c r="L466" s="149" t="str">
        <f>INDEX('State '!$A$1:$C$62,MATCH($I466,'State '!$B:$B,0),3)</f>
        <v>Mountain</v>
      </c>
      <c r="M466" s="149" t="str">
        <f>INDEX('State '!$A$1:$C$62,MATCH($J466,'State '!$B:$B,0),3)</f>
        <v>Mountain</v>
      </c>
      <c r="N466" s="149"/>
      <c r="O466" s="156">
        <v>15.2</v>
      </c>
      <c r="P466" s="155">
        <v>2.6</v>
      </c>
      <c r="Q466" s="155">
        <v>150</v>
      </c>
      <c r="R466" s="156">
        <v>16</v>
      </c>
      <c r="S466" s="157" t="s">
        <v>135</v>
      </c>
      <c r="T466" s="154" t="s">
        <v>381</v>
      </c>
      <c r="U466" s="158" t="s">
        <v>927</v>
      </c>
      <c r="V466" s="149"/>
      <c r="W466" s="148"/>
      <c r="X466" s="148"/>
      <c r="Y466" s="148"/>
    </row>
    <row r="467" spans="1:25" s="17" customFormat="1" x14ac:dyDescent="0.2">
      <c r="A467" s="149">
        <v>39990</v>
      </c>
      <c r="B467" s="150" t="s">
        <v>903</v>
      </c>
      <c r="C467" s="150" t="s">
        <v>288</v>
      </c>
      <c r="D467" s="150" t="s">
        <v>140</v>
      </c>
      <c r="E467" s="151" t="s">
        <v>143</v>
      </c>
      <c r="F467" s="152">
        <v>39406</v>
      </c>
      <c r="G467" s="159">
        <v>2007</v>
      </c>
      <c r="H467" s="149" t="s">
        <v>429</v>
      </c>
      <c r="I467" s="149" t="str">
        <f t="shared" si="21"/>
        <v>TX</v>
      </c>
      <c r="J467" s="149" t="str">
        <f t="shared" si="22"/>
        <v>LA</v>
      </c>
      <c r="K467" s="149" t="str">
        <f t="shared" si="23"/>
        <v>South Central</v>
      </c>
      <c r="L467" s="149" t="str">
        <f>INDEX('State '!$A$1:$C$62,MATCH($I467,'State '!$B:$B,0),3)</f>
        <v>South Central</v>
      </c>
      <c r="M467" s="149" t="str">
        <f>INDEX('State '!$A$1:$C$62,MATCH($J467,'State '!$B:$B,0),3)</f>
        <v>South Central</v>
      </c>
      <c r="N467" s="149"/>
      <c r="O467" s="156">
        <v>178.9</v>
      </c>
      <c r="P467" s="155">
        <v>45</v>
      </c>
      <c r="Q467" s="155">
        <v>625</v>
      </c>
      <c r="R467" s="156">
        <v>36</v>
      </c>
      <c r="S467" s="157" t="s">
        <v>135</v>
      </c>
      <c r="T467" s="154" t="s">
        <v>381</v>
      </c>
      <c r="U467" s="158" t="s">
        <v>822</v>
      </c>
      <c r="V467" s="149"/>
      <c r="W467" s="148"/>
      <c r="X467" s="148"/>
      <c r="Y467" s="148"/>
    </row>
    <row r="468" spans="1:25" s="17" customFormat="1" x14ac:dyDescent="0.2">
      <c r="A468" s="149">
        <v>39990</v>
      </c>
      <c r="B468" s="150" t="s">
        <v>892</v>
      </c>
      <c r="C468" s="150" t="s">
        <v>199</v>
      </c>
      <c r="D468" s="150" t="s">
        <v>140</v>
      </c>
      <c r="E468" s="151" t="s">
        <v>143</v>
      </c>
      <c r="F468" s="152">
        <v>39416</v>
      </c>
      <c r="G468" s="159">
        <v>2007</v>
      </c>
      <c r="H468" s="149" t="s">
        <v>893</v>
      </c>
      <c r="I468" s="149" t="str">
        <f t="shared" si="21"/>
        <v>PA</v>
      </c>
      <c r="J468" s="149" t="str">
        <f t="shared" si="22"/>
        <v>NJ</v>
      </c>
      <c r="K468" s="149" t="str">
        <f t="shared" si="23"/>
        <v>Northeast</v>
      </c>
      <c r="L468" s="149" t="str">
        <f>INDEX('State '!$A$1:$C$62,MATCH($I468,'State '!$B:$B,0),3)</f>
        <v>Northeast</v>
      </c>
      <c r="M468" s="149" t="str">
        <f>INDEX('State '!$A$1:$C$62,MATCH($J468,'State '!$B:$B,0),3)</f>
        <v>Northeast</v>
      </c>
      <c r="N468" s="149"/>
      <c r="O468" s="156">
        <v>116.7</v>
      </c>
      <c r="P468" s="155">
        <v>21.64</v>
      </c>
      <c r="Q468" s="155">
        <v>150</v>
      </c>
      <c r="R468" s="156">
        <v>36</v>
      </c>
      <c r="S468" s="157" t="s">
        <v>135</v>
      </c>
      <c r="T468" s="154" t="s">
        <v>381</v>
      </c>
      <c r="U468" s="158" t="s">
        <v>843</v>
      </c>
      <c r="V468" s="149"/>
      <c r="W468" s="148"/>
      <c r="X468" s="148"/>
      <c r="Y468" s="148"/>
    </row>
    <row r="469" spans="1:25" s="17" customFormat="1" x14ac:dyDescent="0.2">
      <c r="A469" s="149">
        <v>39990</v>
      </c>
      <c r="B469" s="150" t="s">
        <v>905</v>
      </c>
      <c r="C469" s="150" t="s">
        <v>200</v>
      </c>
      <c r="D469" s="150" t="s">
        <v>134</v>
      </c>
      <c r="E469" s="151" t="s">
        <v>143</v>
      </c>
      <c r="F469" s="152">
        <v>39417</v>
      </c>
      <c r="G469" s="153">
        <v>2007</v>
      </c>
      <c r="H469" s="149" t="s">
        <v>36</v>
      </c>
      <c r="I469" s="149" t="str">
        <f t="shared" si="21"/>
        <v>MA</v>
      </c>
      <c r="J469" s="149" t="str">
        <f t="shared" si="22"/>
        <v>MA</v>
      </c>
      <c r="K469" s="149" t="str">
        <f t="shared" si="23"/>
        <v>Northeast</v>
      </c>
      <c r="L469" s="149" t="str">
        <f>INDEX('State '!$A$1:$C$62,MATCH($I469,'State '!$B:$B,0),3)</f>
        <v>Northeast</v>
      </c>
      <c r="M469" s="149" t="str">
        <f>INDEX('State '!$A$1:$C$62,MATCH($J469,'State '!$B:$B,0),3)</f>
        <v>Northeast</v>
      </c>
      <c r="N469" s="149"/>
      <c r="O469" s="156">
        <v>15</v>
      </c>
      <c r="P469" s="155">
        <v>3.8</v>
      </c>
      <c r="Q469" s="155">
        <v>38</v>
      </c>
      <c r="R469" s="156">
        <v>18</v>
      </c>
      <c r="S469" s="157" t="s">
        <v>135</v>
      </c>
      <c r="T469" s="154" t="s">
        <v>381</v>
      </c>
      <c r="U469" s="158" t="s">
        <v>906</v>
      </c>
      <c r="V469" s="149"/>
      <c r="W469" s="148"/>
      <c r="X469" s="148"/>
      <c r="Y469" s="148"/>
    </row>
    <row r="470" spans="1:25" s="17" customFormat="1" x14ac:dyDescent="0.2">
      <c r="A470" s="149">
        <v>39990</v>
      </c>
      <c r="B470" s="150" t="s">
        <v>965</v>
      </c>
      <c r="C470" s="150" t="s">
        <v>309</v>
      </c>
      <c r="D470" s="150" t="s">
        <v>140</v>
      </c>
      <c r="E470" s="151" t="s">
        <v>143</v>
      </c>
      <c r="F470" s="152">
        <v>39417</v>
      </c>
      <c r="G470" s="159">
        <v>2007</v>
      </c>
      <c r="H470" s="149" t="s">
        <v>8</v>
      </c>
      <c r="I470" s="149" t="str">
        <f t="shared" si="21"/>
        <v>OH</v>
      </c>
      <c r="J470" s="149" t="str">
        <f t="shared" si="22"/>
        <v>OH</v>
      </c>
      <c r="K470" s="149" t="str">
        <f t="shared" si="23"/>
        <v>Northeast</v>
      </c>
      <c r="L470" s="149" t="str">
        <f>INDEX('State '!$A$1:$C$62,MATCH($I470,'State '!$B:$B,0),3)</f>
        <v>Northeast</v>
      </c>
      <c r="M470" s="149" t="str">
        <f>INDEX('State '!$A$1:$C$62,MATCH($J470,'State '!$B:$B,0),3)</f>
        <v>Northeast</v>
      </c>
      <c r="N470" s="149"/>
      <c r="O470" s="156">
        <v>13.5</v>
      </c>
      <c r="P470" s="155">
        <v>10</v>
      </c>
      <c r="Q470" s="155">
        <v>100</v>
      </c>
      <c r="R470" s="156">
        <v>16</v>
      </c>
      <c r="S470" s="157" t="s">
        <v>138</v>
      </c>
      <c r="T470" s="154" t="s">
        <v>187</v>
      </c>
      <c r="U470" s="158" t="s">
        <v>382</v>
      </c>
      <c r="V470" s="149"/>
      <c r="W470" s="148"/>
      <c r="X470" s="148"/>
      <c r="Y470" s="148"/>
    </row>
    <row r="471" spans="1:25" s="17" customFormat="1" x14ac:dyDescent="0.2">
      <c r="A471" s="149">
        <v>39990</v>
      </c>
      <c r="B471" s="150" t="s">
        <v>940</v>
      </c>
      <c r="C471" s="150" t="s">
        <v>237</v>
      </c>
      <c r="D471" s="150" t="s">
        <v>140</v>
      </c>
      <c r="E471" s="151" t="s">
        <v>143</v>
      </c>
      <c r="F471" s="152">
        <v>39417</v>
      </c>
      <c r="G471" s="159">
        <v>2007</v>
      </c>
      <c r="H471" s="149" t="s">
        <v>29</v>
      </c>
      <c r="I471" s="149" t="str">
        <f t="shared" si="21"/>
        <v>WY</v>
      </c>
      <c r="J471" s="149" t="str">
        <f t="shared" si="22"/>
        <v>WY</v>
      </c>
      <c r="K471" s="149" t="str">
        <f t="shared" si="23"/>
        <v>Mountain</v>
      </c>
      <c r="L471" s="149" t="str">
        <f>INDEX('State '!$A$1:$C$62,MATCH($I471,'State '!$B:$B,0),3)</f>
        <v>Mountain</v>
      </c>
      <c r="M471" s="149" t="str">
        <f>INDEX('State '!$A$1:$C$62,MATCH($J471,'State '!$B:$B,0),3)</f>
        <v>Mountain</v>
      </c>
      <c r="N471" s="149"/>
      <c r="O471" s="156">
        <v>202.3</v>
      </c>
      <c r="P471" s="155">
        <v>77</v>
      </c>
      <c r="Q471" s="155">
        <v>750</v>
      </c>
      <c r="R471" s="156">
        <v>36</v>
      </c>
      <c r="S471" s="157" t="s">
        <v>135</v>
      </c>
      <c r="T471" s="154" t="s">
        <v>381</v>
      </c>
      <c r="U471" s="158" t="s">
        <v>941</v>
      </c>
      <c r="V471" s="149"/>
      <c r="W471" s="154"/>
      <c r="X471" s="154"/>
      <c r="Y471" s="154"/>
    </row>
    <row r="472" spans="1:25" s="17" customFormat="1" x14ac:dyDescent="0.2">
      <c r="A472" s="149">
        <v>39990</v>
      </c>
      <c r="B472" s="150" t="s">
        <v>909</v>
      </c>
      <c r="C472" s="150" t="s">
        <v>271</v>
      </c>
      <c r="D472" s="150" t="s">
        <v>140</v>
      </c>
      <c r="E472" s="151" t="s">
        <v>143</v>
      </c>
      <c r="F472" s="152">
        <v>39417</v>
      </c>
      <c r="G472" s="159">
        <v>2007</v>
      </c>
      <c r="H472" s="149" t="s">
        <v>686</v>
      </c>
      <c r="I472" s="149" t="str">
        <f t="shared" si="21"/>
        <v>MT</v>
      </c>
      <c r="J472" s="149" t="str">
        <f t="shared" si="22"/>
        <v>ND</v>
      </c>
      <c r="K472" s="149" t="str">
        <f t="shared" si="23"/>
        <v>Mountain</v>
      </c>
      <c r="L472" s="149" t="str">
        <f>INDEX('State '!$A$1:$C$62,MATCH($I472,'State '!$B:$B,0),3)</f>
        <v>Mountain</v>
      </c>
      <c r="M472" s="149" t="str">
        <f>INDEX('State '!$A$1:$C$62,MATCH($J472,'State '!$B:$B,0),3)</f>
        <v>Mountain</v>
      </c>
      <c r="N472" s="149"/>
      <c r="O472" s="156">
        <v>6</v>
      </c>
      <c r="P472" s="155"/>
      <c r="Q472" s="155">
        <v>41</v>
      </c>
      <c r="R472" s="156"/>
      <c r="S472" s="157" t="s">
        <v>135</v>
      </c>
      <c r="T472" s="154" t="s">
        <v>381</v>
      </c>
      <c r="U472" s="158" t="s">
        <v>910</v>
      </c>
      <c r="V472" s="149"/>
      <c r="W472" s="148"/>
      <c r="X472" s="148"/>
      <c r="Y472" s="148"/>
    </row>
    <row r="473" spans="1:25" s="17" customFormat="1" x14ac:dyDescent="0.2">
      <c r="A473" s="149">
        <v>39990</v>
      </c>
      <c r="B473" s="162" t="s">
        <v>908</v>
      </c>
      <c r="C473" s="162" t="s">
        <v>247</v>
      </c>
      <c r="D473" s="162" t="s">
        <v>140</v>
      </c>
      <c r="E473" s="162" t="s">
        <v>143</v>
      </c>
      <c r="F473" s="163">
        <v>39417</v>
      </c>
      <c r="G473" s="155">
        <v>2007</v>
      </c>
      <c r="H473" s="149" t="s">
        <v>404</v>
      </c>
      <c r="I473" s="149" t="str">
        <f t="shared" si="21"/>
        <v>UT</v>
      </c>
      <c r="J473" s="149" t="str">
        <f t="shared" si="22"/>
        <v>WY</v>
      </c>
      <c r="K473" s="149" t="str">
        <f t="shared" si="23"/>
        <v>Mountain</v>
      </c>
      <c r="L473" s="149" t="str">
        <f>INDEX('State '!$A$1:$C$62,MATCH($I473,'State '!$B:$B,0),3)</f>
        <v>Mountain</v>
      </c>
      <c r="M473" s="149" t="str">
        <f>INDEX('State '!$A$1:$C$62,MATCH($J473,'State '!$B:$B,0),3)</f>
        <v>Mountain</v>
      </c>
      <c r="N473" s="149"/>
      <c r="O473" s="156">
        <v>61</v>
      </c>
      <c r="P473" s="156">
        <v>51.5</v>
      </c>
      <c r="Q473" s="156">
        <v>406</v>
      </c>
      <c r="R473" s="155">
        <v>24</v>
      </c>
      <c r="S473" s="149" t="s">
        <v>135</v>
      </c>
      <c r="T473" s="149" t="s">
        <v>381</v>
      </c>
      <c r="U473" s="149" t="s">
        <v>857</v>
      </c>
      <c r="V473" s="149"/>
      <c r="W473" s="154"/>
      <c r="X473" s="154"/>
      <c r="Y473" s="154"/>
    </row>
    <row r="474" spans="1:25" s="17" customFormat="1" x14ac:dyDescent="0.2">
      <c r="A474" s="149">
        <v>40246</v>
      </c>
      <c r="B474" s="150" t="s">
        <v>936</v>
      </c>
      <c r="C474" s="150" t="s">
        <v>306</v>
      </c>
      <c r="D474" s="150" t="s">
        <v>136</v>
      </c>
      <c r="E474" s="151" t="s">
        <v>143</v>
      </c>
      <c r="F474" s="152">
        <v>39419</v>
      </c>
      <c r="G474" s="153">
        <v>2007</v>
      </c>
      <c r="H474" s="149" t="s">
        <v>41</v>
      </c>
      <c r="I474" s="149" t="str">
        <f t="shared" si="21"/>
        <v>MI</v>
      </c>
      <c r="J474" s="149" t="str">
        <f t="shared" si="22"/>
        <v>MI</v>
      </c>
      <c r="K474" s="149" t="str">
        <f t="shared" si="23"/>
        <v>Midwest</v>
      </c>
      <c r="L474" s="149" t="str">
        <f>INDEX('State '!$A$1:$C$62,MATCH($I474,'State '!$B:$B,0),3)</f>
        <v>Midwest</v>
      </c>
      <c r="M474" s="149" t="str">
        <f>INDEX('State '!$A$1:$C$62,MATCH($J474,'State '!$B:$B,0),3)</f>
        <v>Midwest</v>
      </c>
      <c r="N474" s="149"/>
      <c r="O474" s="156">
        <v>5.0999999999999996</v>
      </c>
      <c r="P474" s="155">
        <v>4.5</v>
      </c>
      <c r="Q474" s="155">
        <v>100</v>
      </c>
      <c r="R474" s="156">
        <v>20</v>
      </c>
      <c r="S474" s="157" t="s">
        <v>138</v>
      </c>
      <c r="T474" s="154" t="s">
        <v>187</v>
      </c>
      <c r="U474" s="158" t="s">
        <v>937</v>
      </c>
      <c r="V474" s="149"/>
      <c r="W474" s="148"/>
      <c r="X474" s="148"/>
      <c r="Y474" s="148"/>
    </row>
    <row r="475" spans="1:25" s="17" customFormat="1" x14ac:dyDescent="0.2">
      <c r="A475" s="149">
        <v>39990</v>
      </c>
      <c r="B475" s="162" t="s">
        <v>942</v>
      </c>
      <c r="C475" s="162" t="s">
        <v>217</v>
      </c>
      <c r="D475" s="162" t="s">
        <v>134</v>
      </c>
      <c r="E475" s="162" t="s">
        <v>143</v>
      </c>
      <c r="F475" s="163">
        <v>39420</v>
      </c>
      <c r="G475" s="155">
        <v>2007</v>
      </c>
      <c r="H475" s="149" t="s">
        <v>0</v>
      </c>
      <c r="I475" s="149" t="str">
        <f t="shared" si="21"/>
        <v>LA</v>
      </c>
      <c r="J475" s="149" t="str">
        <f t="shared" si="22"/>
        <v>LA</v>
      </c>
      <c r="K475" s="149" t="str">
        <f t="shared" si="23"/>
        <v>South Central</v>
      </c>
      <c r="L475" s="149" t="str">
        <f>INDEX('State '!$A$1:$C$62,MATCH($I475,'State '!$B:$B,0),3)</f>
        <v>South Central</v>
      </c>
      <c r="M475" s="149" t="str">
        <f>INDEX('State '!$A$1:$C$62,MATCH($J475,'State '!$B:$B,0),3)</f>
        <v>South Central</v>
      </c>
      <c r="N475" s="149"/>
      <c r="O475" s="156">
        <v>75</v>
      </c>
      <c r="P475" s="156">
        <v>42.83</v>
      </c>
      <c r="Q475" s="156">
        <v>600</v>
      </c>
      <c r="R475" s="155">
        <v>24</v>
      </c>
      <c r="S475" s="149" t="s">
        <v>135</v>
      </c>
      <c r="T475" s="149" t="s">
        <v>381</v>
      </c>
      <c r="U475" s="149" t="s">
        <v>449</v>
      </c>
      <c r="V475" s="149"/>
      <c r="W475" s="148"/>
      <c r="X475" s="148"/>
      <c r="Y475" s="148"/>
    </row>
    <row r="476" spans="1:25" s="17" customFormat="1" x14ac:dyDescent="0.2">
      <c r="A476" s="149">
        <v>39990</v>
      </c>
      <c r="B476" s="162" t="s">
        <v>924</v>
      </c>
      <c r="C476" s="162" t="s">
        <v>1875</v>
      </c>
      <c r="D476" s="162" t="s">
        <v>140</v>
      </c>
      <c r="E476" s="162" t="s">
        <v>143</v>
      </c>
      <c r="F476" s="163">
        <v>39429</v>
      </c>
      <c r="G476" s="155">
        <v>2007</v>
      </c>
      <c r="H476" s="149" t="s">
        <v>402</v>
      </c>
      <c r="I476" s="149" t="str">
        <f t="shared" si="21"/>
        <v>PA</v>
      </c>
      <c r="J476" s="149" t="str">
        <f t="shared" si="22"/>
        <v>NY</v>
      </c>
      <c r="K476" s="149" t="str">
        <f t="shared" si="23"/>
        <v>Northeast</v>
      </c>
      <c r="L476" s="149" t="str">
        <f>INDEX('State '!$A$1:$C$62,MATCH($I476,'State '!$B:$B,0),3)</f>
        <v>Northeast</v>
      </c>
      <c r="M476" s="149" t="str">
        <f>INDEX('State '!$A$1:$C$62,MATCH($J476,'State '!$B:$B,0),3)</f>
        <v>Northeast</v>
      </c>
      <c r="N476" s="149"/>
      <c r="O476" s="156">
        <v>162.1</v>
      </c>
      <c r="P476" s="156">
        <v>15</v>
      </c>
      <c r="Q476" s="156">
        <v>100</v>
      </c>
      <c r="R476" s="155"/>
      <c r="S476" s="149" t="s">
        <v>135</v>
      </c>
      <c r="T476" s="149" t="s">
        <v>381</v>
      </c>
      <c r="U476" s="149" t="s">
        <v>925</v>
      </c>
      <c r="V476" s="149"/>
      <c r="W476" s="148"/>
      <c r="X476" s="148"/>
      <c r="Y476" s="148"/>
    </row>
    <row r="477" spans="1:25" s="17" customFormat="1" x14ac:dyDescent="0.2">
      <c r="A477" s="149">
        <v>39990</v>
      </c>
      <c r="B477" s="150" t="s">
        <v>911</v>
      </c>
      <c r="C477" s="150" t="s">
        <v>200</v>
      </c>
      <c r="D477" s="150" t="s">
        <v>140</v>
      </c>
      <c r="E477" s="151" t="s">
        <v>143</v>
      </c>
      <c r="F477" s="152">
        <v>39431</v>
      </c>
      <c r="G477" s="153">
        <v>2007</v>
      </c>
      <c r="H477" s="149" t="s">
        <v>36</v>
      </c>
      <c r="I477" s="149" t="str">
        <f t="shared" si="21"/>
        <v>MA</v>
      </c>
      <c r="J477" s="149" t="str">
        <f t="shared" si="22"/>
        <v>MA</v>
      </c>
      <c r="K477" s="149" t="str">
        <f t="shared" si="23"/>
        <v>Northeast</v>
      </c>
      <c r="L477" s="149" t="str">
        <f>INDEX('State '!$A$1:$C$62,MATCH($I477,'State '!$B:$B,0),3)</f>
        <v>Northeast</v>
      </c>
      <c r="M477" s="149" t="str">
        <f>INDEX('State '!$A$1:$C$62,MATCH($J477,'State '!$B:$B,0),3)</f>
        <v>Northeast</v>
      </c>
      <c r="N477" s="149"/>
      <c r="O477" s="156">
        <v>179.7</v>
      </c>
      <c r="P477" s="155">
        <v>16.399999999999999</v>
      </c>
      <c r="Q477" s="155">
        <v>800</v>
      </c>
      <c r="R477" s="156">
        <v>24</v>
      </c>
      <c r="S477" s="157" t="s">
        <v>135</v>
      </c>
      <c r="T477" s="154" t="s">
        <v>381</v>
      </c>
      <c r="U477" s="158" t="s">
        <v>912</v>
      </c>
      <c r="V477" s="149"/>
      <c r="W477" s="148"/>
      <c r="X477" s="148"/>
      <c r="Y477" s="148"/>
    </row>
    <row r="478" spans="1:25" s="17" customFormat="1" x14ac:dyDescent="0.2">
      <c r="A478" s="149">
        <v>39990</v>
      </c>
      <c r="B478" s="150" t="s">
        <v>915</v>
      </c>
      <c r="C478" s="150" t="s">
        <v>218</v>
      </c>
      <c r="D478" s="150" t="s">
        <v>140</v>
      </c>
      <c r="E478" s="151" t="s">
        <v>143</v>
      </c>
      <c r="F478" s="152">
        <v>39431</v>
      </c>
      <c r="G478" s="153">
        <v>2007</v>
      </c>
      <c r="H478" s="149" t="s">
        <v>803</v>
      </c>
      <c r="I478" s="149" t="str">
        <f t="shared" si="21"/>
        <v>PA</v>
      </c>
      <c r="J478" s="149" t="str">
        <f t="shared" si="22"/>
        <v>DE</v>
      </c>
      <c r="K478" s="149" t="str">
        <f t="shared" si="23"/>
        <v>Northeast</v>
      </c>
      <c r="L478" s="149" t="str">
        <f>INDEX('State '!$A$1:$C$62,MATCH($I478,'State '!$B:$B,0),3)</f>
        <v>Northeast</v>
      </c>
      <c r="M478" s="149" t="str">
        <f>INDEX('State '!$A$1:$C$62,MATCH($J478,'State '!$B:$B,0),3)</f>
        <v>Northeast</v>
      </c>
      <c r="N478" s="149"/>
      <c r="O478" s="156">
        <v>7.95</v>
      </c>
      <c r="P478" s="155">
        <v>11</v>
      </c>
      <c r="Q478" s="155">
        <v>10.3</v>
      </c>
      <c r="R478" s="156" t="s">
        <v>3196</v>
      </c>
      <c r="S478" s="157" t="s">
        <v>135</v>
      </c>
      <c r="T478" s="154" t="s">
        <v>381</v>
      </c>
      <c r="U478" s="158" t="s">
        <v>804</v>
      </c>
      <c r="V478" s="149"/>
      <c r="W478" s="148"/>
      <c r="X478" s="148"/>
      <c r="Y478" s="148"/>
    </row>
    <row r="479" spans="1:25" s="17" customFormat="1" x14ac:dyDescent="0.2">
      <c r="A479" s="149">
        <v>39990</v>
      </c>
      <c r="B479" s="150" t="s">
        <v>934</v>
      </c>
      <c r="C479" s="150" t="s">
        <v>305</v>
      </c>
      <c r="D479" s="150" t="s">
        <v>136</v>
      </c>
      <c r="E479" s="151" t="s">
        <v>143</v>
      </c>
      <c r="F479" s="152">
        <v>39436</v>
      </c>
      <c r="G479" s="153">
        <v>2007</v>
      </c>
      <c r="H479" s="149" t="s">
        <v>28</v>
      </c>
      <c r="I479" s="149" t="str">
        <f t="shared" si="21"/>
        <v>IL</v>
      </c>
      <c r="J479" s="149" t="str">
        <f t="shared" si="22"/>
        <v>IL</v>
      </c>
      <c r="K479" s="149" t="str">
        <f t="shared" si="23"/>
        <v>Midwest</v>
      </c>
      <c r="L479" s="149" t="str">
        <f>INDEX('State '!$A$1:$C$62,MATCH($I479,'State '!$B:$B,0),3)</f>
        <v>Midwest</v>
      </c>
      <c r="M479" s="149" t="str">
        <f>INDEX('State '!$A$1:$C$62,MATCH($J479,'State '!$B:$B,0),3)</f>
        <v>Midwest</v>
      </c>
      <c r="N479" s="149"/>
      <c r="O479" s="156">
        <v>13.3</v>
      </c>
      <c r="P479" s="155">
        <v>3.1</v>
      </c>
      <c r="Q479" s="155">
        <v>360</v>
      </c>
      <c r="R479" s="156">
        <v>24</v>
      </c>
      <c r="S479" s="157" t="s">
        <v>135</v>
      </c>
      <c r="T479" s="154" t="s">
        <v>381</v>
      </c>
      <c r="U479" s="158" t="s">
        <v>935</v>
      </c>
      <c r="V479" s="149"/>
      <c r="W479" s="148"/>
      <c r="X479" s="148"/>
      <c r="Y479" s="148"/>
    </row>
    <row r="480" spans="1:25" s="17" customFormat="1" x14ac:dyDescent="0.2">
      <c r="A480" s="149">
        <v>39990</v>
      </c>
      <c r="B480" s="150" t="s">
        <v>913</v>
      </c>
      <c r="C480" s="150" t="s">
        <v>235</v>
      </c>
      <c r="D480" s="150" t="s">
        <v>134</v>
      </c>
      <c r="E480" s="151" t="s">
        <v>143</v>
      </c>
      <c r="F480" s="152">
        <v>39438</v>
      </c>
      <c r="G480" s="153">
        <v>2007</v>
      </c>
      <c r="H480" s="149" t="s">
        <v>18</v>
      </c>
      <c r="I480" s="149" t="str">
        <f t="shared" si="21"/>
        <v>FL</v>
      </c>
      <c r="J480" s="149" t="str">
        <f t="shared" si="22"/>
        <v>FL</v>
      </c>
      <c r="K480" s="149" t="str">
        <f t="shared" si="23"/>
        <v>Southeast</v>
      </c>
      <c r="L480" s="149" t="str">
        <f>INDEX('State '!$A$1:$C$62,MATCH($I480,'State '!$B:$B,0),3)</f>
        <v>Southeast</v>
      </c>
      <c r="M480" s="149" t="str">
        <f>INDEX('State '!$A$1:$C$62,MATCH($J480,'State '!$B:$B,0),3)</f>
        <v>Southeast</v>
      </c>
      <c r="N480" s="149"/>
      <c r="O480" s="156">
        <v>63.5</v>
      </c>
      <c r="P480" s="155">
        <v>17.3</v>
      </c>
      <c r="Q480" s="155">
        <v>95</v>
      </c>
      <c r="R480" s="156">
        <v>36</v>
      </c>
      <c r="S480" s="157" t="s">
        <v>135</v>
      </c>
      <c r="T480" s="154" t="s">
        <v>381</v>
      </c>
      <c r="U480" s="158" t="s">
        <v>914</v>
      </c>
      <c r="V480" s="149"/>
      <c r="W480" s="148"/>
      <c r="X480" s="148"/>
      <c r="Y480" s="148"/>
    </row>
    <row r="481" spans="1:25" s="17" customFormat="1" x14ac:dyDescent="0.2">
      <c r="A481" s="149">
        <v>39990</v>
      </c>
      <c r="B481" s="162" t="s">
        <v>907</v>
      </c>
      <c r="C481" s="162" t="s">
        <v>247</v>
      </c>
      <c r="D481" s="162" t="s">
        <v>140</v>
      </c>
      <c r="E481" s="162" t="s">
        <v>143</v>
      </c>
      <c r="F481" s="163">
        <v>39442</v>
      </c>
      <c r="G481" s="155">
        <v>2007</v>
      </c>
      <c r="H481" s="149" t="s">
        <v>404</v>
      </c>
      <c r="I481" s="149" t="str">
        <f t="shared" si="21"/>
        <v>UT</v>
      </c>
      <c r="J481" s="149" t="str">
        <f t="shared" si="22"/>
        <v>WY</v>
      </c>
      <c r="K481" s="149" t="str">
        <f t="shared" si="23"/>
        <v>Mountain</v>
      </c>
      <c r="L481" s="149" t="str">
        <f>INDEX('State '!$A$1:$C$62,MATCH($I481,'State '!$B:$B,0),3)</f>
        <v>Mountain</v>
      </c>
      <c r="M481" s="149" t="str">
        <f>INDEX('State '!$A$1:$C$62,MATCH($J481,'State '!$B:$B,0),3)</f>
        <v>Mountain</v>
      </c>
      <c r="N481" s="149"/>
      <c r="O481" s="156">
        <v>60</v>
      </c>
      <c r="P481" s="156">
        <v>71.5</v>
      </c>
      <c r="Q481" s="156"/>
      <c r="R481" s="155">
        <v>24</v>
      </c>
      <c r="S481" s="149" t="s">
        <v>135</v>
      </c>
      <c r="T481" s="149" t="s">
        <v>381</v>
      </c>
      <c r="U481" s="149" t="s">
        <v>857</v>
      </c>
      <c r="V481" s="149"/>
      <c r="W481" s="154"/>
      <c r="X481" s="148"/>
      <c r="Y481" s="148"/>
    </row>
    <row r="482" spans="1:25" s="17" customFormat="1" x14ac:dyDescent="0.2">
      <c r="A482" s="149">
        <v>39990</v>
      </c>
      <c r="B482" s="150" t="s">
        <v>930</v>
      </c>
      <c r="C482" s="150" t="s">
        <v>246</v>
      </c>
      <c r="D482" s="150" t="s">
        <v>140</v>
      </c>
      <c r="E482" s="151" t="s">
        <v>143</v>
      </c>
      <c r="F482" s="152">
        <v>39447</v>
      </c>
      <c r="G482" s="153">
        <v>2007</v>
      </c>
      <c r="H482" s="149" t="s">
        <v>566</v>
      </c>
      <c r="I482" s="149" t="str">
        <f t="shared" si="21"/>
        <v>CO</v>
      </c>
      <c r="J482" s="149" t="str">
        <f t="shared" si="22"/>
        <v>WY</v>
      </c>
      <c r="K482" s="149" t="str">
        <f t="shared" si="23"/>
        <v>Mountain</v>
      </c>
      <c r="L482" s="149" t="str">
        <f>INDEX('State '!$A$1:$C$62,MATCH($I482,'State '!$B:$B,0),3)</f>
        <v>Mountain</v>
      </c>
      <c r="M482" s="149" t="str">
        <f>INDEX('State '!$A$1:$C$62,MATCH($J482,'State '!$B:$B,0),3)</f>
        <v>Mountain</v>
      </c>
      <c r="N482" s="149"/>
      <c r="O482" s="156">
        <v>160</v>
      </c>
      <c r="P482" s="155"/>
      <c r="Q482" s="155">
        <v>750</v>
      </c>
      <c r="R482" s="156"/>
      <c r="S482" s="157" t="s">
        <v>135</v>
      </c>
      <c r="T482" s="154" t="s">
        <v>381</v>
      </c>
      <c r="U482" s="158" t="s">
        <v>929</v>
      </c>
      <c r="V482" s="149"/>
      <c r="W482" s="148"/>
      <c r="X482" s="148"/>
      <c r="Y482" s="148"/>
    </row>
    <row r="483" spans="1:25" s="17" customFormat="1" x14ac:dyDescent="0.2">
      <c r="A483" s="149">
        <v>39990</v>
      </c>
      <c r="B483" s="162" t="s">
        <v>931</v>
      </c>
      <c r="C483" s="162" t="s">
        <v>304</v>
      </c>
      <c r="D483" s="162" t="s">
        <v>140</v>
      </c>
      <c r="E483" s="162" t="s">
        <v>143</v>
      </c>
      <c r="F483" s="163">
        <v>39447</v>
      </c>
      <c r="G483" s="155">
        <v>2007</v>
      </c>
      <c r="H483" s="149" t="s">
        <v>932</v>
      </c>
      <c r="I483" s="149" t="str">
        <f t="shared" si="21"/>
        <v>NM</v>
      </c>
      <c r="J483" s="149" t="str">
        <f t="shared" si="22"/>
        <v>CO</v>
      </c>
      <c r="K483" s="149" t="str">
        <f t="shared" si="23"/>
        <v>Mountain</v>
      </c>
      <c r="L483" s="149" t="str">
        <f>INDEX('State '!$A$1:$C$62,MATCH($I483,'State '!$B:$B,0),3)</f>
        <v>Mountain</v>
      </c>
      <c r="M483" s="149" t="str">
        <f>INDEX('State '!$A$1:$C$62,MATCH($J483,'State '!$B:$B,0),3)</f>
        <v>Mountain</v>
      </c>
      <c r="N483" s="149"/>
      <c r="O483" s="156">
        <v>58.1</v>
      </c>
      <c r="P483" s="156">
        <v>0.25</v>
      </c>
      <c r="Q483" s="156">
        <v>250</v>
      </c>
      <c r="R483" s="155" t="s">
        <v>3176</v>
      </c>
      <c r="S483" s="149" t="s">
        <v>135</v>
      </c>
      <c r="T483" s="149" t="s">
        <v>381</v>
      </c>
      <c r="U483" s="149" t="s">
        <v>933</v>
      </c>
      <c r="V483" s="149"/>
      <c r="W483" s="148"/>
      <c r="X483" s="148"/>
      <c r="Y483" s="148"/>
    </row>
    <row r="484" spans="1:25" s="17" customFormat="1" x14ac:dyDescent="0.2">
      <c r="A484" s="149">
        <v>39990</v>
      </c>
      <c r="B484" s="150" t="s">
        <v>886</v>
      </c>
      <c r="C484" s="150" t="s">
        <v>257</v>
      </c>
      <c r="D484" s="150" t="s">
        <v>136</v>
      </c>
      <c r="E484" s="151" t="s">
        <v>143</v>
      </c>
      <c r="F484" s="152">
        <v>39483</v>
      </c>
      <c r="G484" s="153">
        <v>2007</v>
      </c>
      <c r="H484" s="149" t="s">
        <v>429</v>
      </c>
      <c r="I484" s="149" t="str">
        <f t="shared" si="21"/>
        <v>TX</v>
      </c>
      <c r="J484" s="149" t="str">
        <f t="shared" si="22"/>
        <v>LA</v>
      </c>
      <c r="K484" s="149" t="str">
        <f t="shared" si="23"/>
        <v>South Central</v>
      </c>
      <c r="L484" s="149" t="str">
        <f>INDEX('State '!$A$1:$C$62,MATCH($I484,'State '!$B:$B,0),3)</f>
        <v>South Central</v>
      </c>
      <c r="M484" s="149" t="str">
        <f>INDEX('State '!$A$1:$C$62,MATCH($J484,'State '!$B:$B,0),3)</f>
        <v>South Central</v>
      </c>
      <c r="N484" s="149"/>
      <c r="O484" s="156">
        <v>425</v>
      </c>
      <c r="P484" s="155">
        <v>172</v>
      </c>
      <c r="Q484" s="155">
        <v>1237</v>
      </c>
      <c r="R484" s="156">
        <v>42</v>
      </c>
      <c r="S484" s="157" t="s">
        <v>135</v>
      </c>
      <c r="T484" s="154" t="s">
        <v>381</v>
      </c>
      <c r="U484" s="158" t="s">
        <v>887</v>
      </c>
      <c r="V484" s="149"/>
      <c r="W484" s="148"/>
      <c r="X484" s="148"/>
      <c r="Y484" s="148"/>
    </row>
    <row r="485" spans="1:25" s="17" customFormat="1" x14ac:dyDescent="0.2">
      <c r="A485" s="149">
        <v>39990</v>
      </c>
      <c r="B485" s="150" t="s">
        <v>888</v>
      </c>
      <c r="C485" s="150" t="s">
        <v>244</v>
      </c>
      <c r="D485" s="150" t="s">
        <v>140</v>
      </c>
      <c r="E485" s="151" t="s">
        <v>143</v>
      </c>
      <c r="F485" s="152">
        <v>39522</v>
      </c>
      <c r="G485" s="153">
        <v>2007</v>
      </c>
      <c r="H485" s="149" t="s">
        <v>889</v>
      </c>
      <c r="I485" s="149" t="str">
        <f t="shared" si="21"/>
        <v>MX</v>
      </c>
      <c r="J485" s="149" t="str">
        <f t="shared" si="22"/>
        <v>AZ</v>
      </c>
      <c r="K485" s="149" t="str">
        <f t="shared" si="23"/>
        <v>Mexico, Mountain</v>
      </c>
      <c r="L485" s="149" t="str">
        <f>INDEX('State '!$A$1:$C$62,MATCH($I485,'State '!$B:$B,0),3)</f>
        <v>Mexico</v>
      </c>
      <c r="M485" s="149" t="str">
        <f>INDEX('State '!$A$1:$C$62,MATCH($J485,'State '!$B:$B,0),3)</f>
        <v>Mountain</v>
      </c>
      <c r="N485" s="149"/>
      <c r="O485" s="156">
        <v>4</v>
      </c>
      <c r="P485" s="155">
        <v>2</v>
      </c>
      <c r="Q485" s="155">
        <v>614</v>
      </c>
      <c r="R485" s="156" t="s">
        <v>1226</v>
      </c>
      <c r="S485" s="157" t="s">
        <v>135</v>
      </c>
      <c r="T485" s="154" t="s">
        <v>381</v>
      </c>
      <c r="U485" s="158" t="s">
        <v>890</v>
      </c>
      <c r="V485" s="149"/>
      <c r="W485" s="148"/>
      <c r="X485" s="148"/>
      <c r="Y485" s="148"/>
    </row>
    <row r="486" spans="1:25" s="17" customFormat="1" x14ac:dyDescent="0.2">
      <c r="A486" s="149">
        <v>39990</v>
      </c>
      <c r="B486" s="162" t="s">
        <v>748</v>
      </c>
      <c r="C486" s="162" t="s">
        <v>263</v>
      </c>
      <c r="D486" s="162" t="s">
        <v>140</v>
      </c>
      <c r="E486" s="162" t="s">
        <v>143</v>
      </c>
      <c r="F486" s="163">
        <v>39462</v>
      </c>
      <c r="G486" s="155">
        <v>2008</v>
      </c>
      <c r="H486" s="149" t="s">
        <v>639</v>
      </c>
      <c r="I486" s="149" t="str">
        <f t="shared" si="21"/>
        <v>UT</v>
      </c>
      <c r="J486" s="149" t="str">
        <f t="shared" si="22"/>
        <v>CO</v>
      </c>
      <c r="K486" s="149" t="str">
        <f t="shared" si="23"/>
        <v>Mountain</v>
      </c>
      <c r="L486" s="149" t="str">
        <f>INDEX('State '!$A$1:$C$62,MATCH($I486,'State '!$B:$B,0),3)</f>
        <v>Mountain</v>
      </c>
      <c r="M486" s="149" t="str">
        <f>INDEX('State '!$A$1:$C$62,MATCH($J486,'State '!$B:$B,0),3)</f>
        <v>Mountain</v>
      </c>
      <c r="N486" s="149"/>
      <c r="O486" s="156">
        <v>12</v>
      </c>
      <c r="P486" s="156"/>
      <c r="Q486" s="156">
        <v>75</v>
      </c>
      <c r="R486" s="155">
        <v>24</v>
      </c>
      <c r="S486" s="149" t="s">
        <v>135</v>
      </c>
      <c r="T486" s="149" t="s">
        <v>381</v>
      </c>
      <c r="U486" s="149" t="s">
        <v>382</v>
      </c>
      <c r="V486" s="149"/>
      <c r="W486" s="148"/>
      <c r="X486" s="148"/>
      <c r="Y486" s="148"/>
    </row>
    <row r="487" spans="1:25" s="17" customFormat="1" x14ac:dyDescent="0.2">
      <c r="A487" s="149">
        <v>39990</v>
      </c>
      <c r="B487" s="162" t="s">
        <v>821</v>
      </c>
      <c r="C487" s="162" t="s">
        <v>288</v>
      </c>
      <c r="D487" s="162" t="s">
        <v>140</v>
      </c>
      <c r="E487" s="162" t="s">
        <v>143</v>
      </c>
      <c r="F487" s="163">
        <v>39479</v>
      </c>
      <c r="G487" s="155">
        <v>2008</v>
      </c>
      <c r="H487" s="149" t="s">
        <v>0</v>
      </c>
      <c r="I487" s="149" t="str">
        <f t="shared" si="21"/>
        <v>LA</v>
      </c>
      <c r="J487" s="149" t="str">
        <f t="shared" si="22"/>
        <v>LA</v>
      </c>
      <c r="K487" s="149" t="str">
        <f t="shared" si="23"/>
        <v>South Central</v>
      </c>
      <c r="L487" s="149" t="str">
        <f>INDEX('State '!$A$1:$C$62,MATCH($I487,'State '!$B:$B,0),3)</f>
        <v>South Central</v>
      </c>
      <c r="M487" s="149" t="str">
        <f>INDEX('State '!$A$1:$C$62,MATCH($J487,'State '!$B:$B,0),3)</f>
        <v>South Central</v>
      </c>
      <c r="N487" s="149"/>
      <c r="O487" s="156">
        <v>20</v>
      </c>
      <c r="P487" s="156">
        <v>13.5</v>
      </c>
      <c r="Q487" s="156">
        <v>625</v>
      </c>
      <c r="R487" s="155">
        <v>36</v>
      </c>
      <c r="S487" s="149" t="s">
        <v>135</v>
      </c>
      <c r="T487" s="149" t="s">
        <v>381</v>
      </c>
      <c r="U487" s="149" t="s">
        <v>822</v>
      </c>
      <c r="V487" s="149"/>
      <c r="W487" s="148"/>
      <c r="X487" s="148"/>
      <c r="Y487" s="148"/>
    </row>
    <row r="488" spans="1:25" s="17" customFormat="1" x14ac:dyDescent="0.2">
      <c r="A488" s="149">
        <v>39990</v>
      </c>
      <c r="B488" s="150" t="s">
        <v>856</v>
      </c>
      <c r="C488" s="150" t="s">
        <v>247</v>
      </c>
      <c r="D488" s="150" t="s">
        <v>140</v>
      </c>
      <c r="E488" s="151" t="s">
        <v>143</v>
      </c>
      <c r="F488" s="152">
        <v>39483</v>
      </c>
      <c r="G488" s="159">
        <v>2008</v>
      </c>
      <c r="H488" s="149" t="s">
        <v>29</v>
      </c>
      <c r="I488" s="149" t="str">
        <f t="shared" si="21"/>
        <v>WY</v>
      </c>
      <c r="J488" s="149" t="str">
        <f t="shared" si="22"/>
        <v>WY</v>
      </c>
      <c r="K488" s="149" t="str">
        <f t="shared" si="23"/>
        <v>Mountain</v>
      </c>
      <c r="L488" s="149" t="str">
        <f>INDEX('State '!$A$1:$C$62,MATCH($I488,'State '!$B:$B,0),3)</f>
        <v>Mountain</v>
      </c>
      <c r="M488" s="149" t="str">
        <f>INDEX('State '!$A$1:$C$62,MATCH($J488,'State '!$B:$B,0),3)</f>
        <v>Mountain</v>
      </c>
      <c r="N488" s="149"/>
      <c r="O488" s="156">
        <v>22.2</v>
      </c>
      <c r="P488" s="155"/>
      <c r="Q488" s="155">
        <v>150</v>
      </c>
      <c r="R488" s="156"/>
      <c r="S488" s="157" t="s">
        <v>135</v>
      </c>
      <c r="T488" s="154" t="s">
        <v>381</v>
      </c>
      <c r="U488" s="158" t="s">
        <v>857</v>
      </c>
      <c r="V488" s="149"/>
      <c r="W488" s="148"/>
      <c r="X488" s="148"/>
      <c r="Y488" s="136" t="s">
        <v>2497</v>
      </c>
    </row>
    <row r="489" spans="1:25" s="17" customFormat="1" x14ac:dyDescent="0.2">
      <c r="A489" s="149">
        <v>39990</v>
      </c>
      <c r="B489" s="150" t="s">
        <v>730</v>
      </c>
      <c r="C489" s="150" t="s">
        <v>261</v>
      </c>
      <c r="D489" s="150" t="s">
        <v>140</v>
      </c>
      <c r="E489" s="151" t="s">
        <v>143</v>
      </c>
      <c r="F489" s="152">
        <v>39486</v>
      </c>
      <c r="G489" s="153">
        <v>2008</v>
      </c>
      <c r="H489" s="149" t="s">
        <v>10</v>
      </c>
      <c r="I489" s="149" t="str">
        <f t="shared" si="21"/>
        <v>NY</v>
      </c>
      <c r="J489" s="149" t="str">
        <f t="shared" si="22"/>
        <v>NY</v>
      </c>
      <c r="K489" s="149" t="str">
        <f t="shared" si="23"/>
        <v>Northeast</v>
      </c>
      <c r="L489" s="149" t="str">
        <f>INDEX('State '!$A$1:$C$62,MATCH($I489,'State '!$B:$B,0),3)</f>
        <v>Northeast</v>
      </c>
      <c r="M489" s="149" t="str">
        <f>INDEX('State '!$A$1:$C$62,MATCH($J489,'State '!$B:$B,0),3)</f>
        <v>Northeast</v>
      </c>
      <c r="N489" s="149"/>
      <c r="O489" s="156"/>
      <c r="P489" s="155">
        <v>8.8000000000000007</v>
      </c>
      <c r="Q489" s="155"/>
      <c r="R489" s="156">
        <v>30</v>
      </c>
      <c r="S489" s="157" t="s">
        <v>135</v>
      </c>
      <c r="T489" s="154" t="s">
        <v>381</v>
      </c>
      <c r="U489" s="158" t="s">
        <v>731</v>
      </c>
      <c r="V489" s="149"/>
      <c r="W489" s="148"/>
      <c r="X489" s="148"/>
      <c r="Y489" s="148"/>
    </row>
    <row r="490" spans="1:25" s="17" customFormat="1" x14ac:dyDescent="0.2">
      <c r="A490" s="149">
        <v>39990</v>
      </c>
      <c r="B490" s="162" t="s">
        <v>847</v>
      </c>
      <c r="C490" s="162" t="s">
        <v>2065</v>
      </c>
      <c r="D490" s="162" t="s">
        <v>140</v>
      </c>
      <c r="E490" s="162" t="s">
        <v>143</v>
      </c>
      <c r="F490" s="163">
        <v>39492</v>
      </c>
      <c r="G490" s="164">
        <v>2008</v>
      </c>
      <c r="H490" s="149" t="s">
        <v>429</v>
      </c>
      <c r="I490" s="149" t="str">
        <f t="shared" si="21"/>
        <v>TX</v>
      </c>
      <c r="J490" s="149" t="str">
        <f t="shared" si="22"/>
        <v>LA</v>
      </c>
      <c r="K490" s="149" t="str">
        <f t="shared" si="23"/>
        <v>South Central</v>
      </c>
      <c r="L490" s="149" t="str">
        <f>INDEX('State '!$A$1:$C$62,MATCH($I490,'State '!$B:$B,0),3)</f>
        <v>South Central</v>
      </c>
      <c r="M490" s="149" t="str">
        <f>INDEX('State '!$A$1:$C$62,MATCH($J490,'State '!$B:$B,0),3)</f>
        <v>South Central</v>
      </c>
      <c r="N490" s="149"/>
      <c r="O490" s="156">
        <v>69</v>
      </c>
      <c r="P490" s="156">
        <v>4.5</v>
      </c>
      <c r="Q490" s="156">
        <v>200</v>
      </c>
      <c r="R490" s="155">
        <v>36</v>
      </c>
      <c r="S490" s="149" t="s">
        <v>135</v>
      </c>
      <c r="T490" s="149" t="s">
        <v>381</v>
      </c>
      <c r="U490" s="149" t="s">
        <v>848</v>
      </c>
      <c r="V490" s="149"/>
      <c r="W490" s="148"/>
      <c r="X490" s="148"/>
      <c r="Y490" s="148"/>
    </row>
    <row r="491" spans="1:25" s="17" customFormat="1" x14ac:dyDescent="0.2">
      <c r="A491" s="149">
        <v>39990</v>
      </c>
      <c r="B491" s="162" t="s">
        <v>721</v>
      </c>
      <c r="C491" s="162" t="s">
        <v>277</v>
      </c>
      <c r="D491" s="162" t="s">
        <v>140</v>
      </c>
      <c r="E491" s="162" t="s">
        <v>143</v>
      </c>
      <c r="F491" s="163">
        <v>39493</v>
      </c>
      <c r="G491" s="164">
        <v>2008</v>
      </c>
      <c r="H491" s="149" t="s">
        <v>29</v>
      </c>
      <c r="I491" s="149" t="str">
        <f t="shared" si="21"/>
        <v>WY</v>
      </c>
      <c r="J491" s="149" t="str">
        <f t="shared" si="22"/>
        <v>WY</v>
      </c>
      <c r="K491" s="149" t="str">
        <f t="shared" si="23"/>
        <v>Mountain</v>
      </c>
      <c r="L491" s="149" t="str">
        <f>INDEX('State '!$A$1:$C$62,MATCH($I491,'State '!$B:$B,0),3)</f>
        <v>Mountain</v>
      </c>
      <c r="M491" s="149" t="str">
        <f>INDEX('State '!$A$1:$C$62,MATCH($J491,'State '!$B:$B,0),3)</f>
        <v>Mountain</v>
      </c>
      <c r="N491" s="149"/>
      <c r="O491" s="156">
        <v>3.86</v>
      </c>
      <c r="P491" s="156"/>
      <c r="Q491" s="156">
        <v>45</v>
      </c>
      <c r="R491" s="155"/>
      <c r="S491" s="149" t="s">
        <v>135</v>
      </c>
      <c r="T491" s="149" t="s">
        <v>381</v>
      </c>
      <c r="U491" s="149" t="s">
        <v>722</v>
      </c>
      <c r="V491" s="149"/>
      <c r="W491" s="148"/>
      <c r="X491" s="148"/>
      <c r="Y491" s="148"/>
    </row>
    <row r="492" spans="1:25" s="17" customFormat="1" x14ac:dyDescent="0.2">
      <c r="A492" s="149">
        <v>39990</v>
      </c>
      <c r="B492" s="150" t="s">
        <v>830</v>
      </c>
      <c r="C492" s="150" t="s">
        <v>257</v>
      </c>
      <c r="D492" s="150" t="s">
        <v>140</v>
      </c>
      <c r="E492" s="151" t="s">
        <v>143</v>
      </c>
      <c r="F492" s="152">
        <v>39508</v>
      </c>
      <c r="G492" s="153">
        <v>2008</v>
      </c>
      <c r="H492" s="149" t="s">
        <v>32</v>
      </c>
      <c r="I492" s="149" t="str">
        <f t="shared" si="21"/>
        <v>AR</v>
      </c>
      <c r="J492" s="149" t="str">
        <f t="shared" si="22"/>
        <v>AR</v>
      </c>
      <c r="K492" s="149" t="str">
        <f t="shared" si="23"/>
        <v>South Central</v>
      </c>
      <c r="L492" s="149" t="str">
        <f>INDEX('State '!$A$1:$C$62,MATCH($I492,'State '!$B:$B,0),3)</f>
        <v>South Central</v>
      </c>
      <c r="M492" s="149" t="str">
        <f>INDEX('State '!$A$1:$C$62,MATCH($J492,'State '!$B:$B,0),3)</f>
        <v>South Central</v>
      </c>
      <c r="N492" s="149"/>
      <c r="O492" s="156">
        <v>17.7</v>
      </c>
      <c r="P492" s="155">
        <v>25</v>
      </c>
      <c r="Q492" s="155"/>
      <c r="R492" s="156">
        <v>24</v>
      </c>
      <c r="S492" s="157" t="s">
        <v>135</v>
      </c>
      <c r="T492" s="154" t="s">
        <v>381</v>
      </c>
      <c r="U492" s="158" t="s">
        <v>831</v>
      </c>
      <c r="V492" s="149"/>
      <c r="W492" s="148"/>
      <c r="X492" s="148"/>
      <c r="Y492" s="148"/>
    </row>
    <row r="493" spans="1:25" s="17" customFormat="1" x14ac:dyDescent="0.2">
      <c r="A493" s="149">
        <v>39990</v>
      </c>
      <c r="B493" s="150" t="s">
        <v>795</v>
      </c>
      <c r="C493" s="162" t="s">
        <v>1954</v>
      </c>
      <c r="D493" s="150" t="s">
        <v>140</v>
      </c>
      <c r="E493" s="151" t="s">
        <v>143</v>
      </c>
      <c r="F493" s="152">
        <v>39522</v>
      </c>
      <c r="G493" s="153">
        <v>2008</v>
      </c>
      <c r="H493" s="149" t="s">
        <v>0</v>
      </c>
      <c r="I493" s="149" t="str">
        <f t="shared" si="21"/>
        <v>LA</v>
      </c>
      <c r="J493" s="149" t="str">
        <f t="shared" si="22"/>
        <v>LA</v>
      </c>
      <c r="K493" s="149" t="str">
        <f t="shared" si="23"/>
        <v>South Central</v>
      </c>
      <c r="L493" s="149" t="str">
        <f>INDEX('State '!$A$1:$C$62,MATCH($I493,'State '!$B:$B,0),3)</f>
        <v>South Central</v>
      </c>
      <c r="M493" s="149" t="str">
        <f>INDEX('State '!$A$1:$C$62,MATCH($J493,'State '!$B:$B,0),3)</f>
        <v>South Central</v>
      </c>
      <c r="N493" s="149"/>
      <c r="O493" s="156">
        <v>25</v>
      </c>
      <c r="P493" s="155"/>
      <c r="Q493" s="155">
        <v>230</v>
      </c>
      <c r="R493" s="156"/>
      <c r="S493" s="157" t="s">
        <v>135</v>
      </c>
      <c r="T493" s="154" t="s">
        <v>381</v>
      </c>
      <c r="U493" s="158" t="s">
        <v>382</v>
      </c>
      <c r="V493" s="149"/>
      <c r="W493" s="154"/>
      <c r="X493" s="148"/>
      <c r="Y493" s="148"/>
    </row>
    <row r="494" spans="1:25" s="17" customFormat="1" x14ac:dyDescent="0.2">
      <c r="A494" s="149">
        <v>39990</v>
      </c>
      <c r="B494" s="162" t="s">
        <v>797</v>
      </c>
      <c r="C494" s="162" t="s">
        <v>1954</v>
      </c>
      <c r="D494" s="162" t="s">
        <v>140</v>
      </c>
      <c r="E494" s="162" t="s">
        <v>143</v>
      </c>
      <c r="F494" s="163">
        <v>39527</v>
      </c>
      <c r="G494" s="164">
        <v>2008</v>
      </c>
      <c r="H494" s="149" t="s">
        <v>0</v>
      </c>
      <c r="I494" s="149" t="str">
        <f t="shared" si="21"/>
        <v>LA</v>
      </c>
      <c r="J494" s="149" t="str">
        <f t="shared" si="22"/>
        <v>LA</v>
      </c>
      <c r="K494" s="149" t="str">
        <f t="shared" si="23"/>
        <v>South Central</v>
      </c>
      <c r="L494" s="149" t="str">
        <f>INDEX('State '!$A$1:$C$62,MATCH($I494,'State '!$B:$B,0),3)</f>
        <v>South Central</v>
      </c>
      <c r="M494" s="149" t="str">
        <f>INDEX('State '!$A$1:$C$62,MATCH($J494,'State '!$B:$B,0),3)</f>
        <v>South Central</v>
      </c>
      <c r="N494" s="149"/>
      <c r="O494" s="156">
        <v>17.5</v>
      </c>
      <c r="P494" s="156"/>
      <c r="Q494" s="156">
        <v>180</v>
      </c>
      <c r="R494" s="155"/>
      <c r="S494" s="149" t="s">
        <v>135</v>
      </c>
      <c r="T494" s="149" t="s">
        <v>381</v>
      </c>
      <c r="U494" s="149" t="s">
        <v>798</v>
      </c>
      <c r="V494" s="149"/>
      <c r="W494" s="148"/>
      <c r="X494" s="148"/>
      <c r="Y494" s="148"/>
    </row>
    <row r="495" spans="1:25" s="17" customFormat="1" x14ac:dyDescent="0.2">
      <c r="A495" s="149">
        <v>39990</v>
      </c>
      <c r="B495" s="150" t="s">
        <v>755</v>
      </c>
      <c r="C495" s="150" t="s">
        <v>1721</v>
      </c>
      <c r="D495" s="150" t="s">
        <v>136</v>
      </c>
      <c r="E495" s="151" t="s">
        <v>143</v>
      </c>
      <c r="F495" s="152">
        <v>39539</v>
      </c>
      <c r="G495" s="153">
        <v>2008</v>
      </c>
      <c r="H495" s="149" t="s">
        <v>23</v>
      </c>
      <c r="I495" s="149" t="str">
        <f t="shared" si="21"/>
        <v>KY</v>
      </c>
      <c r="J495" s="149" t="str">
        <f t="shared" si="22"/>
        <v>KY</v>
      </c>
      <c r="K495" s="149" t="str">
        <f t="shared" si="23"/>
        <v>Midwest</v>
      </c>
      <c r="L495" s="149" t="str">
        <f>INDEX('State '!$A$1:$C$62,MATCH($I495,'State '!$B:$B,0),3)</f>
        <v>Midwest</v>
      </c>
      <c r="M495" s="149" t="str">
        <f>INDEX('State '!$A$1:$C$62,MATCH($J495,'State '!$B:$B,0),3)</f>
        <v>Midwest</v>
      </c>
      <c r="N495" s="149"/>
      <c r="O495" s="156">
        <v>60</v>
      </c>
      <c r="P495" s="155">
        <v>68</v>
      </c>
      <c r="Q495" s="155">
        <v>70</v>
      </c>
      <c r="R495" s="156">
        <v>20</v>
      </c>
      <c r="S495" s="157" t="s">
        <v>135</v>
      </c>
      <c r="T495" s="154" t="s">
        <v>381</v>
      </c>
      <c r="U495" s="158" t="s">
        <v>752</v>
      </c>
      <c r="V495" s="149"/>
      <c r="W495" s="148"/>
      <c r="X495" s="148"/>
      <c r="Y495" s="148"/>
    </row>
    <row r="496" spans="1:25" s="17" customFormat="1" x14ac:dyDescent="0.2">
      <c r="A496" s="149">
        <v>39990</v>
      </c>
      <c r="B496" s="150" t="s">
        <v>751</v>
      </c>
      <c r="C496" s="150" t="s">
        <v>1721</v>
      </c>
      <c r="D496" s="150" t="s">
        <v>134</v>
      </c>
      <c r="E496" s="162" t="s">
        <v>143</v>
      </c>
      <c r="F496" s="163">
        <v>39539</v>
      </c>
      <c r="G496" s="164">
        <v>2008</v>
      </c>
      <c r="H496" s="149" t="s">
        <v>23</v>
      </c>
      <c r="I496" s="149" t="str">
        <f t="shared" si="21"/>
        <v>KY</v>
      </c>
      <c r="J496" s="149" t="str">
        <f t="shared" si="22"/>
        <v>KY</v>
      </c>
      <c r="K496" s="149" t="str">
        <f t="shared" si="23"/>
        <v>Midwest</v>
      </c>
      <c r="L496" s="149" t="str">
        <f>INDEX('State '!$A$1:$C$62,MATCH($I496,'State '!$B:$B,0),3)</f>
        <v>Midwest</v>
      </c>
      <c r="M496" s="149" t="str">
        <f>INDEX('State '!$A$1:$C$62,MATCH($J496,'State '!$B:$B,0),3)</f>
        <v>Midwest</v>
      </c>
      <c r="N496" s="149"/>
      <c r="O496" s="156">
        <v>20</v>
      </c>
      <c r="P496" s="156"/>
      <c r="Q496" s="155">
        <v>60</v>
      </c>
      <c r="R496" s="155">
        <v>20</v>
      </c>
      <c r="S496" s="149" t="s">
        <v>135</v>
      </c>
      <c r="T496" s="149" t="s">
        <v>381</v>
      </c>
      <c r="U496" s="149" t="s">
        <v>752</v>
      </c>
      <c r="V496" s="149"/>
      <c r="W496" s="148"/>
      <c r="X496" s="148"/>
      <c r="Y496" s="148"/>
    </row>
    <row r="497" spans="1:25" s="17" customFormat="1" x14ac:dyDescent="0.2">
      <c r="A497" s="149">
        <v>39990</v>
      </c>
      <c r="B497" s="150" t="s">
        <v>757</v>
      </c>
      <c r="C497" s="150" t="s">
        <v>279</v>
      </c>
      <c r="D497" s="150" t="s">
        <v>140</v>
      </c>
      <c r="E497" s="151" t="s">
        <v>143</v>
      </c>
      <c r="F497" s="152">
        <v>39539</v>
      </c>
      <c r="G497" s="153">
        <v>2008</v>
      </c>
      <c r="H497" s="149" t="s">
        <v>6</v>
      </c>
      <c r="I497" s="149" t="str">
        <f t="shared" si="21"/>
        <v>TX</v>
      </c>
      <c r="J497" s="149" t="str">
        <f t="shared" si="22"/>
        <v>TX</v>
      </c>
      <c r="K497" s="149" t="str">
        <f t="shared" si="23"/>
        <v>South Central</v>
      </c>
      <c r="L497" s="149" t="str">
        <f>INDEX('State '!$A$1:$C$62,MATCH($I497,'State '!$B:$B,0),3)</f>
        <v>South Central</v>
      </c>
      <c r="M497" s="149" t="str">
        <f>INDEX('State '!$A$1:$C$62,MATCH($J497,'State '!$B:$B,0),3)</f>
        <v>South Central</v>
      </c>
      <c r="N497" s="149"/>
      <c r="O497" s="156">
        <v>56</v>
      </c>
      <c r="P497" s="155">
        <v>30</v>
      </c>
      <c r="Q497" s="155">
        <v>2600</v>
      </c>
      <c r="R497" s="156">
        <v>42</v>
      </c>
      <c r="S497" s="157" t="s">
        <v>138</v>
      </c>
      <c r="T497" s="154" t="s">
        <v>187</v>
      </c>
      <c r="U497" s="158" t="s">
        <v>382</v>
      </c>
      <c r="V497" s="149"/>
      <c r="W497" s="148"/>
      <c r="X497" s="148"/>
      <c r="Y497" s="148"/>
    </row>
    <row r="498" spans="1:25" s="17" customFormat="1" x14ac:dyDescent="0.2">
      <c r="A498" s="149">
        <v>39990</v>
      </c>
      <c r="B498" s="162" t="s">
        <v>734</v>
      </c>
      <c r="C498" s="162" t="s">
        <v>279</v>
      </c>
      <c r="D498" s="162" t="s">
        <v>140</v>
      </c>
      <c r="E498" s="162" t="s">
        <v>143</v>
      </c>
      <c r="F498" s="163">
        <v>39539</v>
      </c>
      <c r="G498" s="164">
        <v>2008</v>
      </c>
      <c r="H498" s="149" t="s">
        <v>6</v>
      </c>
      <c r="I498" s="149" t="str">
        <f t="shared" si="21"/>
        <v>TX</v>
      </c>
      <c r="J498" s="149" t="str">
        <f t="shared" si="22"/>
        <v>TX</v>
      </c>
      <c r="K498" s="149" t="str">
        <f t="shared" si="23"/>
        <v>South Central</v>
      </c>
      <c r="L498" s="149" t="str">
        <f>INDEX('State '!$A$1:$C$62,MATCH($I498,'State '!$B:$B,0),3)</f>
        <v>South Central</v>
      </c>
      <c r="M498" s="149" t="str">
        <f>INDEX('State '!$A$1:$C$62,MATCH($J498,'State '!$B:$B,0),3)</f>
        <v>South Central</v>
      </c>
      <c r="N498" s="149"/>
      <c r="O498" s="156">
        <v>18</v>
      </c>
      <c r="P498" s="156">
        <v>9.8000000000000007</v>
      </c>
      <c r="Q498" s="156">
        <v>1750</v>
      </c>
      <c r="R498" s="155">
        <v>42</v>
      </c>
      <c r="S498" s="149" t="s">
        <v>135</v>
      </c>
      <c r="T498" s="149" t="s">
        <v>381</v>
      </c>
      <c r="U498" s="149" t="s">
        <v>735</v>
      </c>
      <c r="V498" s="149"/>
      <c r="W498" s="148"/>
      <c r="X498" s="148"/>
      <c r="Y498" s="148"/>
    </row>
    <row r="499" spans="1:25" s="17" customFormat="1" x14ac:dyDescent="0.2">
      <c r="A499" s="149">
        <v>39990</v>
      </c>
      <c r="B499" s="162" t="s">
        <v>858</v>
      </c>
      <c r="C499" s="162" t="s">
        <v>215</v>
      </c>
      <c r="D499" s="162" t="s">
        <v>140</v>
      </c>
      <c r="E499" s="162" t="s">
        <v>143</v>
      </c>
      <c r="F499" s="163">
        <v>39539</v>
      </c>
      <c r="G499" s="155">
        <v>2008</v>
      </c>
      <c r="H499" s="149" t="s">
        <v>22</v>
      </c>
      <c r="I499" s="149" t="str">
        <f t="shared" si="21"/>
        <v>GA</v>
      </c>
      <c r="J499" s="149" t="str">
        <f t="shared" si="22"/>
        <v>GA</v>
      </c>
      <c r="K499" s="149" t="str">
        <f t="shared" si="23"/>
        <v>Southeast</v>
      </c>
      <c r="L499" s="149" t="str">
        <f>INDEX('State '!$A$1:$C$62,MATCH($I499,'State '!$B:$B,0),3)</f>
        <v>Southeast</v>
      </c>
      <c r="M499" s="149" t="str">
        <f>INDEX('State '!$A$1:$C$62,MATCH($J499,'State '!$B:$B,0),3)</f>
        <v>Southeast</v>
      </c>
      <c r="N499" s="149"/>
      <c r="O499" s="156">
        <v>21</v>
      </c>
      <c r="P499" s="156"/>
      <c r="Q499" s="156">
        <v>100</v>
      </c>
      <c r="R499" s="155"/>
      <c r="S499" s="149" t="s">
        <v>135</v>
      </c>
      <c r="T499" s="149" t="s">
        <v>381</v>
      </c>
      <c r="U499" s="149" t="s">
        <v>859</v>
      </c>
      <c r="V499" s="149"/>
      <c r="W499" s="148"/>
      <c r="X499" s="148"/>
      <c r="Y499" s="148"/>
    </row>
    <row r="500" spans="1:25" s="17" customFormat="1" x14ac:dyDescent="0.2">
      <c r="A500" s="149">
        <v>39990</v>
      </c>
      <c r="B500" s="162" t="s">
        <v>2067</v>
      </c>
      <c r="C500" s="162" t="s">
        <v>287</v>
      </c>
      <c r="D500" s="162" t="s">
        <v>134</v>
      </c>
      <c r="E500" s="162" t="s">
        <v>143</v>
      </c>
      <c r="F500" s="163">
        <v>39539</v>
      </c>
      <c r="G500" s="155">
        <v>2008</v>
      </c>
      <c r="H500" s="149" t="s">
        <v>815</v>
      </c>
      <c r="I500" s="149" t="str">
        <f t="shared" si="21"/>
        <v>NV</v>
      </c>
      <c r="J500" s="149" t="str">
        <f t="shared" si="22"/>
        <v>CA</v>
      </c>
      <c r="K500" s="149" t="str">
        <f t="shared" si="23"/>
        <v>Mountain, Pacific</v>
      </c>
      <c r="L500" s="149" t="str">
        <f>INDEX('State '!$A$1:$C$62,MATCH($I500,'State '!$B:$B,0),3)</f>
        <v>Mountain</v>
      </c>
      <c r="M500" s="149" t="str">
        <f>INDEX('State '!$A$1:$C$62,MATCH($J500,'State '!$B:$B,0),3)</f>
        <v>Pacific</v>
      </c>
      <c r="N500" s="149"/>
      <c r="O500" s="156">
        <v>17.420000000000002</v>
      </c>
      <c r="P500" s="156">
        <v>0.2</v>
      </c>
      <c r="Q500" s="156">
        <v>40</v>
      </c>
      <c r="R500" s="155"/>
      <c r="S500" s="149" t="s">
        <v>135</v>
      </c>
      <c r="T500" s="149" t="s">
        <v>381</v>
      </c>
      <c r="U500" s="149" t="s">
        <v>816</v>
      </c>
      <c r="V500" s="149"/>
      <c r="W500" s="148"/>
      <c r="X500" s="148"/>
      <c r="Y500" s="148"/>
    </row>
    <row r="501" spans="1:25" s="17" customFormat="1" x14ac:dyDescent="0.2">
      <c r="A501" s="149">
        <v>39990</v>
      </c>
      <c r="B501" s="162" t="s">
        <v>799</v>
      </c>
      <c r="C501" s="162" t="s">
        <v>286</v>
      </c>
      <c r="D501" s="162" t="s">
        <v>140</v>
      </c>
      <c r="E501" s="162" t="s">
        <v>143</v>
      </c>
      <c r="F501" s="163">
        <v>39539</v>
      </c>
      <c r="G501" s="155">
        <v>2008</v>
      </c>
      <c r="H501" s="149" t="s">
        <v>800</v>
      </c>
      <c r="I501" s="149" t="str">
        <f t="shared" si="21"/>
        <v>IN</v>
      </c>
      <c r="J501" s="149" t="str">
        <f t="shared" si="22"/>
        <v>OH</v>
      </c>
      <c r="K501" s="149" t="str">
        <f t="shared" si="23"/>
        <v>Midwest, Northeast</v>
      </c>
      <c r="L501" s="149" t="str">
        <f>INDEX('State '!$A$1:$C$62,MATCH($I501,'State '!$B:$B,0),3)</f>
        <v>Midwest</v>
      </c>
      <c r="M501" s="149" t="str">
        <f>INDEX('State '!$A$1:$C$62,MATCH($J501,'State '!$B:$B,0),3)</f>
        <v>Northeast</v>
      </c>
      <c r="N501" s="149"/>
      <c r="O501" s="156">
        <v>55.8</v>
      </c>
      <c r="P501" s="156">
        <v>31</v>
      </c>
      <c r="Q501" s="156">
        <v>500</v>
      </c>
      <c r="R501" s="155">
        <v>30</v>
      </c>
      <c r="S501" s="149" t="s">
        <v>135</v>
      </c>
      <c r="T501" s="149" t="s">
        <v>381</v>
      </c>
      <c r="U501" s="149" t="s">
        <v>801</v>
      </c>
      <c r="V501" s="149"/>
      <c r="W501" s="148"/>
      <c r="X501" s="148"/>
      <c r="Y501" s="148"/>
    </row>
    <row r="502" spans="1:25" s="17" customFormat="1" x14ac:dyDescent="0.2">
      <c r="A502" s="149">
        <v>39990</v>
      </c>
      <c r="B502" s="150" t="s">
        <v>796</v>
      </c>
      <c r="C502" s="150" t="s">
        <v>285</v>
      </c>
      <c r="D502" s="150" t="s">
        <v>134</v>
      </c>
      <c r="E502" s="151" t="s">
        <v>143</v>
      </c>
      <c r="F502" s="152">
        <v>39553</v>
      </c>
      <c r="G502" s="153">
        <v>2008</v>
      </c>
      <c r="H502" s="149" t="s">
        <v>30</v>
      </c>
      <c r="I502" s="149" t="str">
        <f t="shared" si="21"/>
        <v>MN</v>
      </c>
      <c r="J502" s="149" t="str">
        <f t="shared" si="22"/>
        <v>MN</v>
      </c>
      <c r="K502" s="149" t="str">
        <f t="shared" si="23"/>
        <v>Midwest</v>
      </c>
      <c r="L502" s="149" t="str">
        <f>INDEX('State '!$A$1:$C$62,MATCH($I502,'State '!$B:$B,0),3)</f>
        <v>Midwest</v>
      </c>
      <c r="M502" s="149" t="str">
        <f>INDEX('State '!$A$1:$C$62,MATCH($J502,'State '!$B:$B,0),3)</f>
        <v>Midwest</v>
      </c>
      <c r="N502" s="149"/>
      <c r="O502" s="156">
        <v>7.2</v>
      </c>
      <c r="P502" s="155">
        <v>13</v>
      </c>
      <c r="Q502" s="155">
        <v>91.2</v>
      </c>
      <c r="R502" s="156">
        <v>16</v>
      </c>
      <c r="S502" s="157" t="s">
        <v>138</v>
      </c>
      <c r="T502" s="154" t="s">
        <v>187</v>
      </c>
      <c r="U502" s="158" t="s">
        <v>382</v>
      </c>
      <c r="V502" s="149"/>
      <c r="W502" s="148"/>
      <c r="X502" s="148"/>
      <c r="Y502" s="148"/>
    </row>
    <row r="503" spans="1:25" s="17" customFormat="1" x14ac:dyDescent="0.2">
      <c r="A503" s="149">
        <v>39990</v>
      </c>
      <c r="B503" s="150" t="s">
        <v>770</v>
      </c>
      <c r="C503" s="150" t="s">
        <v>219</v>
      </c>
      <c r="D503" s="150" t="s">
        <v>140</v>
      </c>
      <c r="E503" s="151" t="s">
        <v>143</v>
      </c>
      <c r="F503" s="152">
        <v>39553</v>
      </c>
      <c r="G503" s="153">
        <v>2008</v>
      </c>
      <c r="H503" s="149" t="s">
        <v>6</v>
      </c>
      <c r="I503" s="149" t="str">
        <f t="shared" si="21"/>
        <v>TX</v>
      </c>
      <c r="J503" s="149" t="str">
        <f t="shared" si="22"/>
        <v>TX</v>
      </c>
      <c r="K503" s="149" t="str">
        <f t="shared" si="23"/>
        <v>South Central</v>
      </c>
      <c r="L503" s="149" t="str">
        <f>INDEX('State '!$A$1:$C$62,MATCH($I503,'State '!$B:$B,0),3)</f>
        <v>South Central</v>
      </c>
      <c r="M503" s="149" t="str">
        <f>INDEX('State '!$A$1:$C$62,MATCH($J503,'State '!$B:$B,0),3)</f>
        <v>South Central</v>
      </c>
      <c r="N503" s="149"/>
      <c r="O503" s="156">
        <v>465</v>
      </c>
      <c r="P503" s="155">
        <v>190</v>
      </c>
      <c r="Q503" s="155">
        <v>700</v>
      </c>
      <c r="R503" s="156">
        <v>36</v>
      </c>
      <c r="S503" s="157" t="s">
        <v>138</v>
      </c>
      <c r="T503" s="154" t="s">
        <v>187</v>
      </c>
      <c r="U503" s="158" t="s">
        <v>382</v>
      </c>
      <c r="V503" s="149"/>
      <c r="W503" s="148"/>
      <c r="X503" s="148"/>
      <c r="Y503" s="148"/>
    </row>
    <row r="504" spans="1:25" s="17" customFormat="1" ht="25.5" x14ac:dyDescent="0.2">
      <c r="A504" s="149">
        <v>39990</v>
      </c>
      <c r="B504" s="150" t="s">
        <v>805</v>
      </c>
      <c r="C504" s="150" t="s">
        <v>246</v>
      </c>
      <c r="D504" s="150" t="s">
        <v>136</v>
      </c>
      <c r="E504" s="151" t="s">
        <v>143</v>
      </c>
      <c r="F504" s="152">
        <v>39553</v>
      </c>
      <c r="G504" s="153">
        <v>2008</v>
      </c>
      <c r="H504" s="149" t="s">
        <v>806</v>
      </c>
      <c r="I504" s="149" t="str">
        <f t="shared" si="21"/>
        <v>CO</v>
      </c>
      <c r="J504" s="149" t="str">
        <f t="shared" si="22"/>
        <v>MO</v>
      </c>
      <c r="K504" s="149" t="str">
        <f t="shared" si="23"/>
        <v>Mountain, South Central, Midwest</v>
      </c>
      <c r="L504" s="149" t="str">
        <f>INDEX('State '!$A$1:$C$62,MATCH($I504,'State '!$B:$B,0),3)</f>
        <v>Mountain</v>
      </c>
      <c r="M504" s="149" t="str">
        <f>INDEX('State '!$A$1:$C$62,MATCH($J504,'State '!$B:$B,0),3)</f>
        <v>Midwest</v>
      </c>
      <c r="N504" s="149" t="s">
        <v>2460</v>
      </c>
      <c r="O504" s="156">
        <v>1930</v>
      </c>
      <c r="P504" s="155">
        <v>718</v>
      </c>
      <c r="Q504" s="155">
        <v>1500</v>
      </c>
      <c r="R504" s="156" t="s">
        <v>3186</v>
      </c>
      <c r="S504" s="157" t="s">
        <v>135</v>
      </c>
      <c r="T504" s="154" t="s">
        <v>381</v>
      </c>
      <c r="U504" s="158" t="s">
        <v>807</v>
      </c>
      <c r="V504" s="149"/>
      <c r="W504" s="148"/>
      <c r="X504" s="148"/>
      <c r="Y504" s="148"/>
    </row>
    <row r="505" spans="1:25" s="17" customFormat="1" x14ac:dyDescent="0.2">
      <c r="A505" s="149">
        <v>39990</v>
      </c>
      <c r="B505" s="162" t="s">
        <v>817</v>
      </c>
      <c r="C505" s="162" t="s">
        <v>259</v>
      </c>
      <c r="D505" s="162" t="s">
        <v>140</v>
      </c>
      <c r="E505" s="162" t="s">
        <v>143</v>
      </c>
      <c r="F505" s="163">
        <v>39553</v>
      </c>
      <c r="G505" s="164">
        <v>2008</v>
      </c>
      <c r="H505" s="149" t="s">
        <v>52</v>
      </c>
      <c r="I505" s="149" t="str">
        <f t="shared" si="21"/>
        <v>TN</v>
      </c>
      <c r="J505" s="149" t="str">
        <f t="shared" si="22"/>
        <v>TN</v>
      </c>
      <c r="K505" s="149" t="str">
        <f t="shared" si="23"/>
        <v>Midwest</v>
      </c>
      <c r="L505" s="149" t="str">
        <f>INDEX('State '!$A$1:$C$62,MATCH($I505,'State '!$B:$B,0),3)</f>
        <v>Midwest</v>
      </c>
      <c r="M505" s="149" t="str">
        <f>INDEX('State '!$A$1:$C$62,MATCH($J505,'State '!$B:$B,0),3)</f>
        <v>Midwest</v>
      </c>
      <c r="N505" s="149"/>
      <c r="O505" s="156">
        <v>26.27</v>
      </c>
      <c r="P505" s="156">
        <v>30.9</v>
      </c>
      <c r="Q505" s="156">
        <v>120</v>
      </c>
      <c r="R505" s="155">
        <v>16</v>
      </c>
      <c r="S505" s="149" t="s">
        <v>135</v>
      </c>
      <c r="T505" s="149" t="s">
        <v>381</v>
      </c>
      <c r="U505" s="149" t="s">
        <v>818</v>
      </c>
      <c r="V505" s="149"/>
      <c r="W505" s="148"/>
      <c r="X505" s="148"/>
      <c r="Y505" s="148"/>
    </row>
    <row r="506" spans="1:25" s="17" customFormat="1" x14ac:dyDescent="0.2">
      <c r="A506" s="149">
        <v>39990</v>
      </c>
      <c r="B506" s="150" t="s">
        <v>723</v>
      </c>
      <c r="C506" s="150" t="s">
        <v>240</v>
      </c>
      <c r="D506" s="150" t="s">
        <v>136</v>
      </c>
      <c r="E506" s="151" t="s">
        <v>143</v>
      </c>
      <c r="F506" s="152">
        <v>39566</v>
      </c>
      <c r="G506" s="153">
        <v>2008</v>
      </c>
      <c r="H506" s="149" t="s">
        <v>6</v>
      </c>
      <c r="I506" s="149" t="str">
        <f t="shared" si="21"/>
        <v>TX</v>
      </c>
      <c r="J506" s="149" t="str">
        <f t="shared" si="22"/>
        <v>TX</v>
      </c>
      <c r="K506" s="149" t="str">
        <f t="shared" si="23"/>
        <v>South Central</v>
      </c>
      <c r="L506" s="149" t="str">
        <f>INDEX('State '!$A$1:$C$62,MATCH($I506,'State '!$B:$B,0),3)</f>
        <v>South Central</v>
      </c>
      <c r="M506" s="149" t="str">
        <f>INDEX('State '!$A$1:$C$62,MATCH($J506,'State '!$B:$B,0),3)</f>
        <v>South Central</v>
      </c>
      <c r="N506" s="149"/>
      <c r="O506" s="156">
        <v>360</v>
      </c>
      <c r="P506" s="155">
        <v>165</v>
      </c>
      <c r="Q506" s="155">
        <v>900</v>
      </c>
      <c r="R506" s="156" t="s">
        <v>3186</v>
      </c>
      <c r="S506" s="157" t="s">
        <v>138</v>
      </c>
      <c r="T506" s="154" t="s">
        <v>187</v>
      </c>
      <c r="U506" s="158" t="s">
        <v>382</v>
      </c>
      <c r="V506" s="149"/>
      <c r="W506" s="148"/>
      <c r="X506" s="148"/>
      <c r="Y506" s="148"/>
    </row>
    <row r="507" spans="1:25" s="17" customFormat="1" x14ac:dyDescent="0.2">
      <c r="A507" s="149">
        <v>40388</v>
      </c>
      <c r="B507" s="150" t="s">
        <v>810</v>
      </c>
      <c r="C507" s="162" t="s">
        <v>1824</v>
      </c>
      <c r="D507" s="150" t="s">
        <v>140</v>
      </c>
      <c r="E507" s="151" t="s">
        <v>143</v>
      </c>
      <c r="F507" s="152">
        <v>39566</v>
      </c>
      <c r="G507" s="159">
        <v>2008</v>
      </c>
      <c r="H507" s="149" t="s">
        <v>0</v>
      </c>
      <c r="I507" s="149" t="str">
        <f t="shared" si="21"/>
        <v>LA</v>
      </c>
      <c r="J507" s="149" t="str">
        <f t="shared" si="22"/>
        <v>LA</v>
      </c>
      <c r="K507" s="149" t="str">
        <f t="shared" si="23"/>
        <v>South Central</v>
      </c>
      <c r="L507" s="149" t="str">
        <f>INDEX('State '!$A$1:$C$62,MATCH($I507,'State '!$B:$B,0),3)</f>
        <v>South Central</v>
      </c>
      <c r="M507" s="149" t="str">
        <f>INDEX('State '!$A$1:$C$62,MATCH($J507,'State '!$B:$B,0),3)</f>
        <v>South Central</v>
      </c>
      <c r="N507" s="149"/>
      <c r="O507" s="156">
        <v>350</v>
      </c>
      <c r="P507" s="155">
        <v>16</v>
      </c>
      <c r="Q507" s="155">
        <v>2000</v>
      </c>
      <c r="R507" s="156">
        <v>42</v>
      </c>
      <c r="S507" s="157" t="s">
        <v>135</v>
      </c>
      <c r="T507" s="154" t="s">
        <v>381</v>
      </c>
      <c r="U507" s="158" t="s">
        <v>811</v>
      </c>
      <c r="V507" s="149"/>
      <c r="W507" s="148"/>
      <c r="X507" s="148"/>
      <c r="Y507" s="148"/>
    </row>
    <row r="508" spans="1:25" s="17" customFormat="1" x14ac:dyDescent="0.2">
      <c r="A508" s="149">
        <v>39990</v>
      </c>
      <c r="B508" s="162" t="s">
        <v>862</v>
      </c>
      <c r="C508" s="162" t="s">
        <v>257</v>
      </c>
      <c r="D508" s="162" t="s">
        <v>140</v>
      </c>
      <c r="E508" s="162" t="s">
        <v>143</v>
      </c>
      <c r="F508" s="163">
        <v>39570</v>
      </c>
      <c r="G508" s="164">
        <v>2008</v>
      </c>
      <c r="H508" s="149" t="s">
        <v>429</v>
      </c>
      <c r="I508" s="149" t="str">
        <f t="shared" si="21"/>
        <v>TX</v>
      </c>
      <c r="J508" s="149" t="str">
        <f t="shared" si="22"/>
        <v>LA</v>
      </c>
      <c r="K508" s="149" t="str">
        <f t="shared" si="23"/>
        <v>South Central</v>
      </c>
      <c r="L508" s="149" t="str">
        <f>INDEX('State '!$A$1:$C$62,MATCH($I508,'State '!$B:$B,0),3)</f>
        <v>South Central</v>
      </c>
      <c r="M508" s="149" t="str">
        <f>INDEX('State '!$A$1:$C$62,MATCH($J508,'State '!$B:$B,0),3)</f>
        <v>South Central</v>
      </c>
      <c r="N508" s="149"/>
      <c r="O508" s="156">
        <v>41.3</v>
      </c>
      <c r="P508" s="156"/>
      <c r="Q508" s="156">
        <v>316</v>
      </c>
      <c r="R508" s="155"/>
      <c r="S508" s="149" t="s">
        <v>135</v>
      </c>
      <c r="T508" s="149" t="s">
        <v>381</v>
      </c>
      <c r="U508" s="149" t="s">
        <v>863</v>
      </c>
      <c r="V508" s="149"/>
      <c r="W508" s="148"/>
      <c r="X508" s="148"/>
      <c r="Y508" s="148"/>
    </row>
    <row r="509" spans="1:25" s="17" customFormat="1" x14ac:dyDescent="0.2">
      <c r="A509" s="149">
        <v>39990</v>
      </c>
      <c r="B509" s="162" t="s">
        <v>828</v>
      </c>
      <c r="C509" s="162" t="s">
        <v>199</v>
      </c>
      <c r="D509" s="162" t="s">
        <v>134</v>
      </c>
      <c r="E509" s="162" t="s">
        <v>143</v>
      </c>
      <c r="F509" s="163">
        <v>39596</v>
      </c>
      <c r="G509" s="155">
        <v>2008</v>
      </c>
      <c r="H509" s="149" t="s">
        <v>6</v>
      </c>
      <c r="I509" s="149" t="str">
        <f t="shared" si="21"/>
        <v>TX</v>
      </c>
      <c r="J509" s="149" t="str">
        <f t="shared" si="22"/>
        <v>TX</v>
      </c>
      <c r="K509" s="149" t="str">
        <f t="shared" si="23"/>
        <v>South Central</v>
      </c>
      <c r="L509" s="149" t="str">
        <f>INDEX('State '!$A$1:$C$62,MATCH($I509,'State '!$B:$B,0),3)</f>
        <v>South Central</v>
      </c>
      <c r="M509" s="149" t="str">
        <f>INDEX('State '!$A$1:$C$62,MATCH($J509,'State '!$B:$B,0),3)</f>
        <v>South Central</v>
      </c>
      <c r="N509" s="149"/>
      <c r="O509" s="156">
        <v>16.5</v>
      </c>
      <c r="P509" s="156">
        <v>3.79</v>
      </c>
      <c r="Q509" s="156">
        <v>360</v>
      </c>
      <c r="R509" s="155">
        <v>20</v>
      </c>
      <c r="S509" s="149" t="s">
        <v>135</v>
      </c>
      <c r="T509" s="149" t="s">
        <v>381</v>
      </c>
      <c r="U509" s="149" t="s">
        <v>829</v>
      </c>
      <c r="V509" s="149"/>
      <c r="W509" s="148"/>
      <c r="X509" s="148"/>
      <c r="Y509" s="148"/>
    </row>
    <row r="510" spans="1:25" s="17" customFormat="1" x14ac:dyDescent="0.2">
      <c r="A510" s="149">
        <v>39990</v>
      </c>
      <c r="B510" s="162" t="s">
        <v>808</v>
      </c>
      <c r="C510" s="162" t="s">
        <v>239</v>
      </c>
      <c r="D510" s="162" t="s">
        <v>140</v>
      </c>
      <c r="E510" s="162" t="s">
        <v>143</v>
      </c>
      <c r="F510" s="163">
        <v>39600</v>
      </c>
      <c r="G510" s="164">
        <v>2008</v>
      </c>
      <c r="H510" s="149" t="s">
        <v>483</v>
      </c>
      <c r="I510" s="149" t="str">
        <f t="shared" si="21"/>
        <v>MS</v>
      </c>
      <c r="J510" s="149" t="str">
        <f t="shared" si="22"/>
        <v>AL</v>
      </c>
      <c r="K510" s="149" t="str">
        <f t="shared" si="23"/>
        <v>South Central</v>
      </c>
      <c r="L510" s="149" t="str">
        <f>INDEX('State '!$A$1:$C$62,MATCH($I510,'State '!$B:$B,0),3)</f>
        <v>South Central</v>
      </c>
      <c r="M510" s="149" t="str">
        <f>INDEX('State '!$A$1:$C$62,MATCH($J510,'State '!$B:$B,0),3)</f>
        <v>South Central</v>
      </c>
      <c r="N510" s="149"/>
      <c r="O510" s="156">
        <v>1296</v>
      </c>
      <c r="P510" s="156">
        <v>111</v>
      </c>
      <c r="Q510" s="156">
        <v>1272</v>
      </c>
      <c r="R510" s="155">
        <v>42</v>
      </c>
      <c r="S510" s="149" t="s">
        <v>135</v>
      </c>
      <c r="T510" s="149" t="s">
        <v>381</v>
      </c>
      <c r="U510" s="149" t="s">
        <v>809</v>
      </c>
      <c r="V510" s="149"/>
      <c r="W510" s="148"/>
      <c r="X510" s="148"/>
      <c r="Y510" s="148"/>
    </row>
    <row r="511" spans="1:25" s="17" customFormat="1" x14ac:dyDescent="0.2">
      <c r="A511" s="149">
        <v>40388</v>
      </c>
      <c r="B511" s="162" t="s">
        <v>779</v>
      </c>
      <c r="C511" s="162" t="s">
        <v>239</v>
      </c>
      <c r="D511" s="162" t="s">
        <v>140</v>
      </c>
      <c r="E511" s="162" t="s">
        <v>143</v>
      </c>
      <c r="F511" s="163">
        <v>39601</v>
      </c>
      <c r="G511" s="164">
        <v>2008</v>
      </c>
      <c r="H511" s="149" t="s">
        <v>780</v>
      </c>
      <c r="I511" s="149" t="str">
        <f t="shared" si="21"/>
        <v>LA</v>
      </c>
      <c r="J511" s="149" t="str">
        <f t="shared" si="22"/>
        <v>MS</v>
      </c>
      <c r="K511" s="149" t="str">
        <f t="shared" si="23"/>
        <v>South Central</v>
      </c>
      <c r="L511" s="149" t="str">
        <f>INDEX('State '!$A$1:$C$62,MATCH($I511,'State '!$B:$B,0),3)</f>
        <v>South Central</v>
      </c>
      <c r="M511" s="149" t="str">
        <f>INDEX('State '!$A$1:$C$62,MATCH($J511,'State '!$B:$B,0),3)</f>
        <v>South Central</v>
      </c>
      <c r="N511" s="149"/>
      <c r="O511" s="156">
        <v>961</v>
      </c>
      <c r="P511" s="156">
        <v>243</v>
      </c>
      <c r="Q511" s="156">
        <v>1700</v>
      </c>
      <c r="R511" s="155" t="s">
        <v>550</v>
      </c>
      <c r="S511" s="149" t="s">
        <v>135</v>
      </c>
      <c r="T511" s="149" t="s">
        <v>381</v>
      </c>
      <c r="U511" s="149" t="s">
        <v>781</v>
      </c>
      <c r="V511" s="149"/>
      <c r="W511" s="148"/>
      <c r="X511" s="148"/>
      <c r="Y511" s="148"/>
    </row>
    <row r="512" spans="1:25" s="17" customFormat="1" x14ac:dyDescent="0.2">
      <c r="A512" s="171">
        <v>40388</v>
      </c>
      <c r="B512" s="162" t="s">
        <v>832</v>
      </c>
      <c r="C512" s="162" t="s">
        <v>291</v>
      </c>
      <c r="D512" s="162" t="s">
        <v>136</v>
      </c>
      <c r="E512" s="162" t="s">
        <v>143</v>
      </c>
      <c r="F512" s="163">
        <v>39621</v>
      </c>
      <c r="G512" s="164">
        <v>2008</v>
      </c>
      <c r="H512" s="149" t="s">
        <v>833</v>
      </c>
      <c r="I512" s="149" t="str">
        <f t="shared" si="21"/>
        <v>LA</v>
      </c>
      <c r="J512" s="149" t="str">
        <f t="shared" si="22"/>
        <v>AL</v>
      </c>
      <c r="K512" s="149" t="str">
        <f t="shared" si="23"/>
        <v>South Central</v>
      </c>
      <c r="L512" s="149" t="str">
        <f>INDEX('State '!$A$1:$C$62,MATCH($I512,'State '!$B:$B,0),3)</f>
        <v>South Central</v>
      </c>
      <c r="M512" s="149" t="str">
        <f>INDEX('State '!$A$1:$C$62,MATCH($J512,'State '!$B:$B,0),3)</f>
        <v>South Central</v>
      </c>
      <c r="N512" s="149"/>
      <c r="O512" s="156">
        <v>583</v>
      </c>
      <c r="P512" s="156">
        <v>135</v>
      </c>
      <c r="Q512" s="156">
        <v>2000</v>
      </c>
      <c r="R512" s="155" t="s">
        <v>550</v>
      </c>
      <c r="S512" s="149" t="s">
        <v>135</v>
      </c>
      <c r="T512" s="149" t="s">
        <v>381</v>
      </c>
      <c r="U512" s="149" t="s">
        <v>834</v>
      </c>
      <c r="V512" s="149"/>
      <c r="W512" s="148"/>
      <c r="X512" s="148"/>
      <c r="Y512" s="148"/>
    </row>
    <row r="513" spans="1:25" s="17" customFormat="1" x14ac:dyDescent="0.2">
      <c r="A513" s="149">
        <v>39990</v>
      </c>
      <c r="B513" s="150" t="s">
        <v>736</v>
      </c>
      <c r="C513" s="150" t="s">
        <v>235</v>
      </c>
      <c r="D513" s="150" t="s">
        <v>134</v>
      </c>
      <c r="E513" s="162" t="s">
        <v>143</v>
      </c>
      <c r="F513" s="163">
        <v>39630</v>
      </c>
      <c r="G513" s="164">
        <v>2008</v>
      </c>
      <c r="H513" s="149" t="s">
        <v>18</v>
      </c>
      <c r="I513" s="149" t="str">
        <f t="shared" si="21"/>
        <v>FL</v>
      </c>
      <c r="J513" s="149" t="str">
        <f t="shared" si="22"/>
        <v>FL</v>
      </c>
      <c r="K513" s="149" t="str">
        <f t="shared" si="23"/>
        <v>Southeast</v>
      </c>
      <c r="L513" s="149" t="str">
        <f>INDEX('State '!$A$1:$C$62,MATCH($I513,'State '!$B:$B,0),3)</f>
        <v>Southeast</v>
      </c>
      <c r="M513" s="149" t="str">
        <f>INDEX('State '!$A$1:$C$62,MATCH($J513,'State '!$B:$B,0),3)</f>
        <v>Southeast</v>
      </c>
      <c r="N513" s="149"/>
      <c r="O513" s="156">
        <v>16</v>
      </c>
      <c r="P513" s="156">
        <v>6.64</v>
      </c>
      <c r="Q513" s="155">
        <v>10</v>
      </c>
      <c r="R513" s="155">
        <v>30</v>
      </c>
      <c r="S513" s="149" t="s">
        <v>135</v>
      </c>
      <c r="T513" s="149" t="s">
        <v>381</v>
      </c>
      <c r="U513" s="149" t="s">
        <v>737</v>
      </c>
      <c r="V513" s="149"/>
      <c r="W513" s="148"/>
      <c r="X513" s="148"/>
      <c r="Y513" s="148"/>
    </row>
    <row r="514" spans="1:25" s="17" customFormat="1" x14ac:dyDescent="0.2">
      <c r="A514" s="149">
        <v>39990</v>
      </c>
      <c r="B514" s="162" t="s">
        <v>825</v>
      </c>
      <c r="C514" s="162" t="s">
        <v>266</v>
      </c>
      <c r="D514" s="162" t="s">
        <v>140</v>
      </c>
      <c r="E514" s="162" t="s">
        <v>143</v>
      </c>
      <c r="F514" s="163">
        <v>39651</v>
      </c>
      <c r="G514" s="155">
        <v>2008</v>
      </c>
      <c r="H514" s="149" t="s">
        <v>43</v>
      </c>
      <c r="I514" s="149" t="str">
        <f t="shared" si="21"/>
        <v>NM</v>
      </c>
      <c r="J514" s="149" t="str">
        <f t="shared" si="22"/>
        <v>NM</v>
      </c>
      <c r="K514" s="149" t="str">
        <f t="shared" si="23"/>
        <v>Mountain</v>
      </c>
      <c r="L514" s="149" t="str">
        <f>INDEX('State '!$A$1:$C$62,MATCH($I514,'State '!$B:$B,0),3)</f>
        <v>Mountain</v>
      </c>
      <c r="M514" s="149" t="str">
        <f>INDEX('State '!$A$1:$C$62,MATCH($J514,'State '!$B:$B,0),3)</f>
        <v>Mountain</v>
      </c>
      <c r="N514" s="149"/>
      <c r="O514" s="156">
        <v>107.2</v>
      </c>
      <c r="P514" s="156">
        <v>25</v>
      </c>
      <c r="Q514" s="156">
        <v>375</v>
      </c>
      <c r="R514" s="155">
        <v>36</v>
      </c>
      <c r="S514" s="149" t="s">
        <v>135</v>
      </c>
      <c r="T514" s="149" t="s">
        <v>381</v>
      </c>
      <c r="U514" s="149" t="s">
        <v>663</v>
      </c>
      <c r="V514" s="149"/>
      <c r="W514" s="148"/>
      <c r="X514" s="148"/>
      <c r="Y514" s="148"/>
    </row>
    <row r="515" spans="1:25" s="17" customFormat="1" x14ac:dyDescent="0.2">
      <c r="A515" s="149">
        <v>39990</v>
      </c>
      <c r="B515" s="150" t="s">
        <v>782</v>
      </c>
      <c r="C515" s="150" t="s">
        <v>240</v>
      </c>
      <c r="D515" s="150" t="s">
        <v>136</v>
      </c>
      <c r="E515" s="151" t="s">
        <v>143</v>
      </c>
      <c r="F515" s="152">
        <v>39661</v>
      </c>
      <c r="G515" s="153">
        <v>2008</v>
      </c>
      <c r="H515" s="149" t="s">
        <v>6</v>
      </c>
      <c r="I515" s="149" t="str">
        <f t="shared" ref="I515:I578" si="24">LEFT($H515,2)</f>
        <v>TX</v>
      </c>
      <c r="J515" s="149" t="str">
        <f t="shared" ref="J515:J578" si="25">RIGHT($H515,2)</f>
        <v>TX</v>
      </c>
      <c r="K515" s="149" t="str">
        <f t="shared" ref="K515:K578" si="26">IF($L515=$M515,L515,CONCATENATE($L515,", ",IF(ISBLANK(N515),"",CONCATENATE(N515,", ")),$M515))</f>
        <v>South Central</v>
      </c>
      <c r="L515" s="149" t="str">
        <f>INDEX('State '!$A$1:$C$62,MATCH($I515,'State '!$B:$B,0),3)</f>
        <v>South Central</v>
      </c>
      <c r="M515" s="149" t="str">
        <f>INDEX('State '!$A$1:$C$62,MATCH($J515,'State '!$B:$B,0),3)</f>
        <v>South Central</v>
      </c>
      <c r="N515" s="149"/>
      <c r="O515" s="156">
        <v>50</v>
      </c>
      <c r="P515" s="155">
        <v>25</v>
      </c>
      <c r="Q515" s="155">
        <v>600</v>
      </c>
      <c r="R515" s="156">
        <v>36</v>
      </c>
      <c r="S515" s="157" t="s">
        <v>138</v>
      </c>
      <c r="T515" s="154" t="s">
        <v>187</v>
      </c>
      <c r="U515" s="158" t="s">
        <v>382</v>
      </c>
      <c r="V515" s="149"/>
      <c r="W515" s="148"/>
      <c r="X515" s="148"/>
      <c r="Y515" s="148"/>
    </row>
    <row r="516" spans="1:25" s="17" customFormat="1" x14ac:dyDescent="0.2">
      <c r="A516" s="149">
        <v>39990</v>
      </c>
      <c r="B516" s="150" t="s">
        <v>785</v>
      </c>
      <c r="C516" s="150" t="s">
        <v>240</v>
      </c>
      <c r="D516" s="150" t="s">
        <v>136</v>
      </c>
      <c r="E516" s="151" t="s">
        <v>143</v>
      </c>
      <c r="F516" s="152">
        <v>39661</v>
      </c>
      <c r="G516" s="153">
        <v>2008</v>
      </c>
      <c r="H516" s="149" t="s">
        <v>6</v>
      </c>
      <c r="I516" s="149" t="str">
        <f t="shared" si="24"/>
        <v>TX</v>
      </c>
      <c r="J516" s="149" t="str">
        <f t="shared" si="25"/>
        <v>TX</v>
      </c>
      <c r="K516" s="149" t="str">
        <f t="shared" si="26"/>
        <v>South Central</v>
      </c>
      <c r="L516" s="149" t="str">
        <f>INDEX('State '!$A$1:$C$62,MATCH($I516,'State '!$B:$B,0),3)</f>
        <v>South Central</v>
      </c>
      <c r="M516" s="149" t="str">
        <f>INDEX('State '!$A$1:$C$62,MATCH($J516,'State '!$B:$B,0),3)</f>
        <v>South Central</v>
      </c>
      <c r="N516" s="149"/>
      <c r="O516" s="156">
        <v>260</v>
      </c>
      <c r="P516" s="155">
        <v>145</v>
      </c>
      <c r="Q516" s="155">
        <v>350</v>
      </c>
      <c r="R516" s="156" t="s">
        <v>535</v>
      </c>
      <c r="S516" s="157" t="s">
        <v>138</v>
      </c>
      <c r="T516" s="154" t="s">
        <v>187</v>
      </c>
      <c r="U516" s="158" t="s">
        <v>382</v>
      </c>
      <c r="V516" s="149"/>
      <c r="W516" s="148"/>
      <c r="X516" s="148"/>
      <c r="Y516" s="148"/>
    </row>
    <row r="517" spans="1:25" s="17" customFormat="1" x14ac:dyDescent="0.2">
      <c r="A517" s="149">
        <v>39990</v>
      </c>
      <c r="B517" s="162" t="s">
        <v>836</v>
      </c>
      <c r="C517" s="162" t="s">
        <v>293</v>
      </c>
      <c r="D517" s="162" t="s">
        <v>140</v>
      </c>
      <c r="E517" s="162" t="s">
        <v>143</v>
      </c>
      <c r="F517" s="163">
        <v>39675</v>
      </c>
      <c r="G517" s="164">
        <v>2008</v>
      </c>
      <c r="H517" s="149" t="s">
        <v>837</v>
      </c>
      <c r="I517" s="149" t="str">
        <f t="shared" si="24"/>
        <v>CO</v>
      </c>
      <c r="J517" s="149" t="str">
        <f t="shared" si="25"/>
        <v>KS</v>
      </c>
      <c r="K517" s="149" t="str">
        <f t="shared" si="26"/>
        <v>Mountain, South Central</v>
      </c>
      <c r="L517" s="149" t="str">
        <f>INDEX('State '!$A$1:$C$62,MATCH($I517,'State '!$B:$B,0),3)</f>
        <v>Mountain</v>
      </c>
      <c r="M517" s="149" t="str">
        <f>INDEX('State '!$A$1:$C$62,MATCH($J517,'State '!$B:$B,0),3)</f>
        <v>South Central</v>
      </c>
      <c r="N517" s="149"/>
      <c r="O517" s="156">
        <v>20.2</v>
      </c>
      <c r="P517" s="156"/>
      <c r="Q517" s="156">
        <v>90</v>
      </c>
      <c r="R517" s="155">
        <v>36</v>
      </c>
      <c r="S517" s="149" t="s">
        <v>135</v>
      </c>
      <c r="T517" s="149" t="s">
        <v>381</v>
      </c>
      <c r="U517" s="149" t="s">
        <v>838</v>
      </c>
      <c r="V517" s="149"/>
      <c r="W517" s="148"/>
      <c r="X517" s="148"/>
      <c r="Y517" s="148"/>
    </row>
    <row r="518" spans="1:25" s="17" customFormat="1" x14ac:dyDescent="0.2">
      <c r="A518" s="149">
        <v>40367</v>
      </c>
      <c r="B518" s="150" t="s">
        <v>776</v>
      </c>
      <c r="C518" s="150" t="s">
        <v>242</v>
      </c>
      <c r="D518" s="150" t="s">
        <v>134</v>
      </c>
      <c r="E518" s="151" t="s">
        <v>143</v>
      </c>
      <c r="F518" s="152">
        <v>39681</v>
      </c>
      <c r="G518" s="153">
        <v>2008</v>
      </c>
      <c r="H518" s="149" t="s">
        <v>18</v>
      </c>
      <c r="I518" s="149" t="str">
        <f t="shared" si="24"/>
        <v>FL</v>
      </c>
      <c r="J518" s="149" t="str">
        <f t="shared" si="25"/>
        <v>FL</v>
      </c>
      <c r="K518" s="149" t="str">
        <f t="shared" si="26"/>
        <v>Southeast</v>
      </c>
      <c r="L518" s="149" t="str">
        <f>INDEX('State '!$A$1:$C$62,MATCH($I518,'State '!$B:$B,0),3)</f>
        <v>Southeast</v>
      </c>
      <c r="M518" s="149" t="str">
        <f>INDEX('State '!$A$1:$C$62,MATCH($J518,'State '!$B:$B,0),3)</f>
        <v>Southeast</v>
      </c>
      <c r="N518" s="149"/>
      <c r="O518" s="156">
        <v>112.3</v>
      </c>
      <c r="P518" s="155">
        <v>34.299999999999997</v>
      </c>
      <c r="Q518" s="155">
        <v>160</v>
      </c>
      <c r="R518" s="156">
        <v>30</v>
      </c>
      <c r="S518" s="157" t="s">
        <v>135</v>
      </c>
      <c r="T518" s="154" t="s">
        <v>381</v>
      </c>
      <c r="U518" s="158" t="s">
        <v>777</v>
      </c>
      <c r="V518" s="149"/>
      <c r="W518" s="148"/>
      <c r="X518" s="148"/>
      <c r="Y518" s="148"/>
    </row>
    <row r="519" spans="1:25" s="17" customFormat="1" x14ac:dyDescent="0.2">
      <c r="A519" s="149">
        <v>39990</v>
      </c>
      <c r="B519" s="162" t="s">
        <v>758</v>
      </c>
      <c r="C519" s="162" t="s">
        <v>239</v>
      </c>
      <c r="D519" s="162" t="s">
        <v>140</v>
      </c>
      <c r="E519" s="162" t="s">
        <v>143</v>
      </c>
      <c r="F519" s="163">
        <v>39691</v>
      </c>
      <c r="G519" s="164">
        <v>2008</v>
      </c>
      <c r="H519" s="149" t="s">
        <v>483</v>
      </c>
      <c r="I519" s="149" t="str">
        <f t="shared" si="24"/>
        <v>MS</v>
      </c>
      <c r="J519" s="149" t="str">
        <f t="shared" si="25"/>
        <v>AL</v>
      </c>
      <c r="K519" s="149" t="str">
        <f t="shared" si="26"/>
        <v>South Central</v>
      </c>
      <c r="L519" s="149" t="str">
        <f>INDEX('State '!$A$1:$C$62,MATCH($I519,'State '!$B:$B,0),3)</f>
        <v>South Central</v>
      </c>
      <c r="M519" s="149" t="str">
        <f>INDEX('State '!$A$1:$C$62,MATCH($J519,'State '!$B:$B,0),3)</f>
        <v>South Central</v>
      </c>
      <c r="N519" s="149"/>
      <c r="O519" s="156">
        <v>22.99</v>
      </c>
      <c r="P519" s="156"/>
      <c r="Q519" s="156">
        <v>250</v>
      </c>
      <c r="R519" s="155"/>
      <c r="S519" s="149" t="s">
        <v>135</v>
      </c>
      <c r="T519" s="149" t="s">
        <v>381</v>
      </c>
      <c r="U519" s="149" t="s">
        <v>759</v>
      </c>
      <c r="V519" s="149"/>
      <c r="W519" s="148"/>
      <c r="X519" s="148"/>
      <c r="Y519" s="148"/>
    </row>
    <row r="520" spans="1:25" s="17" customFormat="1" x14ac:dyDescent="0.2">
      <c r="A520" s="149">
        <v>39990</v>
      </c>
      <c r="B520" s="162" t="s">
        <v>746</v>
      </c>
      <c r="C520" s="162" t="s">
        <v>281</v>
      </c>
      <c r="D520" s="162" t="s">
        <v>140</v>
      </c>
      <c r="E520" s="162" t="s">
        <v>143</v>
      </c>
      <c r="F520" s="163">
        <v>39692</v>
      </c>
      <c r="G520" s="164">
        <v>2008</v>
      </c>
      <c r="H520" s="149" t="s">
        <v>0</v>
      </c>
      <c r="I520" s="149" t="str">
        <f t="shared" si="24"/>
        <v>LA</v>
      </c>
      <c r="J520" s="149" t="str">
        <f t="shared" si="25"/>
        <v>LA</v>
      </c>
      <c r="K520" s="149" t="str">
        <f t="shared" si="26"/>
        <v>South Central</v>
      </c>
      <c r="L520" s="149" t="str">
        <f>INDEX('State '!$A$1:$C$62,MATCH($I520,'State '!$B:$B,0),3)</f>
        <v>South Central</v>
      </c>
      <c r="M520" s="149" t="str">
        <f>INDEX('State '!$A$1:$C$62,MATCH($J520,'State '!$B:$B,0),3)</f>
        <v>South Central</v>
      </c>
      <c r="N520" s="149"/>
      <c r="O520" s="156">
        <v>115.1</v>
      </c>
      <c r="P520" s="156">
        <v>36.1</v>
      </c>
      <c r="Q520" s="156">
        <v>2350</v>
      </c>
      <c r="R520" s="155">
        <v>42</v>
      </c>
      <c r="S520" s="149" t="s">
        <v>135</v>
      </c>
      <c r="T520" s="149" t="s">
        <v>381</v>
      </c>
      <c r="U520" s="149" t="s">
        <v>747</v>
      </c>
      <c r="V520" s="149"/>
      <c r="W520" s="154"/>
      <c r="X520" s="148"/>
      <c r="Y520" s="148"/>
    </row>
    <row r="521" spans="1:25" s="17" customFormat="1" x14ac:dyDescent="0.2">
      <c r="A521" s="149">
        <v>39990</v>
      </c>
      <c r="B521" s="150" t="s">
        <v>739</v>
      </c>
      <c r="C521" s="150" t="s">
        <v>231</v>
      </c>
      <c r="D521" s="150" t="s">
        <v>140</v>
      </c>
      <c r="E521" s="162" t="s">
        <v>143</v>
      </c>
      <c r="F521" s="163">
        <v>39692</v>
      </c>
      <c r="G521" s="164">
        <v>2008</v>
      </c>
      <c r="H521" s="149" t="s">
        <v>740</v>
      </c>
      <c r="I521" s="149" t="str">
        <f t="shared" si="24"/>
        <v>VA</v>
      </c>
      <c r="J521" s="149" t="str">
        <f t="shared" si="25"/>
        <v>NC</v>
      </c>
      <c r="K521" s="149" t="str">
        <f t="shared" si="26"/>
        <v>Northeast, Southeast</v>
      </c>
      <c r="L521" s="149" t="str">
        <f>INDEX('State '!$A$1:$C$62,MATCH($I521,'State '!$B:$B,0),3)</f>
        <v>Northeast</v>
      </c>
      <c r="M521" s="149" t="str">
        <f>INDEX('State '!$A$1:$C$62,MATCH($J521,'State '!$B:$B,0),3)</f>
        <v>Southeast</v>
      </c>
      <c r="N521" s="149"/>
      <c r="O521" s="156">
        <v>4.8</v>
      </c>
      <c r="P521" s="156"/>
      <c r="Q521" s="155">
        <v>90</v>
      </c>
      <c r="R521" s="155"/>
      <c r="S521" s="149" t="s">
        <v>135</v>
      </c>
      <c r="T521" s="149" t="s">
        <v>381</v>
      </c>
      <c r="U521" s="149" t="s">
        <v>741</v>
      </c>
      <c r="V521" s="149"/>
      <c r="W521" s="148"/>
      <c r="X521" s="148"/>
      <c r="Y521" s="148"/>
    </row>
    <row r="522" spans="1:25" s="17" customFormat="1" x14ac:dyDescent="0.2">
      <c r="A522" s="149">
        <v>39990</v>
      </c>
      <c r="B522" s="150" t="s">
        <v>778</v>
      </c>
      <c r="C522" s="150" t="s">
        <v>242</v>
      </c>
      <c r="D522" s="150" t="s">
        <v>134</v>
      </c>
      <c r="E522" s="151" t="s">
        <v>143</v>
      </c>
      <c r="F522" s="152">
        <v>39692</v>
      </c>
      <c r="G522" s="153">
        <v>2008</v>
      </c>
      <c r="H522" s="149" t="s">
        <v>18</v>
      </c>
      <c r="I522" s="149" t="str">
        <f t="shared" si="24"/>
        <v>FL</v>
      </c>
      <c r="J522" s="149" t="str">
        <f t="shared" si="25"/>
        <v>FL</v>
      </c>
      <c r="K522" s="149" t="str">
        <f t="shared" si="26"/>
        <v>Southeast</v>
      </c>
      <c r="L522" s="149" t="str">
        <f>INDEX('State '!$A$1:$C$62,MATCH($I522,'State '!$B:$B,0),3)</f>
        <v>Southeast</v>
      </c>
      <c r="M522" s="149" t="str">
        <f>INDEX('State '!$A$1:$C$62,MATCH($J522,'State '!$B:$B,0),3)</f>
        <v>Southeast</v>
      </c>
      <c r="N522" s="149"/>
      <c r="O522" s="156">
        <v>129</v>
      </c>
      <c r="P522" s="155">
        <v>34.299999999999997</v>
      </c>
      <c r="Q522" s="155">
        <v>185</v>
      </c>
      <c r="R522" s="156">
        <v>30</v>
      </c>
      <c r="S522" s="157" t="s">
        <v>135</v>
      </c>
      <c r="T522" s="154" t="s">
        <v>381</v>
      </c>
      <c r="U522" s="158" t="s">
        <v>777</v>
      </c>
      <c r="V522" s="149"/>
      <c r="W522" s="148"/>
      <c r="X522" s="148"/>
      <c r="Y522" s="148"/>
    </row>
    <row r="523" spans="1:25" s="17" customFormat="1" x14ac:dyDescent="0.2">
      <c r="A523" s="149">
        <v>39990</v>
      </c>
      <c r="B523" s="162" t="s">
        <v>826</v>
      </c>
      <c r="C523" s="162" t="s">
        <v>289</v>
      </c>
      <c r="D523" s="162" t="s">
        <v>140</v>
      </c>
      <c r="E523" s="162" t="s">
        <v>143</v>
      </c>
      <c r="F523" s="163">
        <v>39692</v>
      </c>
      <c r="G523" s="164">
        <v>2008</v>
      </c>
      <c r="H523" s="149" t="s">
        <v>41</v>
      </c>
      <c r="I523" s="149" t="str">
        <f t="shared" si="24"/>
        <v>MI</v>
      </c>
      <c r="J523" s="149" t="str">
        <f t="shared" si="25"/>
        <v>MI</v>
      </c>
      <c r="K523" s="149" t="str">
        <f t="shared" si="26"/>
        <v>Midwest</v>
      </c>
      <c r="L523" s="149" t="str">
        <f>INDEX('State '!$A$1:$C$62,MATCH($I523,'State '!$B:$B,0),3)</f>
        <v>Midwest</v>
      </c>
      <c r="M523" s="149" t="str">
        <f>INDEX('State '!$A$1:$C$62,MATCH($J523,'State '!$B:$B,0),3)</f>
        <v>Midwest</v>
      </c>
      <c r="N523" s="149"/>
      <c r="O523" s="156">
        <v>80</v>
      </c>
      <c r="P523" s="156">
        <v>16</v>
      </c>
      <c r="Q523" s="156">
        <v>120</v>
      </c>
      <c r="R523" s="155">
        <v>30</v>
      </c>
      <c r="S523" s="149" t="s">
        <v>138</v>
      </c>
      <c r="T523" s="149" t="s">
        <v>187</v>
      </c>
      <c r="U523" s="149" t="s">
        <v>382</v>
      </c>
      <c r="V523" s="149"/>
      <c r="W523" s="148"/>
      <c r="X523" s="148"/>
      <c r="Y523" s="148"/>
    </row>
    <row r="524" spans="1:25" s="17" customFormat="1" x14ac:dyDescent="0.2">
      <c r="A524" s="149">
        <v>39990</v>
      </c>
      <c r="B524" s="162" t="s">
        <v>773</v>
      </c>
      <c r="C524" s="162" t="s">
        <v>240</v>
      </c>
      <c r="D524" s="162" t="s">
        <v>140</v>
      </c>
      <c r="E524" s="162" t="s">
        <v>143</v>
      </c>
      <c r="F524" s="163">
        <v>39701</v>
      </c>
      <c r="G524" s="164">
        <v>2008</v>
      </c>
      <c r="H524" s="149" t="s">
        <v>6</v>
      </c>
      <c r="I524" s="149" t="str">
        <f t="shared" si="24"/>
        <v>TX</v>
      </c>
      <c r="J524" s="149" t="str">
        <f t="shared" si="25"/>
        <v>TX</v>
      </c>
      <c r="K524" s="149" t="str">
        <f t="shared" si="26"/>
        <v>South Central</v>
      </c>
      <c r="L524" s="149" t="str">
        <f>INDEX('State '!$A$1:$C$62,MATCH($I524,'State '!$B:$B,0),3)</f>
        <v>South Central</v>
      </c>
      <c r="M524" s="149" t="str">
        <f>INDEX('State '!$A$1:$C$62,MATCH($J524,'State '!$B:$B,0),3)</f>
        <v>South Central</v>
      </c>
      <c r="N524" s="149"/>
      <c r="O524" s="156">
        <v>94</v>
      </c>
      <c r="P524" s="156">
        <v>32</v>
      </c>
      <c r="Q524" s="156">
        <v>500</v>
      </c>
      <c r="R524" s="155">
        <v>42</v>
      </c>
      <c r="S524" s="149" t="s">
        <v>138</v>
      </c>
      <c r="T524" s="149" t="s">
        <v>187</v>
      </c>
      <c r="U524" s="149" t="s">
        <v>382</v>
      </c>
      <c r="V524" s="149"/>
      <c r="W524" s="148"/>
      <c r="X524" s="148"/>
      <c r="Y524" s="148"/>
    </row>
    <row r="525" spans="1:25" s="17" customFormat="1" x14ac:dyDescent="0.2">
      <c r="A525" s="149">
        <v>39990</v>
      </c>
      <c r="B525" s="162" t="s">
        <v>790</v>
      </c>
      <c r="C525" s="162" t="s">
        <v>221</v>
      </c>
      <c r="D525" s="162" t="s">
        <v>136</v>
      </c>
      <c r="E525" s="162" t="s">
        <v>143</v>
      </c>
      <c r="F525" s="163">
        <v>39706</v>
      </c>
      <c r="G525" s="164">
        <v>2008</v>
      </c>
      <c r="H525" s="149" t="s">
        <v>6</v>
      </c>
      <c r="I525" s="149" t="str">
        <f t="shared" si="24"/>
        <v>TX</v>
      </c>
      <c r="J525" s="149" t="str">
        <f t="shared" si="25"/>
        <v>TX</v>
      </c>
      <c r="K525" s="149" t="str">
        <f t="shared" si="26"/>
        <v>South Central</v>
      </c>
      <c r="L525" s="149" t="str">
        <f>INDEX('State '!$A$1:$C$62,MATCH($I525,'State '!$B:$B,0),3)</f>
        <v>South Central</v>
      </c>
      <c r="M525" s="149" t="str">
        <f>INDEX('State '!$A$1:$C$62,MATCH($J525,'State '!$B:$B,0),3)</f>
        <v>South Central</v>
      </c>
      <c r="N525" s="149"/>
      <c r="O525" s="156">
        <v>72</v>
      </c>
      <c r="P525" s="156">
        <v>58</v>
      </c>
      <c r="Q525" s="156">
        <v>225</v>
      </c>
      <c r="R525" s="155">
        <v>24</v>
      </c>
      <c r="S525" s="149" t="s">
        <v>138</v>
      </c>
      <c r="T525" s="149" t="s">
        <v>187</v>
      </c>
      <c r="U525" s="149" t="s">
        <v>382</v>
      </c>
      <c r="V525" s="149"/>
      <c r="W525" s="148"/>
      <c r="X525" s="148"/>
      <c r="Y525" s="148"/>
    </row>
    <row r="526" spans="1:25" s="17" customFormat="1" x14ac:dyDescent="0.2">
      <c r="A526" s="149">
        <v>39990</v>
      </c>
      <c r="B526" s="162" t="s">
        <v>879</v>
      </c>
      <c r="C526" s="162" t="s">
        <v>299</v>
      </c>
      <c r="D526" s="162" t="s">
        <v>140</v>
      </c>
      <c r="E526" s="162" t="s">
        <v>143</v>
      </c>
      <c r="F526" s="163">
        <v>39706</v>
      </c>
      <c r="G526" s="164">
        <v>2008</v>
      </c>
      <c r="H526" s="149" t="s">
        <v>43</v>
      </c>
      <c r="I526" s="149" t="str">
        <f t="shared" si="24"/>
        <v>NM</v>
      </c>
      <c r="J526" s="149" t="str">
        <f t="shared" si="25"/>
        <v>NM</v>
      </c>
      <c r="K526" s="149" t="str">
        <f t="shared" si="26"/>
        <v>Mountain</v>
      </c>
      <c r="L526" s="149" t="str">
        <f>INDEX('State '!$A$1:$C$62,MATCH($I526,'State '!$B:$B,0),3)</f>
        <v>Mountain</v>
      </c>
      <c r="M526" s="149" t="str">
        <f>INDEX('State '!$A$1:$C$62,MATCH($J526,'State '!$B:$B,0),3)</f>
        <v>Mountain</v>
      </c>
      <c r="N526" s="149"/>
      <c r="O526" s="156">
        <v>3.2</v>
      </c>
      <c r="P526" s="156">
        <v>3.16</v>
      </c>
      <c r="Q526" s="156">
        <v>110</v>
      </c>
      <c r="R526" s="155">
        <v>16</v>
      </c>
      <c r="S526" s="149" t="s">
        <v>135</v>
      </c>
      <c r="T526" s="149" t="s">
        <v>381</v>
      </c>
      <c r="U526" s="149" t="s">
        <v>880</v>
      </c>
      <c r="V526" s="149"/>
      <c r="W526" s="148"/>
      <c r="X526" s="148"/>
      <c r="Y526" s="148"/>
    </row>
    <row r="527" spans="1:25" s="17" customFormat="1" x14ac:dyDescent="0.2">
      <c r="A527" s="171">
        <v>39990</v>
      </c>
      <c r="B527" s="162" t="s">
        <v>756</v>
      </c>
      <c r="C527" s="162" t="s">
        <v>282</v>
      </c>
      <c r="D527" s="162" t="s">
        <v>136</v>
      </c>
      <c r="E527" s="162" t="s">
        <v>143</v>
      </c>
      <c r="F527" s="163">
        <v>39721</v>
      </c>
      <c r="G527" s="155">
        <v>2008</v>
      </c>
      <c r="H527" s="149" t="s">
        <v>6</v>
      </c>
      <c r="I527" s="149" t="str">
        <f t="shared" si="24"/>
        <v>TX</v>
      </c>
      <c r="J527" s="149" t="str">
        <f t="shared" si="25"/>
        <v>TX</v>
      </c>
      <c r="K527" s="149" t="str">
        <f t="shared" si="26"/>
        <v>South Central</v>
      </c>
      <c r="L527" s="149" t="str">
        <f>INDEX('State '!$A$1:$C$62,MATCH($I527,'State '!$B:$B,0),3)</f>
        <v>South Central</v>
      </c>
      <c r="M527" s="149" t="str">
        <f>INDEX('State '!$A$1:$C$62,MATCH($J527,'State '!$B:$B,0),3)</f>
        <v>South Central</v>
      </c>
      <c r="N527" s="149"/>
      <c r="O527" s="156">
        <v>30</v>
      </c>
      <c r="P527" s="156">
        <v>20</v>
      </c>
      <c r="Q527" s="156">
        <v>50</v>
      </c>
      <c r="R527" s="155">
        <v>10</v>
      </c>
      <c r="S527" s="149" t="s">
        <v>138</v>
      </c>
      <c r="T527" s="149" t="s">
        <v>187</v>
      </c>
      <c r="U527" s="149" t="s">
        <v>382</v>
      </c>
      <c r="V527" s="149"/>
      <c r="W527" s="148"/>
      <c r="X527" s="148"/>
      <c r="Y527" s="148"/>
    </row>
    <row r="528" spans="1:25" s="17" customFormat="1" x14ac:dyDescent="0.2">
      <c r="A528" s="149">
        <v>40381</v>
      </c>
      <c r="B528" s="162" t="s">
        <v>849</v>
      </c>
      <c r="C528" s="162" t="s">
        <v>295</v>
      </c>
      <c r="D528" s="162" t="s">
        <v>134</v>
      </c>
      <c r="E528" s="162" t="s">
        <v>143</v>
      </c>
      <c r="F528" s="163">
        <v>39722</v>
      </c>
      <c r="G528" s="155">
        <v>2008</v>
      </c>
      <c r="H528" s="149" t="s">
        <v>6</v>
      </c>
      <c r="I528" s="149" t="str">
        <f t="shared" si="24"/>
        <v>TX</v>
      </c>
      <c r="J528" s="149" t="str">
        <f t="shared" si="25"/>
        <v>TX</v>
      </c>
      <c r="K528" s="149" t="str">
        <f t="shared" si="26"/>
        <v>South Central</v>
      </c>
      <c r="L528" s="149" t="str">
        <f>INDEX('State '!$A$1:$C$62,MATCH($I528,'State '!$B:$B,0),3)</f>
        <v>South Central</v>
      </c>
      <c r="M528" s="149" t="str">
        <f>INDEX('State '!$A$1:$C$62,MATCH($J528,'State '!$B:$B,0),3)</f>
        <v>South Central</v>
      </c>
      <c r="N528" s="149"/>
      <c r="O528" s="156">
        <v>60</v>
      </c>
      <c r="P528" s="156">
        <v>41.72</v>
      </c>
      <c r="Q528" s="156">
        <v>2500</v>
      </c>
      <c r="R528" s="155">
        <v>36</v>
      </c>
      <c r="S528" s="149" t="s">
        <v>135</v>
      </c>
      <c r="T528" s="149" t="s">
        <v>381</v>
      </c>
      <c r="U528" s="149" t="s">
        <v>850</v>
      </c>
      <c r="V528" s="149"/>
      <c r="W528" s="148"/>
      <c r="X528" s="148"/>
      <c r="Y528" s="148"/>
    </row>
    <row r="529" spans="1:25" s="17" customFormat="1" x14ac:dyDescent="0.2">
      <c r="A529" s="171">
        <v>40381</v>
      </c>
      <c r="B529" s="162" t="s">
        <v>851</v>
      </c>
      <c r="C529" s="162" t="s">
        <v>296</v>
      </c>
      <c r="D529" s="162" t="s">
        <v>134</v>
      </c>
      <c r="E529" s="162" t="s">
        <v>143</v>
      </c>
      <c r="F529" s="163">
        <v>39722</v>
      </c>
      <c r="G529" s="155">
        <v>2008</v>
      </c>
      <c r="H529" s="149" t="s">
        <v>34</v>
      </c>
      <c r="I529" s="149" t="str">
        <f t="shared" si="24"/>
        <v>WI</v>
      </c>
      <c r="J529" s="149" t="str">
        <f t="shared" si="25"/>
        <v>WI</v>
      </c>
      <c r="K529" s="149" t="str">
        <f t="shared" si="26"/>
        <v>Midwest</v>
      </c>
      <c r="L529" s="149" t="str">
        <f>INDEX('State '!$A$1:$C$62,MATCH($I529,'State '!$B:$B,0),3)</f>
        <v>Midwest</v>
      </c>
      <c r="M529" s="149" t="str">
        <f>INDEX('State '!$A$1:$C$62,MATCH($J529,'State '!$B:$B,0),3)</f>
        <v>Midwest</v>
      </c>
      <c r="N529" s="149"/>
      <c r="O529" s="156">
        <v>30</v>
      </c>
      <c r="P529" s="156">
        <v>32</v>
      </c>
      <c r="Q529" s="156">
        <v>99.99</v>
      </c>
      <c r="R529" s="155" t="s">
        <v>719</v>
      </c>
      <c r="S529" s="149" t="s">
        <v>138</v>
      </c>
      <c r="T529" s="149" t="s">
        <v>187</v>
      </c>
      <c r="U529" s="149" t="s">
        <v>382</v>
      </c>
      <c r="V529" s="149"/>
      <c r="W529" s="148"/>
      <c r="X529" s="148"/>
      <c r="Y529" s="148"/>
    </row>
    <row r="530" spans="1:25" s="17" customFormat="1" x14ac:dyDescent="0.2">
      <c r="A530" s="149">
        <v>39990</v>
      </c>
      <c r="B530" s="162" t="s">
        <v>846</v>
      </c>
      <c r="C530" s="162" t="s">
        <v>234</v>
      </c>
      <c r="D530" s="162" t="s">
        <v>136</v>
      </c>
      <c r="E530" s="162" t="s">
        <v>143</v>
      </c>
      <c r="F530" s="163">
        <v>39726</v>
      </c>
      <c r="G530" s="155">
        <v>2008</v>
      </c>
      <c r="H530" s="149" t="s">
        <v>833</v>
      </c>
      <c r="I530" s="149" t="str">
        <f t="shared" si="24"/>
        <v>LA</v>
      </c>
      <c r="J530" s="149" t="str">
        <f t="shared" si="25"/>
        <v>AL</v>
      </c>
      <c r="K530" s="149" t="str">
        <f t="shared" si="26"/>
        <v>South Central</v>
      </c>
      <c r="L530" s="149" t="str">
        <f>INDEX('State '!$A$1:$C$62,MATCH($I530,'State '!$B:$B,0),3)</f>
        <v>South Central</v>
      </c>
      <c r="M530" s="149" t="str">
        <f>INDEX('State '!$A$1:$C$62,MATCH($J530,'State '!$B:$B,0),3)</f>
        <v>South Central</v>
      </c>
      <c r="N530" s="149"/>
      <c r="O530" s="156">
        <v>842</v>
      </c>
      <c r="P530" s="156">
        <v>270</v>
      </c>
      <c r="Q530" s="156">
        <v>1140</v>
      </c>
      <c r="R530" s="155" t="s">
        <v>550</v>
      </c>
      <c r="S530" s="149" t="s">
        <v>135</v>
      </c>
      <c r="T530" s="149" t="s">
        <v>381</v>
      </c>
      <c r="U530" s="149" t="s">
        <v>628</v>
      </c>
      <c r="V530" s="149"/>
      <c r="W530" s="148"/>
      <c r="X530" s="148"/>
      <c r="Y530" s="148"/>
    </row>
    <row r="531" spans="1:25" s="17" customFormat="1" x14ac:dyDescent="0.2">
      <c r="A531" s="171">
        <v>39990</v>
      </c>
      <c r="B531" s="162" t="s">
        <v>726</v>
      </c>
      <c r="C531" s="162" t="s">
        <v>216</v>
      </c>
      <c r="D531" s="162" t="s">
        <v>134</v>
      </c>
      <c r="E531" s="162" t="s">
        <v>143</v>
      </c>
      <c r="F531" s="163">
        <v>39736</v>
      </c>
      <c r="G531" s="164">
        <v>2008</v>
      </c>
      <c r="H531" s="149" t="s">
        <v>0</v>
      </c>
      <c r="I531" s="149" t="str">
        <f t="shared" si="24"/>
        <v>LA</v>
      </c>
      <c r="J531" s="149" t="str">
        <f t="shared" si="25"/>
        <v>LA</v>
      </c>
      <c r="K531" s="149" t="str">
        <f t="shared" si="26"/>
        <v>South Central</v>
      </c>
      <c r="L531" s="149" t="str">
        <f>INDEX('State '!$A$1:$C$62,MATCH($I531,'State '!$B:$B,0),3)</f>
        <v>South Central</v>
      </c>
      <c r="M531" s="149" t="str">
        <f>INDEX('State '!$A$1:$C$62,MATCH($J531,'State '!$B:$B,0),3)</f>
        <v>South Central</v>
      </c>
      <c r="N531" s="149"/>
      <c r="O531" s="156">
        <v>30</v>
      </c>
      <c r="P531" s="156">
        <v>20.350000000000001</v>
      </c>
      <c r="Q531" s="156">
        <v>1200</v>
      </c>
      <c r="R531" s="155" t="s">
        <v>3185</v>
      </c>
      <c r="S531" s="149" t="s">
        <v>135</v>
      </c>
      <c r="T531" s="149" t="s">
        <v>381</v>
      </c>
      <c r="U531" s="149" t="s">
        <v>727</v>
      </c>
      <c r="V531" s="149"/>
      <c r="W531" s="148"/>
      <c r="X531" s="148"/>
      <c r="Y531" s="148"/>
    </row>
    <row r="532" spans="1:25" s="17" customFormat="1" x14ac:dyDescent="0.2">
      <c r="A532" s="149">
        <v>39990</v>
      </c>
      <c r="B532" s="162" t="s">
        <v>783</v>
      </c>
      <c r="C532" s="162" t="s">
        <v>231</v>
      </c>
      <c r="D532" s="162" t="s">
        <v>134</v>
      </c>
      <c r="E532" s="162" t="s">
        <v>143</v>
      </c>
      <c r="F532" s="163">
        <v>39736</v>
      </c>
      <c r="G532" s="164">
        <v>2008</v>
      </c>
      <c r="H532" s="149" t="s">
        <v>740</v>
      </c>
      <c r="I532" s="149" t="str">
        <f t="shared" si="24"/>
        <v>VA</v>
      </c>
      <c r="J532" s="149" t="str">
        <f t="shared" si="25"/>
        <v>NC</v>
      </c>
      <c r="K532" s="149" t="str">
        <f t="shared" si="26"/>
        <v>Northeast, Southeast</v>
      </c>
      <c r="L532" s="149" t="str">
        <f>INDEX('State '!$A$1:$C$62,MATCH($I532,'State '!$B:$B,0),3)</f>
        <v>Northeast</v>
      </c>
      <c r="M532" s="149" t="str">
        <f>INDEX('State '!$A$1:$C$62,MATCH($J532,'State '!$B:$B,0),3)</f>
        <v>Southeast</v>
      </c>
      <c r="N532" s="149"/>
      <c r="O532" s="156">
        <v>20</v>
      </c>
      <c r="P532" s="156"/>
      <c r="Q532" s="156">
        <v>75</v>
      </c>
      <c r="R532" s="155" t="s">
        <v>1264</v>
      </c>
      <c r="S532" s="149" t="s">
        <v>135</v>
      </c>
      <c r="T532" s="149" t="s">
        <v>381</v>
      </c>
      <c r="U532" s="149" t="s">
        <v>784</v>
      </c>
      <c r="V532" s="149"/>
      <c r="W532" s="148"/>
      <c r="X532" s="148"/>
      <c r="Y532" s="148"/>
    </row>
    <row r="533" spans="1:25" s="17" customFormat="1" x14ac:dyDescent="0.2">
      <c r="A533" s="149">
        <v>39990</v>
      </c>
      <c r="B533" s="162" t="s">
        <v>839</v>
      </c>
      <c r="C533" s="162" t="s">
        <v>294</v>
      </c>
      <c r="D533" s="162" t="s">
        <v>134</v>
      </c>
      <c r="E533" s="162" t="s">
        <v>143</v>
      </c>
      <c r="F533" s="163">
        <v>39736</v>
      </c>
      <c r="G533" s="164">
        <v>2008</v>
      </c>
      <c r="H533" s="149" t="s">
        <v>36</v>
      </c>
      <c r="I533" s="149" t="str">
        <f t="shared" si="24"/>
        <v>MA</v>
      </c>
      <c r="J533" s="149" t="str">
        <f t="shared" si="25"/>
        <v>MA</v>
      </c>
      <c r="K533" s="149" t="str">
        <f t="shared" si="26"/>
        <v>Northeast</v>
      </c>
      <c r="L533" s="149" t="str">
        <f>INDEX('State '!$A$1:$C$62,MATCH($I533,'State '!$B:$B,0),3)</f>
        <v>Northeast</v>
      </c>
      <c r="M533" s="149" t="str">
        <f>INDEX('State '!$A$1:$C$62,MATCH($J533,'State '!$B:$B,0),3)</f>
        <v>Northeast</v>
      </c>
      <c r="N533" s="149"/>
      <c r="O533" s="156">
        <v>23</v>
      </c>
      <c r="P533" s="156">
        <v>13</v>
      </c>
      <c r="Q533" s="156">
        <v>750</v>
      </c>
      <c r="R533" s="155">
        <v>24</v>
      </c>
      <c r="S533" s="149" t="s">
        <v>135</v>
      </c>
      <c r="T533" s="149" t="s">
        <v>840</v>
      </c>
      <c r="U533" s="149" t="s">
        <v>382</v>
      </c>
      <c r="V533" s="149"/>
      <c r="W533" s="148"/>
      <c r="X533" s="148"/>
      <c r="Y533" s="148"/>
    </row>
    <row r="534" spans="1:25" s="17" customFormat="1" x14ac:dyDescent="0.2">
      <c r="A534" s="149">
        <v>39990</v>
      </c>
      <c r="B534" s="162" t="s">
        <v>877</v>
      </c>
      <c r="C534" s="162" t="s">
        <v>271</v>
      </c>
      <c r="D534" s="162" t="s">
        <v>140</v>
      </c>
      <c r="E534" s="162" t="s">
        <v>143</v>
      </c>
      <c r="F534" s="163">
        <v>39736</v>
      </c>
      <c r="G534" s="155">
        <v>2008</v>
      </c>
      <c r="H534" s="149" t="s">
        <v>11</v>
      </c>
      <c r="I534" s="149" t="str">
        <f t="shared" si="24"/>
        <v>ND</v>
      </c>
      <c r="J534" s="149" t="str">
        <f t="shared" si="25"/>
        <v>ND</v>
      </c>
      <c r="K534" s="149" t="str">
        <f t="shared" si="26"/>
        <v>Mountain</v>
      </c>
      <c r="L534" s="149" t="str">
        <f>INDEX('State '!$A$1:$C$62,MATCH($I534,'State '!$B:$B,0),3)</f>
        <v>Mountain</v>
      </c>
      <c r="M534" s="149" t="str">
        <f>INDEX('State '!$A$1:$C$62,MATCH($J534,'State '!$B:$B,0),3)</f>
        <v>Mountain</v>
      </c>
      <c r="N534" s="149"/>
      <c r="O534" s="156">
        <v>7.5</v>
      </c>
      <c r="P534" s="156">
        <v>1.1000000000000001</v>
      </c>
      <c r="Q534" s="156">
        <v>10.5</v>
      </c>
      <c r="R534" s="155">
        <v>8</v>
      </c>
      <c r="S534" s="149" t="s">
        <v>135</v>
      </c>
      <c r="T534" s="149" t="s">
        <v>381</v>
      </c>
      <c r="U534" s="149" t="s">
        <v>878</v>
      </c>
      <c r="V534" s="149"/>
      <c r="W534" s="148"/>
      <c r="X534" s="148"/>
      <c r="Y534" s="148"/>
    </row>
    <row r="535" spans="1:25" s="17" customFormat="1" x14ac:dyDescent="0.2">
      <c r="A535" s="149">
        <v>39990</v>
      </c>
      <c r="B535" s="150" t="s">
        <v>854</v>
      </c>
      <c r="C535" s="150" t="s">
        <v>247</v>
      </c>
      <c r="D535" s="150" t="s">
        <v>140</v>
      </c>
      <c r="E535" s="151" t="s">
        <v>143</v>
      </c>
      <c r="F535" s="152">
        <v>39750</v>
      </c>
      <c r="G535" s="159">
        <v>2008</v>
      </c>
      <c r="H535" s="149" t="s">
        <v>690</v>
      </c>
      <c r="I535" s="149" t="str">
        <f t="shared" si="24"/>
        <v>WY</v>
      </c>
      <c r="J535" s="149" t="str">
        <f t="shared" si="25"/>
        <v>CO</v>
      </c>
      <c r="K535" s="149" t="str">
        <f t="shared" si="26"/>
        <v>Mountain</v>
      </c>
      <c r="L535" s="149" t="str">
        <f>INDEX('State '!$A$1:$C$62,MATCH($I535,'State '!$B:$B,0),3)</f>
        <v>Mountain</v>
      </c>
      <c r="M535" s="149" t="str">
        <f>INDEX('State '!$A$1:$C$62,MATCH($J535,'State '!$B:$B,0),3)</f>
        <v>Mountain</v>
      </c>
      <c r="N535" s="149"/>
      <c r="O535" s="156">
        <v>32</v>
      </c>
      <c r="P535" s="155"/>
      <c r="Q535" s="155">
        <v>330</v>
      </c>
      <c r="R535" s="156"/>
      <c r="S535" s="157" t="s">
        <v>135</v>
      </c>
      <c r="T535" s="154" t="s">
        <v>381</v>
      </c>
      <c r="U535" s="158" t="s">
        <v>855</v>
      </c>
      <c r="V535" s="149"/>
      <c r="W535" s="159"/>
      <c r="X535" s="159"/>
      <c r="Y535" s="151"/>
    </row>
    <row r="536" spans="1:25" s="17" customFormat="1" x14ac:dyDescent="0.2">
      <c r="A536" s="149">
        <v>39990</v>
      </c>
      <c r="B536" s="162" t="s">
        <v>871</v>
      </c>
      <c r="C536" s="162" t="s">
        <v>200</v>
      </c>
      <c r="D536" s="162" t="s">
        <v>134</v>
      </c>
      <c r="E536" s="162" t="s">
        <v>143</v>
      </c>
      <c r="F536" s="163">
        <v>39753</v>
      </c>
      <c r="G536" s="164">
        <v>2008</v>
      </c>
      <c r="H536" s="149" t="s">
        <v>872</v>
      </c>
      <c r="I536" s="149" t="str">
        <f t="shared" si="24"/>
        <v>NJ</v>
      </c>
      <c r="J536" s="149" t="str">
        <f t="shared" si="25"/>
        <v>CT</v>
      </c>
      <c r="K536" s="149" t="str">
        <f t="shared" si="26"/>
        <v>Northeast</v>
      </c>
      <c r="L536" s="149" t="str">
        <f>INDEX('State '!$A$1:$C$62,MATCH($I536,'State '!$B:$B,0),3)</f>
        <v>Northeast</v>
      </c>
      <c r="M536" s="149" t="str">
        <f>INDEX('State '!$A$1:$C$62,MATCH($J536,'State '!$B:$B,0),3)</f>
        <v>Northeast</v>
      </c>
      <c r="N536" s="149"/>
      <c r="O536" s="156">
        <v>191.7</v>
      </c>
      <c r="P536" s="156">
        <v>4.8</v>
      </c>
      <c r="Q536" s="156">
        <v>325</v>
      </c>
      <c r="R536" s="155">
        <v>42</v>
      </c>
      <c r="S536" s="149" t="s">
        <v>135</v>
      </c>
      <c r="T536" s="149" t="s">
        <v>381</v>
      </c>
      <c r="U536" s="149" t="s">
        <v>873</v>
      </c>
      <c r="V536" s="149"/>
      <c r="W536" s="148"/>
      <c r="X536" s="148"/>
      <c r="Y536" s="148"/>
    </row>
    <row r="537" spans="1:25" s="17" customFormat="1" x14ac:dyDescent="0.2">
      <c r="A537" s="149">
        <v>39990</v>
      </c>
      <c r="B537" s="162" t="s">
        <v>819</v>
      </c>
      <c r="C537" s="162" t="s">
        <v>257</v>
      </c>
      <c r="D537" s="162" t="s">
        <v>140</v>
      </c>
      <c r="E537" s="162" t="s">
        <v>143</v>
      </c>
      <c r="F537" s="163">
        <v>39753</v>
      </c>
      <c r="G537" s="164">
        <v>2008</v>
      </c>
      <c r="H537" s="149" t="s">
        <v>32</v>
      </c>
      <c r="I537" s="149" t="str">
        <f t="shared" si="24"/>
        <v>AR</v>
      </c>
      <c r="J537" s="149" t="str">
        <f t="shared" si="25"/>
        <v>AR</v>
      </c>
      <c r="K537" s="149" t="str">
        <f t="shared" si="26"/>
        <v>South Central</v>
      </c>
      <c r="L537" s="149" t="str">
        <f>INDEX('State '!$A$1:$C$62,MATCH($I537,'State '!$B:$B,0),3)</f>
        <v>South Central</v>
      </c>
      <c r="M537" s="149" t="str">
        <f>INDEX('State '!$A$1:$C$62,MATCH($J537,'State '!$B:$B,0),3)</f>
        <v>South Central</v>
      </c>
      <c r="N537" s="149"/>
      <c r="O537" s="156">
        <v>26.26</v>
      </c>
      <c r="P537" s="156"/>
      <c r="Q537" s="156">
        <v>200</v>
      </c>
      <c r="R537" s="155"/>
      <c r="S537" s="149" t="s">
        <v>135</v>
      </c>
      <c r="T537" s="149" t="s">
        <v>381</v>
      </c>
      <c r="U537" s="149" t="s">
        <v>820</v>
      </c>
      <c r="V537" s="149"/>
      <c r="W537" s="154"/>
      <c r="X537" s="148"/>
      <c r="Y537" s="148"/>
    </row>
    <row r="538" spans="1:25" s="17" customFormat="1" x14ac:dyDescent="0.2">
      <c r="A538" s="149">
        <v>39990</v>
      </c>
      <c r="B538" s="162" t="s">
        <v>765</v>
      </c>
      <c r="C538" s="162" t="s">
        <v>223</v>
      </c>
      <c r="D538" s="162" t="s">
        <v>140</v>
      </c>
      <c r="E538" s="162" t="s">
        <v>143</v>
      </c>
      <c r="F538" s="163">
        <v>39753</v>
      </c>
      <c r="G538" s="164">
        <v>2008</v>
      </c>
      <c r="H538" s="149" t="s">
        <v>766</v>
      </c>
      <c r="I538" s="149" t="str">
        <f t="shared" si="24"/>
        <v>PA</v>
      </c>
      <c r="J538" s="149" t="str">
        <f t="shared" si="25"/>
        <v>MD</v>
      </c>
      <c r="K538" s="149" t="str">
        <f t="shared" si="26"/>
        <v>Northeast</v>
      </c>
      <c r="L538" s="149" t="str">
        <f>INDEX('State '!$A$1:$C$62,MATCH($I538,'State '!$B:$B,0),3)</f>
        <v>Northeast</v>
      </c>
      <c r="M538" s="149" t="str">
        <f>INDEX('State '!$A$1:$C$62,MATCH($J538,'State '!$B:$B,0),3)</f>
        <v>Northeast</v>
      </c>
      <c r="N538" s="149"/>
      <c r="O538" s="156">
        <v>175</v>
      </c>
      <c r="P538" s="156">
        <v>113</v>
      </c>
      <c r="Q538" s="156">
        <v>700</v>
      </c>
      <c r="R538" s="155" t="s">
        <v>3187</v>
      </c>
      <c r="S538" s="149" t="s">
        <v>135</v>
      </c>
      <c r="T538" s="149" t="s">
        <v>381</v>
      </c>
      <c r="U538" s="149" t="s">
        <v>767</v>
      </c>
      <c r="V538" s="149"/>
      <c r="W538" s="148"/>
      <c r="X538" s="148"/>
      <c r="Y538" s="148"/>
    </row>
    <row r="539" spans="1:25" s="17" customFormat="1" x14ac:dyDescent="0.2">
      <c r="A539" s="149">
        <v>39990</v>
      </c>
      <c r="B539" s="162" t="s">
        <v>718</v>
      </c>
      <c r="C539" s="162" t="s">
        <v>223</v>
      </c>
      <c r="D539" s="162" t="s">
        <v>140</v>
      </c>
      <c r="E539" s="162" t="s">
        <v>143</v>
      </c>
      <c r="F539" s="163">
        <v>39753</v>
      </c>
      <c r="G539" s="164">
        <v>2008</v>
      </c>
      <c r="H539" s="149" t="s">
        <v>33</v>
      </c>
      <c r="I539" s="149" t="str">
        <f t="shared" si="24"/>
        <v>WV</v>
      </c>
      <c r="J539" s="149" t="str">
        <f t="shared" si="25"/>
        <v>WV</v>
      </c>
      <c r="K539" s="149" t="str">
        <f t="shared" si="26"/>
        <v>Northeast</v>
      </c>
      <c r="L539" s="149" t="str">
        <f>INDEX('State '!$A$1:$C$62,MATCH($I539,'State '!$B:$B,0),3)</f>
        <v>Northeast</v>
      </c>
      <c r="M539" s="149" t="str">
        <f>INDEX('State '!$A$1:$C$62,MATCH($J539,'State '!$B:$B,0),3)</f>
        <v>Northeast</v>
      </c>
      <c r="N539" s="149"/>
      <c r="O539" s="156">
        <v>14.69</v>
      </c>
      <c r="P539" s="156">
        <v>6.43</v>
      </c>
      <c r="Q539" s="156">
        <v>21.25</v>
      </c>
      <c r="R539" s="155" t="s">
        <v>719</v>
      </c>
      <c r="S539" s="149" t="s">
        <v>135</v>
      </c>
      <c r="T539" s="149" t="s">
        <v>381</v>
      </c>
      <c r="U539" s="149" t="s">
        <v>720</v>
      </c>
      <c r="V539" s="149"/>
      <c r="W539" s="148"/>
      <c r="X539" s="148"/>
      <c r="Y539" s="148"/>
    </row>
    <row r="540" spans="1:25" s="17" customFormat="1" x14ac:dyDescent="0.2">
      <c r="A540" s="149">
        <v>39990</v>
      </c>
      <c r="B540" s="150" t="s">
        <v>738</v>
      </c>
      <c r="C540" s="150" t="s">
        <v>240</v>
      </c>
      <c r="D540" s="150" t="s">
        <v>140</v>
      </c>
      <c r="E540" s="151" t="s">
        <v>143</v>
      </c>
      <c r="F540" s="152">
        <v>39753</v>
      </c>
      <c r="G540" s="153">
        <v>2008</v>
      </c>
      <c r="H540" s="149" t="s">
        <v>6</v>
      </c>
      <c r="I540" s="149" t="str">
        <f t="shared" si="24"/>
        <v>TX</v>
      </c>
      <c r="J540" s="149" t="str">
        <f t="shared" si="25"/>
        <v>TX</v>
      </c>
      <c r="K540" s="149" t="str">
        <f t="shared" si="26"/>
        <v>South Central</v>
      </c>
      <c r="L540" s="149" t="str">
        <f>INDEX('State '!$A$1:$C$62,MATCH($I540,'State '!$B:$B,0),3)</f>
        <v>South Central</v>
      </c>
      <c r="M540" s="149" t="str">
        <f>INDEX('State '!$A$1:$C$62,MATCH($J540,'State '!$B:$B,0),3)</f>
        <v>South Central</v>
      </c>
      <c r="N540" s="149"/>
      <c r="O540" s="156">
        <v>70</v>
      </c>
      <c r="P540" s="155"/>
      <c r="Q540" s="155">
        <v>400</v>
      </c>
      <c r="R540" s="156">
        <v>24</v>
      </c>
      <c r="S540" s="157" t="s">
        <v>138</v>
      </c>
      <c r="T540" s="154" t="s">
        <v>187</v>
      </c>
      <c r="U540" s="158" t="s">
        <v>382</v>
      </c>
      <c r="V540" s="149"/>
      <c r="W540" s="148"/>
      <c r="X540" s="148"/>
      <c r="Y540" s="148"/>
    </row>
    <row r="541" spans="1:25" s="17" customFormat="1" x14ac:dyDescent="0.2">
      <c r="A541" s="149">
        <v>39990</v>
      </c>
      <c r="B541" s="150" t="s">
        <v>762</v>
      </c>
      <c r="C541" s="150" t="s">
        <v>260</v>
      </c>
      <c r="D541" s="150" t="s">
        <v>140</v>
      </c>
      <c r="E541" s="151" t="s">
        <v>143</v>
      </c>
      <c r="F541" s="152">
        <v>39753</v>
      </c>
      <c r="G541" s="153">
        <v>2008</v>
      </c>
      <c r="H541" s="149" t="s">
        <v>42</v>
      </c>
      <c r="I541" s="149" t="str">
        <f t="shared" si="24"/>
        <v>IA</v>
      </c>
      <c r="J541" s="149" t="str">
        <f t="shared" si="25"/>
        <v>IA</v>
      </c>
      <c r="K541" s="149" t="str">
        <f t="shared" si="26"/>
        <v>Midwest</v>
      </c>
      <c r="L541" s="149" t="str">
        <f>INDEX('State '!$A$1:$C$62,MATCH($I541,'State '!$B:$B,0),3)</f>
        <v>Midwest</v>
      </c>
      <c r="M541" s="149" t="str">
        <f>INDEX('State '!$A$1:$C$62,MATCH($J541,'State '!$B:$B,0),3)</f>
        <v>Midwest</v>
      </c>
      <c r="N541" s="149"/>
      <c r="O541" s="156">
        <v>6.89</v>
      </c>
      <c r="P541" s="155">
        <v>8</v>
      </c>
      <c r="Q541" s="155">
        <v>12.5</v>
      </c>
      <c r="R541" s="156" t="s">
        <v>3207</v>
      </c>
      <c r="S541" s="157" t="s">
        <v>135</v>
      </c>
      <c r="T541" s="154" t="s">
        <v>381</v>
      </c>
      <c r="U541" s="158" t="s">
        <v>763</v>
      </c>
      <c r="V541" s="149"/>
      <c r="W541" s="148"/>
      <c r="X541" s="148"/>
      <c r="Y541" s="148"/>
    </row>
    <row r="542" spans="1:25" s="17" customFormat="1" x14ac:dyDescent="0.2">
      <c r="A542" s="149">
        <v>39990</v>
      </c>
      <c r="B542" s="162" t="s">
        <v>771</v>
      </c>
      <c r="C542" s="162" t="s">
        <v>260</v>
      </c>
      <c r="D542" s="162" t="s">
        <v>140</v>
      </c>
      <c r="E542" s="162" t="s">
        <v>143</v>
      </c>
      <c r="F542" s="163">
        <v>39753</v>
      </c>
      <c r="G542" s="164">
        <v>2008</v>
      </c>
      <c r="H542" s="149" t="s">
        <v>24</v>
      </c>
      <c r="I542" s="149" t="str">
        <f t="shared" si="24"/>
        <v>NE</v>
      </c>
      <c r="J542" s="149" t="str">
        <f t="shared" si="25"/>
        <v>NE</v>
      </c>
      <c r="K542" s="149" t="str">
        <f t="shared" si="26"/>
        <v>Mountain</v>
      </c>
      <c r="L542" s="149" t="str">
        <f>INDEX('State '!$A$1:$C$62,MATCH($I542,'State '!$B:$B,0),3)</f>
        <v>Mountain</v>
      </c>
      <c r="M542" s="149" t="str">
        <f>INDEX('State '!$A$1:$C$62,MATCH($J542,'State '!$B:$B,0),3)</f>
        <v>Mountain</v>
      </c>
      <c r="N542" s="149"/>
      <c r="O542" s="156">
        <v>9.1199999999999992</v>
      </c>
      <c r="P542" s="156">
        <v>12</v>
      </c>
      <c r="Q542" s="156">
        <v>11</v>
      </c>
      <c r="R542" s="155" t="s">
        <v>3209</v>
      </c>
      <c r="S542" s="149" t="s">
        <v>135</v>
      </c>
      <c r="T542" s="149" t="s">
        <v>381</v>
      </c>
      <c r="U542" s="149" t="s">
        <v>772</v>
      </c>
      <c r="V542" s="149"/>
      <c r="W542" s="148"/>
      <c r="X542" s="148"/>
      <c r="Y542" s="148"/>
    </row>
    <row r="543" spans="1:25" s="17" customFormat="1" x14ac:dyDescent="0.2">
      <c r="A543" s="171">
        <v>39990</v>
      </c>
      <c r="B543" s="162" t="s">
        <v>1851</v>
      </c>
      <c r="C543" s="162" t="s">
        <v>290</v>
      </c>
      <c r="D543" s="162" t="s">
        <v>140</v>
      </c>
      <c r="E543" s="162" t="s">
        <v>143</v>
      </c>
      <c r="F543" s="163">
        <v>39753</v>
      </c>
      <c r="G543" s="155">
        <v>2008</v>
      </c>
      <c r="H543" s="149" t="s">
        <v>827</v>
      </c>
      <c r="I543" s="149" t="str">
        <f t="shared" si="24"/>
        <v>ON</v>
      </c>
      <c r="J543" s="149" t="str">
        <f t="shared" si="25"/>
        <v>NY</v>
      </c>
      <c r="K543" s="149" t="str">
        <f t="shared" si="26"/>
        <v>Canada, Northeast</v>
      </c>
      <c r="L543" s="149" t="str">
        <f>INDEX('State '!$A$1:$C$62,MATCH($I543,'State '!$B:$B,0),3)</f>
        <v>Canada</v>
      </c>
      <c r="M543" s="149" t="str">
        <f>INDEX('State '!$A$1:$C$62,MATCH($J543,'State '!$B:$B,0),3)</f>
        <v>Northeast</v>
      </c>
      <c r="N543" s="149"/>
      <c r="O543" s="156">
        <v>30</v>
      </c>
      <c r="P543" s="156"/>
      <c r="Q543" s="156">
        <v>130</v>
      </c>
      <c r="R543" s="155"/>
      <c r="S543" s="149" t="s">
        <v>135</v>
      </c>
      <c r="T543" s="149" t="s">
        <v>813</v>
      </c>
      <c r="U543" s="149" t="s">
        <v>382</v>
      </c>
      <c r="V543" s="149"/>
      <c r="W543" s="148"/>
      <c r="X543" s="148"/>
      <c r="Y543" s="148"/>
    </row>
    <row r="544" spans="1:25" s="17" customFormat="1" x14ac:dyDescent="0.2">
      <c r="A544" s="149">
        <v>39990</v>
      </c>
      <c r="B544" s="162" t="s">
        <v>1852</v>
      </c>
      <c r="C544" s="162" t="s">
        <v>290</v>
      </c>
      <c r="D544" s="162" t="s">
        <v>140</v>
      </c>
      <c r="E544" s="162" t="s">
        <v>143</v>
      </c>
      <c r="F544" s="163">
        <v>39753</v>
      </c>
      <c r="G544" s="155">
        <v>2008</v>
      </c>
      <c r="H544" s="149" t="s">
        <v>845</v>
      </c>
      <c r="I544" s="149" t="str">
        <f t="shared" si="24"/>
        <v>QU</v>
      </c>
      <c r="J544" s="149" t="str">
        <f t="shared" si="25"/>
        <v>VT</v>
      </c>
      <c r="K544" s="149" t="str">
        <f t="shared" si="26"/>
        <v>Canada, Northeast</v>
      </c>
      <c r="L544" s="149" t="str">
        <f>INDEX('State '!$A$1:$C$62,MATCH($I544,'State '!$B:$B,0),3)</f>
        <v>Canada</v>
      </c>
      <c r="M544" s="149" t="str">
        <f>INDEX('State '!$A$1:$C$62,MATCH($J544,'State '!$B:$B,0),3)</f>
        <v>Northeast</v>
      </c>
      <c r="N544" s="149"/>
      <c r="O544" s="156">
        <v>15</v>
      </c>
      <c r="P544" s="156">
        <v>4.0999999999999996</v>
      </c>
      <c r="Q544" s="156">
        <v>10</v>
      </c>
      <c r="R544" s="155">
        <v>12</v>
      </c>
      <c r="S544" s="149" t="s">
        <v>135</v>
      </c>
      <c r="T544" s="149" t="s">
        <v>813</v>
      </c>
      <c r="U544" s="149" t="s">
        <v>382</v>
      </c>
      <c r="V544" s="149"/>
      <c r="W544" s="148"/>
      <c r="X544" s="148"/>
      <c r="Y544" s="148"/>
    </row>
    <row r="545" spans="1:26" s="17" customFormat="1" x14ac:dyDescent="0.2">
      <c r="A545" s="149">
        <v>39990</v>
      </c>
      <c r="B545" s="162" t="s">
        <v>841</v>
      </c>
      <c r="C545" s="162" t="s">
        <v>199</v>
      </c>
      <c r="D545" s="162" t="s">
        <v>140</v>
      </c>
      <c r="E545" s="162" t="s">
        <v>143</v>
      </c>
      <c r="F545" s="163">
        <v>39753</v>
      </c>
      <c r="G545" s="155">
        <v>2008</v>
      </c>
      <c r="H545" s="149" t="s">
        <v>842</v>
      </c>
      <c r="I545" s="149" t="str">
        <f t="shared" si="24"/>
        <v>OH</v>
      </c>
      <c r="J545" s="149" t="str">
        <f t="shared" si="25"/>
        <v>NJ</v>
      </c>
      <c r="K545" s="149" t="str">
        <f t="shared" si="26"/>
        <v>Northeast</v>
      </c>
      <c r="L545" s="149" t="str">
        <f>INDEX('State '!$A$1:$C$62,MATCH($I545,'State '!$B:$B,0),3)</f>
        <v>Northeast</v>
      </c>
      <c r="M545" s="149" t="str">
        <f>INDEX('State '!$A$1:$C$62,MATCH($J545,'State '!$B:$B,0),3)</f>
        <v>Northeast</v>
      </c>
      <c r="N545" s="149"/>
      <c r="O545" s="156">
        <v>53.6</v>
      </c>
      <c r="P545" s="156">
        <v>10.27</v>
      </c>
      <c r="Q545" s="156">
        <v>150</v>
      </c>
      <c r="R545" s="155">
        <v>36</v>
      </c>
      <c r="S545" s="149" t="s">
        <v>135</v>
      </c>
      <c r="T545" s="149" t="s">
        <v>381</v>
      </c>
      <c r="U545" s="149" t="s">
        <v>843</v>
      </c>
      <c r="V545" s="149"/>
      <c r="W545" s="148"/>
      <c r="X545" s="148"/>
      <c r="Y545" s="148"/>
    </row>
    <row r="546" spans="1:26" s="17" customFormat="1" x14ac:dyDescent="0.2">
      <c r="A546" s="149">
        <v>39990</v>
      </c>
      <c r="B546" s="150" t="s">
        <v>868</v>
      </c>
      <c r="C546" s="150" t="s">
        <v>271</v>
      </c>
      <c r="D546" s="150" t="s">
        <v>140</v>
      </c>
      <c r="E546" s="151" t="s">
        <v>143</v>
      </c>
      <c r="F546" s="152">
        <v>39753</v>
      </c>
      <c r="G546" s="159">
        <v>2008</v>
      </c>
      <c r="H546" s="149" t="s">
        <v>869</v>
      </c>
      <c r="I546" s="149" t="str">
        <f t="shared" si="24"/>
        <v>WY</v>
      </c>
      <c r="J546" s="149" t="str">
        <f t="shared" si="25"/>
        <v>ND</v>
      </c>
      <c r="K546" s="149" t="str">
        <f t="shared" si="26"/>
        <v>Mountain</v>
      </c>
      <c r="L546" s="149" t="str">
        <f>INDEX('State '!$A$1:$C$62,MATCH($I546,'State '!$B:$B,0),3)</f>
        <v>Mountain</v>
      </c>
      <c r="M546" s="149" t="str">
        <f>INDEX('State '!$A$1:$C$62,MATCH($J546,'State '!$B:$B,0),3)</f>
        <v>Mountain</v>
      </c>
      <c r="N546" s="149"/>
      <c r="O546" s="156">
        <v>7.3</v>
      </c>
      <c r="P546" s="155"/>
      <c r="Q546" s="155">
        <v>40.799999999999997</v>
      </c>
      <c r="R546" s="156"/>
      <c r="S546" s="157" t="s">
        <v>135</v>
      </c>
      <c r="T546" s="154" t="s">
        <v>381</v>
      </c>
      <c r="U546" s="158" t="s">
        <v>870</v>
      </c>
      <c r="V546" s="149"/>
      <c r="W546" s="154"/>
      <c r="X546" s="154"/>
      <c r="Y546" s="154"/>
    </row>
    <row r="547" spans="1:26" s="17" customFormat="1" x14ac:dyDescent="0.2">
      <c r="A547" s="149">
        <v>40246</v>
      </c>
      <c r="B547" s="150" t="s">
        <v>866</v>
      </c>
      <c r="C547" s="150" t="s">
        <v>296</v>
      </c>
      <c r="D547" s="150" t="s">
        <v>134</v>
      </c>
      <c r="E547" s="151" t="s">
        <v>143</v>
      </c>
      <c r="F547" s="152">
        <v>39753</v>
      </c>
      <c r="G547" s="159">
        <v>2008</v>
      </c>
      <c r="H547" s="149" t="s">
        <v>34</v>
      </c>
      <c r="I547" s="149" t="str">
        <f t="shared" si="24"/>
        <v>WI</v>
      </c>
      <c r="J547" s="149" t="str">
        <f t="shared" si="25"/>
        <v>WI</v>
      </c>
      <c r="K547" s="149" t="str">
        <f t="shared" si="26"/>
        <v>Midwest</v>
      </c>
      <c r="L547" s="149" t="str">
        <f>INDEX('State '!$A$1:$C$62,MATCH($I547,'State '!$B:$B,0),3)</f>
        <v>Midwest</v>
      </c>
      <c r="M547" s="149" t="str">
        <f>INDEX('State '!$A$1:$C$62,MATCH($J547,'State '!$B:$B,0),3)</f>
        <v>Midwest</v>
      </c>
      <c r="N547" s="149"/>
      <c r="O547" s="156">
        <v>1</v>
      </c>
      <c r="P547" s="155">
        <v>1</v>
      </c>
      <c r="Q547" s="155">
        <v>49.99</v>
      </c>
      <c r="R547" s="156">
        <v>4</v>
      </c>
      <c r="S547" s="157" t="s">
        <v>138</v>
      </c>
      <c r="T547" s="154" t="s">
        <v>187</v>
      </c>
      <c r="U547" s="158" t="s">
        <v>382</v>
      </c>
      <c r="V547" s="149"/>
      <c r="W547" s="148"/>
      <c r="X547" s="148"/>
      <c r="Y547" s="148"/>
    </row>
    <row r="548" spans="1:26" s="17" customFormat="1" x14ac:dyDescent="0.2">
      <c r="A548" s="149">
        <v>39990</v>
      </c>
      <c r="B548" s="150" t="s">
        <v>865</v>
      </c>
      <c r="C548" s="150" t="s">
        <v>296</v>
      </c>
      <c r="D548" s="150" t="s">
        <v>134</v>
      </c>
      <c r="E548" s="151" t="s">
        <v>143</v>
      </c>
      <c r="F548" s="152">
        <v>39753</v>
      </c>
      <c r="G548" s="159">
        <v>2008</v>
      </c>
      <c r="H548" s="149" t="s">
        <v>34</v>
      </c>
      <c r="I548" s="149" t="str">
        <f t="shared" si="24"/>
        <v>WI</v>
      </c>
      <c r="J548" s="149" t="str">
        <f t="shared" si="25"/>
        <v>WI</v>
      </c>
      <c r="K548" s="149" t="str">
        <f t="shared" si="26"/>
        <v>Midwest</v>
      </c>
      <c r="L548" s="149" t="str">
        <f>INDEX('State '!$A$1:$C$62,MATCH($I548,'State '!$B:$B,0),3)</f>
        <v>Midwest</v>
      </c>
      <c r="M548" s="149" t="str">
        <f>INDEX('State '!$A$1:$C$62,MATCH($J548,'State '!$B:$B,0),3)</f>
        <v>Midwest</v>
      </c>
      <c r="N548" s="149"/>
      <c r="O548" s="156">
        <v>15</v>
      </c>
      <c r="P548" s="155">
        <v>14</v>
      </c>
      <c r="Q548" s="155">
        <v>99.99</v>
      </c>
      <c r="R548" s="156">
        <v>12</v>
      </c>
      <c r="S548" s="157" t="s">
        <v>138</v>
      </c>
      <c r="T548" s="154" t="s">
        <v>187</v>
      </c>
      <c r="U548" s="158" t="s">
        <v>382</v>
      </c>
      <c r="V548" s="149"/>
      <c r="W548" s="159"/>
      <c r="X548" s="148"/>
      <c r="Y548" s="148"/>
    </row>
    <row r="549" spans="1:26" s="17" customFormat="1" x14ac:dyDescent="0.2">
      <c r="A549" s="171">
        <v>39990</v>
      </c>
      <c r="B549" s="150" t="s">
        <v>1994</v>
      </c>
      <c r="C549" s="150" t="s">
        <v>205</v>
      </c>
      <c r="D549" s="150" t="s">
        <v>140</v>
      </c>
      <c r="E549" s="151" t="s">
        <v>143</v>
      </c>
      <c r="F549" s="152">
        <v>39757</v>
      </c>
      <c r="G549" s="153">
        <v>2008</v>
      </c>
      <c r="H549" s="149" t="s">
        <v>760</v>
      </c>
      <c r="I549" s="149" t="str">
        <f t="shared" si="24"/>
        <v>CT</v>
      </c>
      <c r="J549" s="149" t="str">
        <f t="shared" si="25"/>
        <v>NY</v>
      </c>
      <c r="K549" s="149" t="str">
        <f t="shared" si="26"/>
        <v>Northeast</v>
      </c>
      <c r="L549" s="149" t="str">
        <f>INDEX('State '!$A$1:$C$62,MATCH($I549,'State '!$B:$B,0),3)</f>
        <v>Northeast</v>
      </c>
      <c r="M549" s="149" t="str">
        <f>INDEX('State '!$A$1:$C$62,MATCH($J549,'State '!$B:$B,0),3)</f>
        <v>Northeast</v>
      </c>
      <c r="N549" s="149"/>
      <c r="O549" s="156">
        <v>41.6</v>
      </c>
      <c r="P549" s="155"/>
      <c r="Q549" s="155">
        <v>100</v>
      </c>
      <c r="R549" s="156"/>
      <c r="S549" s="157" t="s">
        <v>135</v>
      </c>
      <c r="T549" s="154" t="s">
        <v>381</v>
      </c>
      <c r="U549" s="158" t="s">
        <v>761</v>
      </c>
      <c r="V549" s="149"/>
      <c r="W549" s="148"/>
      <c r="X549" s="148"/>
      <c r="Y549" s="148"/>
      <c r="Z549"/>
    </row>
    <row r="550" spans="1:26" s="17" customFormat="1" x14ac:dyDescent="0.2">
      <c r="A550" s="171">
        <v>39990</v>
      </c>
      <c r="B550" s="150" t="s">
        <v>789</v>
      </c>
      <c r="C550" s="150" t="s">
        <v>221</v>
      </c>
      <c r="D550" s="150" t="s">
        <v>140</v>
      </c>
      <c r="E550" s="151" t="s">
        <v>143</v>
      </c>
      <c r="F550" s="152">
        <v>39759</v>
      </c>
      <c r="G550" s="153">
        <v>2008</v>
      </c>
      <c r="H550" s="149" t="s">
        <v>24</v>
      </c>
      <c r="I550" s="149" t="str">
        <f t="shared" si="24"/>
        <v>NE</v>
      </c>
      <c r="J550" s="149" t="str">
        <f t="shared" si="25"/>
        <v>NE</v>
      </c>
      <c r="K550" s="149" t="str">
        <f t="shared" si="26"/>
        <v>Mountain</v>
      </c>
      <c r="L550" s="149" t="str">
        <f>INDEX('State '!$A$1:$C$62,MATCH($I550,'State '!$B:$B,0),3)</f>
        <v>Mountain</v>
      </c>
      <c r="M550" s="149" t="str">
        <f>INDEX('State '!$A$1:$C$62,MATCH($J550,'State '!$B:$B,0),3)</f>
        <v>Mountain</v>
      </c>
      <c r="N550" s="149"/>
      <c r="O550" s="156">
        <v>23</v>
      </c>
      <c r="P550" s="155">
        <v>26</v>
      </c>
      <c r="Q550" s="155">
        <v>22</v>
      </c>
      <c r="R550" s="156" t="s">
        <v>719</v>
      </c>
      <c r="S550" s="157" t="s">
        <v>135</v>
      </c>
      <c r="T550" s="154" t="s">
        <v>381</v>
      </c>
      <c r="U550" s="158" t="s">
        <v>382</v>
      </c>
      <c r="V550" s="149"/>
      <c r="W550" s="148"/>
      <c r="X550" s="148"/>
      <c r="Y550" s="148"/>
      <c r="Z550"/>
    </row>
    <row r="551" spans="1:26" s="17" customFormat="1" x14ac:dyDescent="0.2">
      <c r="A551" s="171">
        <v>40200</v>
      </c>
      <c r="B551" s="162" t="s">
        <v>852</v>
      </c>
      <c r="C551" s="162" t="s">
        <v>258</v>
      </c>
      <c r="D551" s="162" t="s">
        <v>136</v>
      </c>
      <c r="E551" s="162" t="s">
        <v>143</v>
      </c>
      <c r="F551" s="163">
        <v>39767</v>
      </c>
      <c r="G551" s="164">
        <v>2008</v>
      </c>
      <c r="H551" s="149" t="s">
        <v>25</v>
      </c>
      <c r="I551" s="149" t="str">
        <f t="shared" si="24"/>
        <v>CO</v>
      </c>
      <c r="J551" s="149" t="str">
        <f t="shared" si="25"/>
        <v>CO</v>
      </c>
      <c r="K551" s="149" t="str">
        <f t="shared" si="26"/>
        <v>Mountain</v>
      </c>
      <c r="L551" s="149" t="str">
        <f>INDEX('State '!$A$1:$C$62,MATCH($I551,'State '!$B:$B,0),3)</f>
        <v>Mountain</v>
      </c>
      <c r="M551" s="149" t="str">
        <f>INDEX('State '!$A$1:$C$62,MATCH($J551,'State '!$B:$B,0),3)</f>
        <v>Mountain</v>
      </c>
      <c r="N551" s="149"/>
      <c r="O551" s="156">
        <v>216</v>
      </c>
      <c r="P551" s="156">
        <v>164</v>
      </c>
      <c r="Q551" s="156">
        <v>900</v>
      </c>
      <c r="R551" s="155" t="s">
        <v>1822</v>
      </c>
      <c r="S551" s="149" t="s">
        <v>135</v>
      </c>
      <c r="T551" s="149" t="s">
        <v>381</v>
      </c>
      <c r="U551" s="149" t="s">
        <v>853</v>
      </c>
      <c r="V551" s="149"/>
      <c r="W551" s="148"/>
      <c r="X551" s="148"/>
      <c r="Y551" s="148"/>
      <c r="Z551"/>
    </row>
    <row r="552" spans="1:26" s="17" customFormat="1" x14ac:dyDescent="0.2">
      <c r="A552" s="149">
        <v>39990</v>
      </c>
      <c r="B552" s="162" t="s">
        <v>802</v>
      </c>
      <c r="C552" s="162" t="s">
        <v>218</v>
      </c>
      <c r="D552" s="162" t="s">
        <v>140</v>
      </c>
      <c r="E552" s="162" t="s">
        <v>143</v>
      </c>
      <c r="F552" s="163">
        <v>39767</v>
      </c>
      <c r="G552" s="164">
        <v>2008</v>
      </c>
      <c r="H552" s="149" t="s">
        <v>803</v>
      </c>
      <c r="I552" s="149" t="str">
        <f t="shared" si="24"/>
        <v>PA</v>
      </c>
      <c r="J552" s="149" t="str">
        <f t="shared" si="25"/>
        <v>DE</v>
      </c>
      <c r="K552" s="149" t="str">
        <f t="shared" si="26"/>
        <v>Northeast</v>
      </c>
      <c r="L552" s="149" t="str">
        <f>INDEX('State '!$A$1:$C$62,MATCH($I552,'State '!$B:$B,0),3)</f>
        <v>Northeast</v>
      </c>
      <c r="M552" s="149" t="str">
        <f>INDEX('State '!$A$1:$C$62,MATCH($J552,'State '!$B:$B,0),3)</f>
        <v>Northeast</v>
      </c>
      <c r="N552" s="149"/>
      <c r="O552" s="156">
        <v>8.2899999999999991</v>
      </c>
      <c r="P552" s="156">
        <v>9</v>
      </c>
      <c r="Q552" s="156">
        <v>10.85</v>
      </c>
      <c r="R552" s="155">
        <v>16</v>
      </c>
      <c r="S552" s="149" t="s">
        <v>135</v>
      </c>
      <c r="T552" s="149" t="s">
        <v>381</v>
      </c>
      <c r="U552" s="149" t="s">
        <v>804</v>
      </c>
      <c r="V552" s="149"/>
      <c r="W552" s="148"/>
      <c r="X552" s="148"/>
      <c r="Y552" s="148"/>
    </row>
    <row r="553" spans="1:26" s="17" customFormat="1" x14ac:dyDescent="0.2">
      <c r="A553" s="149">
        <v>40248</v>
      </c>
      <c r="B553" s="162" t="s">
        <v>1845</v>
      </c>
      <c r="C553" s="162" t="s">
        <v>205</v>
      </c>
      <c r="D553" s="162" t="s">
        <v>140</v>
      </c>
      <c r="E553" s="162" t="s">
        <v>143</v>
      </c>
      <c r="F553" s="163">
        <v>39767</v>
      </c>
      <c r="G553" s="164">
        <v>2008</v>
      </c>
      <c r="H553" s="149" t="s">
        <v>764</v>
      </c>
      <c r="I553" s="149" t="str">
        <f t="shared" si="24"/>
        <v>NY</v>
      </c>
      <c r="J553" s="149" t="str">
        <f t="shared" si="25"/>
        <v>CT</v>
      </c>
      <c r="K553" s="149" t="str">
        <f t="shared" si="26"/>
        <v>Northeast</v>
      </c>
      <c r="L553" s="149" t="str">
        <f>INDEX('State '!$A$1:$C$62,MATCH($I553,'State '!$B:$B,0),3)</f>
        <v>Northeast</v>
      </c>
      <c r="M553" s="149" t="str">
        <f>INDEX('State '!$A$1:$C$62,MATCH($J553,'State '!$B:$B,0),3)</f>
        <v>Northeast</v>
      </c>
      <c r="N553" s="149"/>
      <c r="O553" s="156">
        <v>58</v>
      </c>
      <c r="P553" s="156">
        <v>1.6</v>
      </c>
      <c r="Q553" s="156">
        <v>95</v>
      </c>
      <c r="R553" s="155">
        <v>36</v>
      </c>
      <c r="S553" s="149" t="s">
        <v>135</v>
      </c>
      <c r="T553" s="149" t="s">
        <v>381</v>
      </c>
      <c r="U553" s="149" t="s">
        <v>675</v>
      </c>
      <c r="V553" s="149"/>
      <c r="W553" s="148"/>
      <c r="X553" s="148"/>
      <c r="Y553" s="148"/>
    </row>
    <row r="554" spans="1:26" s="17" customFormat="1" x14ac:dyDescent="0.2">
      <c r="A554" s="149">
        <v>39990</v>
      </c>
      <c r="B554" s="162" t="s">
        <v>793</v>
      </c>
      <c r="C554" s="162" t="s">
        <v>284</v>
      </c>
      <c r="D554" s="162" t="s">
        <v>140</v>
      </c>
      <c r="E554" s="162" t="s">
        <v>143</v>
      </c>
      <c r="F554" s="163">
        <v>39767</v>
      </c>
      <c r="G554" s="155">
        <v>2008</v>
      </c>
      <c r="H554" s="149" t="s">
        <v>32</v>
      </c>
      <c r="I554" s="149" t="str">
        <f t="shared" si="24"/>
        <v>AR</v>
      </c>
      <c r="J554" s="149" t="str">
        <f t="shared" si="25"/>
        <v>AR</v>
      </c>
      <c r="K554" s="149" t="str">
        <f t="shared" si="26"/>
        <v>South Central</v>
      </c>
      <c r="L554" s="149" t="str">
        <f>INDEX('State '!$A$1:$C$62,MATCH($I554,'State '!$B:$B,0),3)</f>
        <v>South Central</v>
      </c>
      <c r="M554" s="149" t="str">
        <f>INDEX('State '!$A$1:$C$62,MATCH($J554,'State '!$B:$B,0),3)</f>
        <v>South Central</v>
      </c>
      <c r="N554" s="149"/>
      <c r="O554" s="156">
        <v>18.8</v>
      </c>
      <c r="P554" s="156"/>
      <c r="Q554" s="156">
        <v>100</v>
      </c>
      <c r="R554" s="155"/>
      <c r="S554" s="149" t="s">
        <v>135</v>
      </c>
      <c r="T554" s="149" t="s">
        <v>381</v>
      </c>
      <c r="U554" s="149" t="s">
        <v>794</v>
      </c>
      <c r="V554" s="149"/>
      <c r="W554" s="148"/>
      <c r="X554" s="148"/>
      <c r="Y554" s="148"/>
    </row>
    <row r="555" spans="1:26" s="17" customFormat="1" x14ac:dyDescent="0.2">
      <c r="A555" s="149">
        <v>39990</v>
      </c>
      <c r="B555" s="162" t="s">
        <v>745</v>
      </c>
      <c r="C555" s="162" t="s">
        <v>278</v>
      </c>
      <c r="D555" s="162" t="s">
        <v>136</v>
      </c>
      <c r="E555" s="162" t="s">
        <v>143</v>
      </c>
      <c r="F555" s="163">
        <v>39767</v>
      </c>
      <c r="G555" s="155">
        <v>2008</v>
      </c>
      <c r="H555" s="149" t="s">
        <v>14</v>
      </c>
      <c r="I555" s="149" t="str">
        <f t="shared" si="24"/>
        <v>MS</v>
      </c>
      <c r="J555" s="149" t="str">
        <f t="shared" si="25"/>
        <v>MS</v>
      </c>
      <c r="K555" s="149" t="str">
        <f t="shared" si="26"/>
        <v>South Central</v>
      </c>
      <c r="L555" s="149" t="str">
        <f>INDEX('State '!$A$1:$C$62,MATCH($I555,'State '!$B:$B,0),3)</f>
        <v>South Central</v>
      </c>
      <c r="M555" s="149" t="str">
        <f>INDEX('State '!$A$1:$C$62,MATCH($J555,'State '!$B:$B,0),3)</f>
        <v>South Central</v>
      </c>
      <c r="N555" s="149"/>
      <c r="O555" s="156">
        <v>6</v>
      </c>
      <c r="P555" s="156">
        <v>3.1</v>
      </c>
      <c r="Q555" s="156">
        <v>1000</v>
      </c>
      <c r="R555" s="155">
        <v>24</v>
      </c>
      <c r="S555" s="149" t="s">
        <v>135</v>
      </c>
      <c r="T555" s="149" t="s">
        <v>381</v>
      </c>
      <c r="U555" s="149" t="s">
        <v>725</v>
      </c>
      <c r="V555" s="149"/>
      <c r="W555" s="148"/>
      <c r="X555" s="148"/>
      <c r="Y555" s="148"/>
    </row>
    <row r="556" spans="1:26" s="17" customFormat="1" x14ac:dyDescent="0.2">
      <c r="A556" s="149">
        <v>40381</v>
      </c>
      <c r="B556" s="162" t="s">
        <v>724</v>
      </c>
      <c r="C556" s="162" t="s">
        <v>278</v>
      </c>
      <c r="D556" s="162" t="s">
        <v>136</v>
      </c>
      <c r="E556" s="162" t="s">
        <v>143</v>
      </c>
      <c r="F556" s="163">
        <v>39767</v>
      </c>
      <c r="G556" s="155">
        <v>2008</v>
      </c>
      <c r="H556" s="149" t="s">
        <v>483</v>
      </c>
      <c r="I556" s="149" t="str">
        <f t="shared" si="24"/>
        <v>MS</v>
      </c>
      <c r="J556" s="149" t="str">
        <f t="shared" si="25"/>
        <v>AL</v>
      </c>
      <c r="K556" s="149" t="str">
        <f t="shared" si="26"/>
        <v>South Central</v>
      </c>
      <c r="L556" s="149" t="str">
        <f>INDEX('State '!$A$1:$C$62,MATCH($I556,'State '!$B:$B,0),3)</f>
        <v>South Central</v>
      </c>
      <c r="M556" s="149" t="str">
        <f>INDEX('State '!$A$1:$C$62,MATCH($J556,'State '!$B:$B,0),3)</f>
        <v>South Central</v>
      </c>
      <c r="N556" s="149"/>
      <c r="O556" s="156">
        <v>52</v>
      </c>
      <c r="P556" s="156">
        <v>26</v>
      </c>
      <c r="Q556" s="156">
        <v>1000</v>
      </c>
      <c r="R556" s="155">
        <v>24</v>
      </c>
      <c r="S556" s="149" t="s">
        <v>135</v>
      </c>
      <c r="T556" s="149" t="s">
        <v>381</v>
      </c>
      <c r="U556" s="149" t="s">
        <v>725</v>
      </c>
      <c r="V556" s="149"/>
      <c r="W556" s="148"/>
      <c r="X556" s="148"/>
      <c r="Y556" s="148"/>
    </row>
    <row r="557" spans="1:26" s="17" customFormat="1" x14ac:dyDescent="0.2">
      <c r="A557" s="149">
        <v>39990</v>
      </c>
      <c r="B557" s="162" t="s">
        <v>823</v>
      </c>
      <c r="C557" s="162" t="s">
        <v>288</v>
      </c>
      <c r="D557" s="162" t="s">
        <v>140</v>
      </c>
      <c r="E557" s="162" t="s">
        <v>143</v>
      </c>
      <c r="F557" s="163">
        <v>39767</v>
      </c>
      <c r="G557" s="155">
        <v>2008</v>
      </c>
      <c r="H557" s="149" t="s">
        <v>6</v>
      </c>
      <c r="I557" s="149" t="str">
        <f t="shared" si="24"/>
        <v>TX</v>
      </c>
      <c r="J557" s="149" t="str">
        <f t="shared" si="25"/>
        <v>TX</v>
      </c>
      <c r="K557" s="149" t="str">
        <f t="shared" si="26"/>
        <v>South Central</v>
      </c>
      <c r="L557" s="149" t="str">
        <f>INDEX('State '!$A$1:$C$62,MATCH($I557,'State '!$B:$B,0),3)</f>
        <v>South Central</v>
      </c>
      <c r="M557" s="149" t="str">
        <f>INDEX('State '!$A$1:$C$62,MATCH($J557,'State '!$B:$B,0),3)</f>
        <v>South Central</v>
      </c>
      <c r="N557" s="149"/>
      <c r="O557" s="156">
        <v>23.1</v>
      </c>
      <c r="P557" s="156">
        <v>6.6</v>
      </c>
      <c r="Q557" s="156">
        <v>95</v>
      </c>
      <c r="R557" s="155">
        <v>36</v>
      </c>
      <c r="S557" s="149" t="s">
        <v>135</v>
      </c>
      <c r="T557" s="149" t="s">
        <v>381</v>
      </c>
      <c r="U557" s="149" t="s">
        <v>824</v>
      </c>
      <c r="V557" s="149"/>
      <c r="W557" s="148"/>
      <c r="X557" s="148"/>
      <c r="Y557" s="148"/>
    </row>
    <row r="558" spans="1:26" s="17" customFormat="1" x14ac:dyDescent="0.2">
      <c r="A558" s="149">
        <v>39990</v>
      </c>
      <c r="B558" s="162" t="s">
        <v>1912</v>
      </c>
      <c r="C558" s="162" t="s">
        <v>1913</v>
      </c>
      <c r="D558" s="162" t="s">
        <v>140</v>
      </c>
      <c r="E558" s="162" t="s">
        <v>143</v>
      </c>
      <c r="F558" s="163">
        <v>39767</v>
      </c>
      <c r="G558" s="155">
        <v>2008</v>
      </c>
      <c r="H558" s="149" t="s">
        <v>44</v>
      </c>
      <c r="I558" s="149" t="str">
        <f t="shared" si="24"/>
        <v>ON</v>
      </c>
      <c r="J558" s="149" t="str">
        <f t="shared" si="25"/>
        <v>ON</v>
      </c>
      <c r="K558" s="149" t="str">
        <f t="shared" si="26"/>
        <v>Canada</v>
      </c>
      <c r="L558" s="149" t="str">
        <f>INDEX('State '!$A$1:$C$62,MATCH($I558,'State '!$B:$B,0),3)</f>
        <v>Canada</v>
      </c>
      <c r="M558" s="149" t="str">
        <f>INDEX('State '!$A$1:$C$62,MATCH($J558,'State '!$B:$B,0),3)</f>
        <v>Canada</v>
      </c>
      <c r="N558" s="149"/>
      <c r="O558" s="156"/>
      <c r="P558" s="156"/>
      <c r="Q558" s="156">
        <v>485</v>
      </c>
      <c r="R558" s="155"/>
      <c r="S558" s="149" t="s">
        <v>1914</v>
      </c>
      <c r="T558" s="149" t="s">
        <v>813</v>
      </c>
      <c r="U558" s="149" t="s">
        <v>382</v>
      </c>
      <c r="V558" s="149"/>
      <c r="W558" s="148"/>
      <c r="X558" s="148"/>
      <c r="Y558" s="148"/>
    </row>
    <row r="559" spans="1:26" s="17" customFormat="1" x14ac:dyDescent="0.2">
      <c r="A559" s="149">
        <v>39990</v>
      </c>
      <c r="B559" s="162" t="s">
        <v>753</v>
      </c>
      <c r="C559" s="162" t="s">
        <v>263</v>
      </c>
      <c r="D559" s="162" t="s">
        <v>140</v>
      </c>
      <c r="E559" s="162" t="s">
        <v>143</v>
      </c>
      <c r="F559" s="163">
        <v>39767</v>
      </c>
      <c r="G559" s="155">
        <v>2008</v>
      </c>
      <c r="H559" s="149" t="s">
        <v>25</v>
      </c>
      <c r="I559" s="149" t="str">
        <f t="shared" si="24"/>
        <v>CO</v>
      </c>
      <c r="J559" s="149" t="str">
        <f t="shared" si="25"/>
        <v>CO</v>
      </c>
      <c r="K559" s="149" t="str">
        <f t="shared" si="26"/>
        <v>Mountain</v>
      </c>
      <c r="L559" s="149" t="str">
        <f>INDEX('State '!$A$1:$C$62,MATCH($I559,'State '!$B:$B,0),3)</f>
        <v>Mountain</v>
      </c>
      <c r="M559" s="149" t="str">
        <f>INDEX('State '!$A$1:$C$62,MATCH($J559,'State '!$B:$B,0),3)</f>
        <v>Mountain</v>
      </c>
      <c r="N559" s="149"/>
      <c r="O559" s="156">
        <v>58</v>
      </c>
      <c r="P559" s="156">
        <v>5.88</v>
      </c>
      <c r="Q559" s="156">
        <v>2565</v>
      </c>
      <c r="R559" s="155">
        <v>30</v>
      </c>
      <c r="S559" s="149" t="s">
        <v>135</v>
      </c>
      <c r="T559" s="149" t="s">
        <v>381</v>
      </c>
      <c r="U559" s="149" t="s">
        <v>754</v>
      </c>
      <c r="V559" s="149"/>
      <c r="W559" s="154"/>
      <c r="X559" s="148"/>
      <c r="Y559" s="148"/>
    </row>
    <row r="560" spans="1:26" s="17" customFormat="1" x14ac:dyDescent="0.2">
      <c r="A560" s="149">
        <v>39990</v>
      </c>
      <c r="B560" s="162" t="s">
        <v>864</v>
      </c>
      <c r="C560" s="162" t="s">
        <v>297</v>
      </c>
      <c r="D560" s="162" t="s">
        <v>134</v>
      </c>
      <c r="E560" s="162" t="s">
        <v>143</v>
      </c>
      <c r="F560" s="163">
        <v>39772</v>
      </c>
      <c r="G560" s="155">
        <v>2008</v>
      </c>
      <c r="H560" s="149" t="s">
        <v>34</v>
      </c>
      <c r="I560" s="149" t="str">
        <f t="shared" si="24"/>
        <v>WI</v>
      </c>
      <c r="J560" s="149" t="str">
        <f t="shared" si="25"/>
        <v>WI</v>
      </c>
      <c r="K560" s="149" t="str">
        <f t="shared" si="26"/>
        <v>Midwest</v>
      </c>
      <c r="L560" s="149" t="str">
        <f>INDEX('State '!$A$1:$C$62,MATCH($I560,'State '!$B:$B,0),3)</f>
        <v>Midwest</v>
      </c>
      <c r="M560" s="149" t="str">
        <f>INDEX('State '!$A$1:$C$62,MATCH($J560,'State '!$B:$B,0),3)</f>
        <v>Midwest</v>
      </c>
      <c r="N560" s="149"/>
      <c r="O560" s="156">
        <v>15</v>
      </c>
      <c r="P560" s="156">
        <v>12.6</v>
      </c>
      <c r="Q560" s="156">
        <v>99.99</v>
      </c>
      <c r="R560" s="155" t="s">
        <v>3185</v>
      </c>
      <c r="S560" s="149" t="s">
        <v>138</v>
      </c>
      <c r="T560" s="149" t="s">
        <v>187</v>
      </c>
      <c r="U560" s="149" t="s">
        <v>382</v>
      </c>
      <c r="V560" s="149"/>
      <c r="W560" s="148"/>
      <c r="X560" s="148"/>
      <c r="Y560" s="148"/>
    </row>
    <row r="561" spans="1:26" s="17" customFormat="1" x14ac:dyDescent="0.2">
      <c r="A561" s="149">
        <v>39990</v>
      </c>
      <c r="B561" s="162" t="s">
        <v>867</v>
      </c>
      <c r="C561" s="162" t="s">
        <v>297</v>
      </c>
      <c r="D561" s="162" t="s">
        <v>134</v>
      </c>
      <c r="E561" s="162" t="s">
        <v>143</v>
      </c>
      <c r="F561" s="163">
        <v>39772</v>
      </c>
      <c r="G561" s="155">
        <v>2008</v>
      </c>
      <c r="H561" s="149" t="s">
        <v>34</v>
      </c>
      <c r="I561" s="149" t="str">
        <f t="shared" si="24"/>
        <v>WI</v>
      </c>
      <c r="J561" s="149" t="str">
        <f t="shared" si="25"/>
        <v>WI</v>
      </c>
      <c r="K561" s="149" t="str">
        <f t="shared" si="26"/>
        <v>Midwest</v>
      </c>
      <c r="L561" s="149" t="str">
        <f>INDEX('State '!$A$1:$C$62,MATCH($I561,'State '!$B:$B,0),3)</f>
        <v>Midwest</v>
      </c>
      <c r="M561" s="149" t="str">
        <f>INDEX('State '!$A$1:$C$62,MATCH($J561,'State '!$B:$B,0),3)</f>
        <v>Midwest</v>
      </c>
      <c r="N561" s="149"/>
      <c r="O561" s="156">
        <v>14</v>
      </c>
      <c r="P561" s="156">
        <v>12.7</v>
      </c>
      <c r="Q561" s="156">
        <v>49.99</v>
      </c>
      <c r="R561" s="155">
        <v>8</v>
      </c>
      <c r="S561" s="149" t="s">
        <v>138</v>
      </c>
      <c r="T561" s="149" t="s">
        <v>187</v>
      </c>
      <c r="U561" s="149" t="s">
        <v>382</v>
      </c>
      <c r="V561" s="149"/>
      <c r="W561" s="148"/>
      <c r="X561" s="148"/>
      <c r="Y561" s="148"/>
    </row>
    <row r="562" spans="1:26" s="17" customFormat="1" x14ac:dyDescent="0.2">
      <c r="A562" s="149">
        <v>39990</v>
      </c>
      <c r="B562" s="150" t="s">
        <v>732</v>
      </c>
      <c r="C562" s="150" t="s">
        <v>1718</v>
      </c>
      <c r="D562" s="150" t="s">
        <v>134</v>
      </c>
      <c r="E562" s="151" t="s">
        <v>143</v>
      </c>
      <c r="F562" s="152">
        <v>39778</v>
      </c>
      <c r="G562" s="153">
        <v>2008</v>
      </c>
      <c r="H562" s="149" t="s">
        <v>6</v>
      </c>
      <c r="I562" s="149" t="str">
        <f t="shared" si="24"/>
        <v>TX</v>
      </c>
      <c r="J562" s="149" t="str">
        <f t="shared" si="25"/>
        <v>TX</v>
      </c>
      <c r="K562" s="149" t="str">
        <f t="shared" si="26"/>
        <v>South Central</v>
      </c>
      <c r="L562" s="149" t="str">
        <f>INDEX('State '!$A$1:$C$62,MATCH($I562,'State '!$B:$B,0),3)</f>
        <v>South Central</v>
      </c>
      <c r="M562" s="149" t="str">
        <f>INDEX('State '!$A$1:$C$62,MATCH($J562,'State '!$B:$B,0),3)</f>
        <v>South Central</v>
      </c>
      <c r="N562" s="149"/>
      <c r="O562" s="156">
        <v>16.899999999999999</v>
      </c>
      <c r="P562" s="155">
        <v>7.3</v>
      </c>
      <c r="Q562" s="155">
        <v>150</v>
      </c>
      <c r="R562" s="156">
        <v>20</v>
      </c>
      <c r="S562" s="157" t="s">
        <v>135</v>
      </c>
      <c r="T562" s="154" t="s">
        <v>381</v>
      </c>
      <c r="U562" s="158" t="s">
        <v>733</v>
      </c>
      <c r="V562" s="149"/>
      <c r="W562" s="148"/>
      <c r="X562" s="148"/>
      <c r="Y562" s="148"/>
    </row>
    <row r="563" spans="1:26" s="17" customFormat="1" x14ac:dyDescent="0.2">
      <c r="A563" s="149">
        <v>39990</v>
      </c>
      <c r="B563" s="150" t="s">
        <v>742</v>
      </c>
      <c r="C563" s="150" t="s">
        <v>1718</v>
      </c>
      <c r="D563" s="150" t="s">
        <v>140</v>
      </c>
      <c r="E563" s="151" t="s">
        <v>143</v>
      </c>
      <c r="F563" s="152">
        <v>39783</v>
      </c>
      <c r="G563" s="153">
        <v>2008</v>
      </c>
      <c r="H563" s="149" t="s">
        <v>40</v>
      </c>
      <c r="I563" s="149" t="str">
        <f t="shared" si="24"/>
        <v>AZ</v>
      </c>
      <c r="J563" s="149" t="str">
        <f t="shared" si="25"/>
        <v>AZ</v>
      </c>
      <c r="K563" s="149" t="str">
        <f t="shared" si="26"/>
        <v>Mountain</v>
      </c>
      <c r="L563" s="149" t="str">
        <f>INDEX('State '!$A$1:$C$62,MATCH($I563,'State '!$B:$B,0),3)</f>
        <v>Mountain</v>
      </c>
      <c r="M563" s="149" t="str">
        <f>INDEX('State '!$A$1:$C$62,MATCH($J563,'State '!$B:$B,0),3)</f>
        <v>Mountain</v>
      </c>
      <c r="N563" s="149"/>
      <c r="O563" s="156">
        <v>23.9</v>
      </c>
      <c r="P563" s="155"/>
      <c r="Q563" s="155">
        <v>30</v>
      </c>
      <c r="R563" s="156"/>
      <c r="S563" s="157" t="s">
        <v>135</v>
      </c>
      <c r="T563" s="154" t="s">
        <v>381</v>
      </c>
      <c r="U563" s="158" t="s">
        <v>743</v>
      </c>
      <c r="V563" s="149"/>
      <c r="W563" s="148"/>
      <c r="X563" s="148"/>
      <c r="Y563" s="148"/>
    </row>
    <row r="564" spans="1:26" s="17" customFormat="1" x14ac:dyDescent="0.2">
      <c r="A564" s="149">
        <v>39990</v>
      </c>
      <c r="B564" s="162" t="s">
        <v>835</v>
      </c>
      <c r="C564" s="162" t="s">
        <v>292</v>
      </c>
      <c r="D564" s="162" t="s">
        <v>134</v>
      </c>
      <c r="E564" s="162" t="s">
        <v>143</v>
      </c>
      <c r="F564" s="163">
        <v>39783</v>
      </c>
      <c r="G564" s="164">
        <v>2008</v>
      </c>
      <c r="H564" s="149" t="s">
        <v>18</v>
      </c>
      <c r="I564" s="149" t="str">
        <f t="shared" si="24"/>
        <v>FL</v>
      </c>
      <c r="J564" s="149" t="str">
        <f t="shared" si="25"/>
        <v>FL</v>
      </c>
      <c r="K564" s="149" t="str">
        <f t="shared" si="26"/>
        <v>Southeast</v>
      </c>
      <c r="L564" s="149" t="str">
        <f>INDEX('State '!$A$1:$C$62,MATCH($I564,'State '!$B:$B,0),3)</f>
        <v>Southeast</v>
      </c>
      <c r="M564" s="149" t="str">
        <f>INDEX('State '!$A$1:$C$62,MATCH($J564,'State '!$B:$B,0),3)</f>
        <v>Southeast</v>
      </c>
      <c r="N564" s="149"/>
      <c r="O564" s="156">
        <v>30</v>
      </c>
      <c r="P564" s="156">
        <v>28</v>
      </c>
      <c r="Q564" s="156">
        <v>200</v>
      </c>
      <c r="R564" s="155">
        <v>24</v>
      </c>
      <c r="S564" s="149" t="s">
        <v>138</v>
      </c>
      <c r="T564" s="149" t="s">
        <v>187</v>
      </c>
      <c r="U564" s="149" t="s">
        <v>382</v>
      </c>
      <c r="V564" s="149"/>
      <c r="W564" s="148"/>
      <c r="X564" s="148"/>
      <c r="Y564" s="148"/>
    </row>
    <row r="565" spans="1:26" s="17" customFormat="1" x14ac:dyDescent="0.2">
      <c r="A565" s="149">
        <v>39990</v>
      </c>
      <c r="B565" s="150" t="s">
        <v>774</v>
      </c>
      <c r="C565" s="150" t="s">
        <v>242</v>
      </c>
      <c r="D565" s="150" t="s">
        <v>140</v>
      </c>
      <c r="E565" s="151" t="s">
        <v>143</v>
      </c>
      <c r="F565" s="152">
        <v>39783</v>
      </c>
      <c r="G565" s="153">
        <v>2008</v>
      </c>
      <c r="H565" s="149" t="s">
        <v>513</v>
      </c>
      <c r="I565" s="149" t="str">
        <f t="shared" si="24"/>
        <v>AL</v>
      </c>
      <c r="J565" s="149" t="str">
        <f t="shared" si="25"/>
        <v>FL</v>
      </c>
      <c r="K565" s="149" t="str">
        <f t="shared" si="26"/>
        <v>South Central, Southeast</v>
      </c>
      <c r="L565" s="149" t="str">
        <f>INDEX('State '!$A$1:$C$62,MATCH($I565,'State '!$B:$B,0),3)</f>
        <v>South Central</v>
      </c>
      <c r="M565" s="149" t="str">
        <f>INDEX('State '!$A$1:$C$62,MATCH($J565,'State '!$B:$B,0),3)</f>
        <v>Southeast</v>
      </c>
      <c r="N565" s="149"/>
      <c r="O565" s="156">
        <v>117</v>
      </c>
      <c r="P565" s="155">
        <v>17.8</v>
      </c>
      <c r="Q565" s="155">
        <v>155</v>
      </c>
      <c r="R565" s="156">
        <v>20</v>
      </c>
      <c r="S565" s="157" t="s">
        <v>135</v>
      </c>
      <c r="T565" s="154" t="s">
        <v>381</v>
      </c>
      <c r="U565" s="158" t="s">
        <v>775</v>
      </c>
      <c r="V565" s="149"/>
      <c r="W565" s="148"/>
      <c r="X565" s="148"/>
      <c r="Y565" s="148"/>
    </row>
    <row r="566" spans="1:26" s="17" customFormat="1" x14ac:dyDescent="0.2">
      <c r="A566" s="149">
        <v>39990</v>
      </c>
      <c r="B566" s="150" t="s">
        <v>787</v>
      </c>
      <c r="C566" s="150" t="s">
        <v>221</v>
      </c>
      <c r="D566" s="150" t="s">
        <v>134</v>
      </c>
      <c r="E566" s="151" t="s">
        <v>143</v>
      </c>
      <c r="F566" s="152">
        <v>39783</v>
      </c>
      <c r="G566" s="153">
        <v>2008</v>
      </c>
      <c r="H566" s="149" t="s">
        <v>25</v>
      </c>
      <c r="I566" s="149" t="str">
        <f t="shared" si="24"/>
        <v>CO</v>
      </c>
      <c r="J566" s="149" t="str">
        <f t="shared" si="25"/>
        <v>CO</v>
      </c>
      <c r="K566" s="149" t="str">
        <f t="shared" si="26"/>
        <v>Mountain</v>
      </c>
      <c r="L566" s="149" t="str">
        <f>INDEX('State '!$A$1:$C$62,MATCH($I566,'State '!$B:$B,0),3)</f>
        <v>Mountain</v>
      </c>
      <c r="M566" s="149" t="str">
        <f>INDEX('State '!$A$1:$C$62,MATCH($J566,'State '!$B:$B,0),3)</f>
        <v>Mountain</v>
      </c>
      <c r="N566" s="149"/>
      <c r="O566" s="156">
        <v>30</v>
      </c>
      <c r="P566" s="155">
        <v>41.4</v>
      </c>
      <c r="Q566" s="155">
        <v>74</v>
      </c>
      <c r="R566" s="156">
        <v>12</v>
      </c>
      <c r="S566" s="157" t="s">
        <v>135</v>
      </c>
      <c r="T566" s="154" t="s">
        <v>381</v>
      </c>
      <c r="U566" s="158" t="s">
        <v>788</v>
      </c>
      <c r="V566" s="149"/>
      <c r="W566" s="148"/>
      <c r="X566" s="148"/>
      <c r="Y566" s="148"/>
    </row>
    <row r="567" spans="1:26" s="17" customFormat="1" x14ac:dyDescent="0.2">
      <c r="A567" s="149">
        <v>39990</v>
      </c>
      <c r="B567" s="150" t="s">
        <v>860</v>
      </c>
      <c r="C567" s="150" t="s">
        <v>229</v>
      </c>
      <c r="D567" s="150" t="s">
        <v>134</v>
      </c>
      <c r="E567" s="151" t="s">
        <v>143</v>
      </c>
      <c r="F567" s="152">
        <v>39783</v>
      </c>
      <c r="G567" s="159">
        <v>2008</v>
      </c>
      <c r="H567" s="149" t="s">
        <v>10</v>
      </c>
      <c r="I567" s="149" t="str">
        <f t="shared" si="24"/>
        <v>NY</v>
      </c>
      <c r="J567" s="149" t="str">
        <f t="shared" si="25"/>
        <v>NY</v>
      </c>
      <c r="K567" s="149" t="str">
        <f t="shared" si="26"/>
        <v>Northeast</v>
      </c>
      <c r="L567" s="149" t="str">
        <f>INDEX('State '!$A$1:$C$62,MATCH($I567,'State '!$B:$B,0),3)</f>
        <v>Northeast</v>
      </c>
      <c r="M567" s="149" t="str">
        <f>INDEX('State '!$A$1:$C$62,MATCH($J567,'State '!$B:$B,0),3)</f>
        <v>Northeast</v>
      </c>
      <c r="N567" s="149"/>
      <c r="O567" s="156">
        <v>16</v>
      </c>
      <c r="P567" s="155">
        <v>9</v>
      </c>
      <c r="Q567" s="155">
        <v>400</v>
      </c>
      <c r="R567" s="156">
        <v>24</v>
      </c>
      <c r="S567" s="157" t="s">
        <v>135</v>
      </c>
      <c r="T567" s="154" t="s">
        <v>381</v>
      </c>
      <c r="U567" s="158" t="s">
        <v>861</v>
      </c>
      <c r="V567" s="149"/>
      <c r="W567" s="148"/>
      <c r="X567" s="148"/>
      <c r="Y567" s="148"/>
    </row>
    <row r="568" spans="1:26" s="17" customFormat="1" x14ac:dyDescent="0.2">
      <c r="A568" s="149">
        <v>39990</v>
      </c>
      <c r="B568" s="150" t="s">
        <v>744</v>
      </c>
      <c r="C568" s="150" t="s">
        <v>280</v>
      </c>
      <c r="D568" s="150" t="s">
        <v>136</v>
      </c>
      <c r="E568" s="151" t="s">
        <v>143</v>
      </c>
      <c r="F568" s="152">
        <v>39794</v>
      </c>
      <c r="G568" s="153">
        <v>2008</v>
      </c>
      <c r="H568" s="149" t="s">
        <v>29</v>
      </c>
      <c r="I568" s="149" t="str">
        <f t="shared" si="24"/>
        <v>WY</v>
      </c>
      <c r="J568" s="149" t="str">
        <f t="shared" si="25"/>
        <v>WY</v>
      </c>
      <c r="K568" s="149" t="str">
        <f t="shared" si="26"/>
        <v>Mountain</v>
      </c>
      <c r="L568" s="149" t="str">
        <f>INDEX('State '!$A$1:$C$62,MATCH($I568,'State '!$B:$B,0),3)</f>
        <v>Mountain</v>
      </c>
      <c r="M568" s="149" t="str">
        <f>INDEX('State '!$A$1:$C$62,MATCH($J568,'State '!$B:$B,0),3)</f>
        <v>Mountain</v>
      </c>
      <c r="N568" s="149"/>
      <c r="O568" s="156">
        <v>20</v>
      </c>
      <c r="P568" s="155">
        <v>49.75</v>
      </c>
      <c r="Q568" s="155">
        <v>5.81</v>
      </c>
      <c r="R568" s="156">
        <v>6</v>
      </c>
      <c r="S568" s="157" t="s">
        <v>138</v>
      </c>
      <c r="T568" s="154" t="s">
        <v>187</v>
      </c>
      <c r="U568" s="158" t="s">
        <v>382</v>
      </c>
      <c r="V568" s="149"/>
      <c r="W568" s="148"/>
      <c r="X568" s="148"/>
      <c r="Y568" s="148"/>
    </row>
    <row r="569" spans="1:26" s="17" customFormat="1" x14ac:dyDescent="0.2">
      <c r="A569" s="149">
        <v>39990</v>
      </c>
      <c r="B569" s="150" t="s">
        <v>768</v>
      </c>
      <c r="C569" s="150" t="s">
        <v>283</v>
      </c>
      <c r="D569" s="150" t="s">
        <v>140</v>
      </c>
      <c r="E569" s="151" t="s">
        <v>143</v>
      </c>
      <c r="F569" s="152">
        <v>39797</v>
      </c>
      <c r="G569" s="153">
        <v>2008</v>
      </c>
      <c r="H569" s="149" t="s">
        <v>54</v>
      </c>
      <c r="I569" s="149" t="str">
        <f t="shared" si="24"/>
        <v>MD</v>
      </c>
      <c r="J569" s="149" t="str">
        <f t="shared" si="25"/>
        <v>MD</v>
      </c>
      <c r="K569" s="149" t="str">
        <f t="shared" si="26"/>
        <v>Northeast</v>
      </c>
      <c r="L569" s="149" t="str">
        <f>INDEX('State '!$A$1:$C$62,MATCH($I569,'State '!$B:$B,0),3)</f>
        <v>Northeast</v>
      </c>
      <c r="M569" s="149" t="str">
        <f>INDEX('State '!$A$1:$C$62,MATCH($J569,'State '!$B:$B,0),3)</f>
        <v>Northeast</v>
      </c>
      <c r="N569" s="149"/>
      <c r="O569" s="156">
        <v>159.80000000000001</v>
      </c>
      <c r="P569" s="155">
        <v>47.8</v>
      </c>
      <c r="Q569" s="155">
        <v>800</v>
      </c>
      <c r="R569" s="156">
        <v>36</v>
      </c>
      <c r="S569" s="157" t="s">
        <v>135</v>
      </c>
      <c r="T569" s="154" t="s">
        <v>381</v>
      </c>
      <c r="U569" s="158" t="s">
        <v>769</v>
      </c>
      <c r="V569" s="149"/>
      <c r="W569" s="148"/>
      <c r="X569" s="148"/>
      <c r="Y569" s="148"/>
    </row>
    <row r="570" spans="1:26" s="17" customFormat="1" x14ac:dyDescent="0.2">
      <c r="A570" s="149">
        <v>39990</v>
      </c>
      <c r="B570" s="150" t="s">
        <v>791</v>
      </c>
      <c r="C570" s="150" t="s">
        <v>230</v>
      </c>
      <c r="D570" s="150" t="s">
        <v>140</v>
      </c>
      <c r="E570" s="151" t="s">
        <v>143</v>
      </c>
      <c r="F570" s="152">
        <v>39797</v>
      </c>
      <c r="G570" s="153">
        <v>2008</v>
      </c>
      <c r="H570" s="149" t="s">
        <v>10</v>
      </c>
      <c r="I570" s="149" t="str">
        <f t="shared" si="24"/>
        <v>NY</v>
      </c>
      <c r="J570" s="149" t="str">
        <f t="shared" si="25"/>
        <v>NY</v>
      </c>
      <c r="K570" s="149" t="str">
        <f t="shared" si="26"/>
        <v>Northeast</v>
      </c>
      <c r="L570" s="149" t="str">
        <f>INDEX('State '!$A$1:$C$62,MATCH($I570,'State '!$B:$B,0),3)</f>
        <v>Northeast</v>
      </c>
      <c r="M570" s="149" t="str">
        <f>INDEX('State '!$A$1:$C$62,MATCH($J570,'State '!$B:$B,0),3)</f>
        <v>Northeast</v>
      </c>
      <c r="N570" s="149"/>
      <c r="O570" s="156">
        <v>187</v>
      </c>
      <c r="P570" s="155">
        <v>78</v>
      </c>
      <c r="Q570" s="155">
        <v>250</v>
      </c>
      <c r="R570" s="156">
        <v>24</v>
      </c>
      <c r="S570" s="157" t="s">
        <v>135</v>
      </c>
      <c r="T570" s="154" t="s">
        <v>381</v>
      </c>
      <c r="U570" s="158" t="s">
        <v>792</v>
      </c>
      <c r="V570" s="149"/>
      <c r="W570" s="148"/>
      <c r="X570" s="148"/>
      <c r="Y570" s="148"/>
    </row>
    <row r="571" spans="1:26" s="17" customFormat="1" x14ac:dyDescent="0.2">
      <c r="A571" s="149">
        <v>39990</v>
      </c>
      <c r="B571" s="162" t="s">
        <v>874</v>
      </c>
      <c r="C571" s="162" t="s">
        <v>298</v>
      </c>
      <c r="D571" s="162" t="s">
        <v>140</v>
      </c>
      <c r="E571" s="162" t="s">
        <v>143</v>
      </c>
      <c r="F571" s="163">
        <v>39797</v>
      </c>
      <c r="G571" s="164">
        <v>2008</v>
      </c>
      <c r="H571" s="149" t="s">
        <v>875</v>
      </c>
      <c r="I571" s="149" t="str">
        <f t="shared" si="24"/>
        <v>NB</v>
      </c>
      <c r="J571" s="149" t="str">
        <f t="shared" si="25"/>
        <v>MA</v>
      </c>
      <c r="K571" s="149" t="str">
        <f t="shared" si="26"/>
        <v>Canada, Northeast</v>
      </c>
      <c r="L571" s="149" t="str">
        <f>INDEX('State '!$A$1:$C$62,MATCH($I571,'State '!$B:$B,0),3)</f>
        <v>Canada</v>
      </c>
      <c r="M571" s="149" t="str">
        <f>INDEX('State '!$A$1:$C$62,MATCH($J571,'State '!$B:$B,0),3)</f>
        <v>Northeast</v>
      </c>
      <c r="N571" s="149"/>
      <c r="O571" s="156">
        <v>321.3</v>
      </c>
      <c r="P571" s="156">
        <v>1.7</v>
      </c>
      <c r="Q571" s="156">
        <v>420</v>
      </c>
      <c r="R571" s="155">
        <v>30</v>
      </c>
      <c r="S571" s="149" t="s">
        <v>135</v>
      </c>
      <c r="T571" s="149" t="s">
        <v>381</v>
      </c>
      <c r="U571" s="149" t="s">
        <v>876</v>
      </c>
      <c r="V571" s="149"/>
      <c r="W571" s="148"/>
      <c r="X571" s="148"/>
      <c r="Y571" s="148"/>
    </row>
    <row r="572" spans="1:26" s="17" customFormat="1" x14ac:dyDescent="0.2">
      <c r="A572" s="149">
        <v>39990</v>
      </c>
      <c r="B572" s="162" t="s">
        <v>749</v>
      </c>
      <c r="C572" s="162" t="s">
        <v>208</v>
      </c>
      <c r="D572" s="162" t="s">
        <v>134</v>
      </c>
      <c r="E572" s="162" t="s">
        <v>143</v>
      </c>
      <c r="F572" s="163">
        <v>39797</v>
      </c>
      <c r="G572" s="164">
        <v>2008</v>
      </c>
      <c r="H572" s="149" t="s">
        <v>14</v>
      </c>
      <c r="I572" s="149" t="str">
        <f t="shared" si="24"/>
        <v>MS</v>
      </c>
      <c r="J572" s="149" t="str">
        <f t="shared" si="25"/>
        <v>MS</v>
      </c>
      <c r="K572" s="149" t="str">
        <f t="shared" si="26"/>
        <v>South Central</v>
      </c>
      <c r="L572" s="149" t="str">
        <f>INDEX('State '!$A$1:$C$62,MATCH($I572,'State '!$B:$B,0),3)</f>
        <v>South Central</v>
      </c>
      <c r="M572" s="149" t="str">
        <f>INDEX('State '!$A$1:$C$62,MATCH($J572,'State '!$B:$B,0),3)</f>
        <v>South Central</v>
      </c>
      <c r="N572" s="149"/>
      <c r="O572" s="156"/>
      <c r="P572" s="156">
        <v>11</v>
      </c>
      <c r="Q572" s="156">
        <v>1200</v>
      </c>
      <c r="R572" s="155">
        <v>36</v>
      </c>
      <c r="S572" s="149" t="s">
        <v>135</v>
      </c>
      <c r="T572" s="149" t="s">
        <v>381</v>
      </c>
      <c r="U572" s="149" t="s">
        <v>750</v>
      </c>
      <c r="V572" s="149"/>
      <c r="W572" s="148"/>
      <c r="X572" s="148"/>
      <c r="Y572" s="148"/>
    </row>
    <row r="573" spans="1:26" s="17" customFormat="1" x14ac:dyDescent="0.2">
      <c r="A573" s="149">
        <v>39990</v>
      </c>
      <c r="B573" s="162" t="s">
        <v>844</v>
      </c>
      <c r="C573" s="162" t="s">
        <v>273</v>
      </c>
      <c r="D573" s="162" t="s">
        <v>134</v>
      </c>
      <c r="E573" s="162" t="s">
        <v>143</v>
      </c>
      <c r="F573" s="163">
        <v>39797</v>
      </c>
      <c r="G573" s="164">
        <v>2008</v>
      </c>
      <c r="H573" s="149" t="s">
        <v>14</v>
      </c>
      <c r="I573" s="149" t="str">
        <f t="shared" si="24"/>
        <v>MS</v>
      </c>
      <c r="J573" s="149" t="str">
        <f t="shared" si="25"/>
        <v>MS</v>
      </c>
      <c r="K573" s="149" t="str">
        <f t="shared" si="26"/>
        <v>South Central</v>
      </c>
      <c r="L573" s="149" t="str">
        <f>INDEX('State '!$A$1:$C$62,MATCH($I573,'State '!$B:$B,0),3)</f>
        <v>South Central</v>
      </c>
      <c r="M573" s="149" t="str">
        <f>INDEX('State '!$A$1:$C$62,MATCH($J573,'State '!$B:$B,0),3)</f>
        <v>South Central</v>
      </c>
      <c r="N573" s="149"/>
      <c r="O573" s="156">
        <v>42</v>
      </c>
      <c r="P573" s="156">
        <v>22.9</v>
      </c>
      <c r="Q573" s="156">
        <v>465</v>
      </c>
      <c r="R573" s="155">
        <v>24</v>
      </c>
      <c r="S573" s="149" t="s">
        <v>135</v>
      </c>
      <c r="T573" s="149" t="s">
        <v>381</v>
      </c>
      <c r="U573" s="149" t="s">
        <v>698</v>
      </c>
      <c r="V573" s="149"/>
      <c r="W573" s="148"/>
      <c r="X573" s="148"/>
      <c r="Y573" s="148"/>
    </row>
    <row r="574" spans="1:26" s="17" customFormat="1" x14ac:dyDescent="0.2">
      <c r="A574" s="149">
        <v>39990</v>
      </c>
      <c r="B574" s="162" t="s">
        <v>812</v>
      </c>
      <c r="C574" s="162" t="s">
        <v>1875</v>
      </c>
      <c r="D574" s="162" t="s">
        <v>140</v>
      </c>
      <c r="E574" s="162" t="s">
        <v>143</v>
      </c>
      <c r="F574" s="163">
        <v>39797</v>
      </c>
      <c r="G574" s="155">
        <v>2008</v>
      </c>
      <c r="H574" s="149" t="s">
        <v>399</v>
      </c>
      <c r="I574" s="149" t="str">
        <f t="shared" si="24"/>
        <v>PA</v>
      </c>
      <c r="J574" s="149" t="str">
        <f t="shared" si="25"/>
        <v>NJ</v>
      </c>
      <c r="K574" s="149" t="str">
        <f t="shared" si="26"/>
        <v>Northeast</v>
      </c>
      <c r="L574" s="149" t="str">
        <f>INDEX('State '!$A$1:$C$62,MATCH($I574,'State '!$B:$B,0),3)</f>
        <v>Northeast</v>
      </c>
      <c r="M574" s="149" t="str">
        <f>INDEX('State '!$A$1:$C$62,MATCH($J574,'State '!$B:$B,0),3)</f>
        <v>Northeast</v>
      </c>
      <c r="N574" s="149"/>
      <c r="O574" s="156">
        <v>33</v>
      </c>
      <c r="P574" s="156">
        <v>3.87</v>
      </c>
      <c r="Q574" s="156">
        <v>40</v>
      </c>
      <c r="R574" s="155">
        <v>42</v>
      </c>
      <c r="S574" s="149" t="s">
        <v>135</v>
      </c>
      <c r="T574" s="149" t="s">
        <v>381</v>
      </c>
      <c r="U574" s="149" t="s">
        <v>715</v>
      </c>
      <c r="V574" s="149"/>
      <c r="W574" s="148"/>
      <c r="X574" s="148"/>
      <c r="Y574" s="148"/>
    </row>
    <row r="575" spans="1:26" s="17" customFormat="1" x14ac:dyDescent="0.2">
      <c r="A575" s="171">
        <v>39990</v>
      </c>
      <c r="B575" s="162" t="s">
        <v>716</v>
      </c>
      <c r="C575" s="162" t="s">
        <v>1724</v>
      </c>
      <c r="D575" s="162" t="s">
        <v>136</v>
      </c>
      <c r="E575" s="162" t="s">
        <v>143</v>
      </c>
      <c r="F575" s="163">
        <v>39804</v>
      </c>
      <c r="G575" s="164">
        <v>2008</v>
      </c>
      <c r="H575" s="149" t="s">
        <v>10</v>
      </c>
      <c r="I575" s="149" t="str">
        <f t="shared" si="24"/>
        <v>NY</v>
      </c>
      <c r="J575" s="149" t="str">
        <f t="shared" si="25"/>
        <v>NY</v>
      </c>
      <c r="K575" s="149" t="str">
        <f t="shared" si="26"/>
        <v>Northeast</v>
      </c>
      <c r="L575" s="149" t="str">
        <f>INDEX('State '!$A$1:$C$62,MATCH($I575,'State '!$B:$B,0),3)</f>
        <v>Northeast</v>
      </c>
      <c r="M575" s="149" t="str">
        <f>INDEX('State '!$A$1:$C$62,MATCH($J575,'State '!$B:$B,0),3)</f>
        <v>Northeast</v>
      </c>
      <c r="N575" s="149"/>
      <c r="O575" s="156">
        <v>664</v>
      </c>
      <c r="P575" s="156">
        <v>181.7</v>
      </c>
      <c r="Q575" s="156">
        <v>525</v>
      </c>
      <c r="R575" s="155" t="s">
        <v>3205</v>
      </c>
      <c r="S575" s="149" t="s">
        <v>135</v>
      </c>
      <c r="T575" s="149" t="s">
        <v>381</v>
      </c>
      <c r="U575" s="149" t="s">
        <v>717</v>
      </c>
      <c r="V575" s="149"/>
      <c r="W575" s="148"/>
      <c r="X575" s="148"/>
      <c r="Y575" s="148"/>
      <c r="Z575"/>
    </row>
    <row r="576" spans="1:26" s="17" customFormat="1" x14ac:dyDescent="0.2">
      <c r="A576" s="149">
        <v>39990</v>
      </c>
      <c r="B576" s="162" t="s">
        <v>814</v>
      </c>
      <c r="C576" s="162" t="s">
        <v>1939</v>
      </c>
      <c r="D576" s="162" t="s">
        <v>136</v>
      </c>
      <c r="E576" s="162" t="s">
        <v>143</v>
      </c>
      <c r="F576" s="163">
        <v>39806</v>
      </c>
      <c r="G576" s="155">
        <v>2008</v>
      </c>
      <c r="H576" s="149" t="s">
        <v>32</v>
      </c>
      <c r="I576" s="149" t="str">
        <f t="shared" si="24"/>
        <v>AR</v>
      </c>
      <c r="J576" s="149" t="str">
        <f t="shared" si="25"/>
        <v>AR</v>
      </c>
      <c r="K576" s="149" t="str">
        <f t="shared" si="26"/>
        <v>South Central</v>
      </c>
      <c r="L576" s="149" t="str">
        <f>INDEX('State '!$A$1:$C$62,MATCH($I576,'State '!$B:$B,0),3)</f>
        <v>South Central</v>
      </c>
      <c r="M576" s="149" t="str">
        <f>INDEX('State '!$A$1:$C$62,MATCH($J576,'State '!$B:$B,0),3)</f>
        <v>South Central</v>
      </c>
      <c r="N576" s="149"/>
      <c r="O576" s="156">
        <v>205</v>
      </c>
      <c r="P576" s="156">
        <v>66</v>
      </c>
      <c r="Q576" s="156">
        <v>967</v>
      </c>
      <c r="R576" s="155" t="s">
        <v>3218</v>
      </c>
      <c r="S576" s="149" t="s">
        <v>135</v>
      </c>
      <c r="T576" s="149" t="s">
        <v>381</v>
      </c>
      <c r="U576" s="149" t="s">
        <v>624</v>
      </c>
      <c r="V576" s="149"/>
      <c r="W576" s="148"/>
      <c r="X576" s="148"/>
      <c r="Y576" s="148"/>
    </row>
    <row r="577" spans="1:25" s="17" customFormat="1" x14ac:dyDescent="0.2">
      <c r="A577" s="149">
        <v>40367</v>
      </c>
      <c r="B577" s="150" t="s">
        <v>1865</v>
      </c>
      <c r="C577" s="150" t="s">
        <v>247</v>
      </c>
      <c r="D577" s="150" t="s">
        <v>140</v>
      </c>
      <c r="E577" s="151" t="s">
        <v>143</v>
      </c>
      <c r="F577" s="152">
        <v>39806</v>
      </c>
      <c r="G577" s="159">
        <v>2008</v>
      </c>
      <c r="H577" s="149" t="s">
        <v>25</v>
      </c>
      <c r="I577" s="149" t="str">
        <f t="shared" si="24"/>
        <v>CO</v>
      </c>
      <c r="J577" s="149" t="str">
        <f t="shared" si="25"/>
        <v>CO</v>
      </c>
      <c r="K577" s="149" t="str">
        <f t="shared" si="26"/>
        <v>Mountain</v>
      </c>
      <c r="L577" s="149" t="str">
        <f>INDEX('State '!$A$1:$C$62,MATCH($I577,'State '!$B:$B,0),3)</f>
        <v>Mountain</v>
      </c>
      <c r="M577" s="149" t="str">
        <f>INDEX('State '!$A$1:$C$62,MATCH($J577,'State '!$B:$B,0),3)</f>
        <v>Mountain</v>
      </c>
      <c r="N577" s="149"/>
      <c r="O577" s="156">
        <v>45.6</v>
      </c>
      <c r="P577" s="155"/>
      <c r="Q577" s="155">
        <v>50</v>
      </c>
      <c r="R577" s="156"/>
      <c r="S577" s="157" t="s">
        <v>135</v>
      </c>
      <c r="T577" s="154" t="s">
        <v>381</v>
      </c>
      <c r="U577" s="158" t="s">
        <v>661</v>
      </c>
      <c r="V577" s="149"/>
      <c r="W577" s="148"/>
      <c r="X577" s="148"/>
      <c r="Y577" s="148"/>
    </row>
    <row r="578" spans="1:25" s="17" customFormat="1" x14ac:dyDescent="0.2">
      <c r="A578" s="149">
        <v>39990</v>
      </c>
      <c r="B578" s="162" t="s">
        <v>2066</v>
      </c>
      <c r="C578" s="162" t="s">
        <v>239</v>
      </c>
      <c r="D578" s="162" t="s">
        <v>140</v>
      </c>
      <c r="E578" s="162" t="s">
        <v>143</v>
      </c>
      <c r="F578" s="163">
        <v>39811</v>
      </c>
      <c r="G578" s="164">
        <v>2008</v>
      </c>
      <c r="H578" s="149" t="s">
        <v>14</v>
      </c>
      <c r="I578" s="149" t="str">
        <f t="shared" si="24"/>
        <v>MS</v>
      </c>
      <c r="J578" s="149" t="str">
        <f t="shared" si="25"/>
        <v>MS</v>
      </c>
      <c r="K578" s="149" t="str">
        <f t="shared" si="26"/>
        <v>South Central</v>
      </c>
      <c r="L578" s="149" t="str">
        <f>INDEX('State '!$A$1:$C$62,MATCH($I578,'State '!$B:$B,0),3)</f>
        <v>South Central</v>
      </c>
      <c r="M578" s="149" t="str">
        <f>INDEX('State '!$A$1:$C$62,MATCH($J578,'State '!$B:$B,0),3)</f>
        <v>South Central</v>
      </c>
      <c r="N578" s="149"/>
      <c r="O578" s="156">
        <v>25</v>
      </c>
      <c r="P578" s="156">
        <v>17.8</v>
      </c>
      <c r="Q578" s="156">
        <v>1000</v>
      </c>
      <c r="R578" s="155">
        <v>42</v>
      </c>
      <c r="S578" s="149" t="s">
        <v>135</v>
      </c>
      <c r="T578" s="149" t="s">
        <v>381</v>
      </c>
      <c r="U578" s="149" t="s">
        <v>786</v>
      </c>
      <c r="V578" s="149"/>
      <c r="W578" s="148"/>
      <c r="X578" s="148"/>
      <c r="Y578" s="148"/>
    </row>
    <row r="579" spans="1:25" s="17" customFormat="1" x14ac:dyDescent="0.2">
      <c r="A579" s="149">
        <v>40367</v>
      </c>
      <c r="B579" s="162" t="s">
        <v>728</v>
      </c>
      <c r="C579" s="162" t="s">
        <v>1718</v>
      </c>
      <c r="D579" s="162" t="s">
        <v>140</v>
      </c>
      <c r="E579" s="162" t="s">
        <v>143</v>
      </c>
      <c r="F579" s="163">
        <v>39813</v>
      </c>
      <c r="G579" s="164">
        <v>2008</v>
      </c>
      <c r="H579" s="149" t="s">
        <v>43</v>
      </c>
      <c r="I579" s="149" t="str">
        <f t="shared" ref="I579:I642" si="27">LEFT($H579,2)</f>
        <v>NM</v>
      </c>
      <c r="J579" s="149" t="str">
        <f t="shared" ref="J579:J642" si="28">RIGHT($H579,2)</f>
        <v>NM</v>
      </c>
      <c r="K579" s="149" t="str">
        <f t="shared" ref="K579:K642" si="29">IF($L579=$M579,L579,CONCATENATE($L579,", ",IF(ISBLANK(N579),"",CONCATENATE(N579,", ")),$M579))</f>
        <v>Mountain</v>
      </c>
      <c r="L579" s="149" t="str">
        <f>INDEX('State '!$A$1:$C$62,MATCH($I579,'State '!$B:$B,0),3)</f>
        <v>Mountain</v>
      </c>
      <c r="M579" s="149" t="str">
        <f>INDEX('State '!$A$1:$C$62,MATCH($J579,'State '!$B:$B,0),3)</f>
        <v>Mountain</v>
      </c>
      <c r="N579" s="149"/>
      <c r="O579" s="156">
        <v>26.5</v>
      </c>
      <c r="P579" s="156"/>
      <c r="Q579" s="156">
        <v>12</v>
      </c>
      <c r="R579" s="155"/>
      <c r="S579" s="149" t="s">
        <v>135</v>
      </c>
      <c r="T579" s="149" t="s">
        <v>381</v>
      </c>
      <c r="U579" s="149" t="s">
        <v>729</v>
      </c>
      <c r="V579" s="149"/>
      <c r="W579" s="148"/>
      <c r="X579" s="148"/>
      <c r="Y579" s="148"/>
    </row>
    <row r="580" spans="1:25" s="17" customFormat="1" x14ac:dyDescent="0.2">
      <c r="A580" s="149">
        <v>40367</v>
      </c>
      <c r="B580" s="162" t="s">
        <v>649</v>
      </c>
      <c r="C580" s="162" t="s">
        <v>257</v>
      </c>
      <c r="D580" s="162" t="s">
        <v>136</v>
      </c>
      <c r="E580" s="162" t="s">
        <v>143</v>
      </c>
      <c r="F580" s="163">
        <v>39821</v>
      </c>
      <c r="G580" s="164">
        <v>2009</v>
      </c>
      <c r="H580" s="149" t="s">
        <v>650</v>
      </c>
      <c r="I580" s="149" t="str">
        <f t="shared" si="27"/>
        <v>OK</v>
      </c>
      <c r="J580" s="149" t="str">
        <f t="shared" si="28"/>
        <v>AR</v>
      </c>
      <c r="K580" s="149" t="str">
        <f t="shared" si="29"/>
        <v>South Central</v>
      </c>
      <c r="L580" s="149" t="str">
        <f>INDEX('State '!$A$1:$C$62,MATCH($I580,'State '!$B:$B,0),3)</f>
        <v>South Central</v>
      </c>
      <c r="M580" s="149" t="str">
        <f>INDEX('State '!$A$1:$C$62,MATCH($J580,'State '!$B:$B,0),3)</f>
        <v>South Central</v>
      </c>
      <c r="N580" s="149"/>
      <c r="O580" s="156">
        <v>52.3</v>
      </c>
      <c r="P580" s="156">
        <v>16</v>
      </c>
      <c r="Q580" s="156">
        <v>132</v>
      </c>
      <c r="R580" s="155">
        <v>24</v>
      </c>
      <c r="S580" s="149" t="s">
        <v>135</v>
      </c>
      <c r="T580" s="149" t="s">
        <v>381</v>
      </c>
      <c r="U580" s="149" t="s">
        <v>651</v>
      </c>
      <c r="V580" s="149"/>
      <c r="W580" s="148"/>
      <c r="X580" s="148"/>
      <c r="Y580" s="148"/>
    </row>
    <row r="581" spans="1:25" s="17" customFormat="1" x14ac:dyDescent="0.2">
      <c r="A581" s="149">
        <v>40248</v>
      </c>
      <c r="B581" s="150" t="s">
        <v>626</v>
      </c>
      <c r="C581" s="150" t="s">
        <v>234</v>
      </c>
      <c r="D581" s="150" t="s">
        <v>134</v>
      </c>
      <c r="E581" s="151" t="s">
        <v>143</v>
      </c>
      <c r="F581" s="152">
        <v>39824</v>
      </c>
      <c r="G581" s="153">
        <v>2009</v>
      </c>
      <c r="H581" s="149" t="s">
        <v>627</v>
      </c>
      <c r="I581" s="149" t="str">
        <f t="shared" si="27"/>
        <v>AL</v>
      </c>
      <c r="J581" s="149" t="str">
        <f t="shared" si="28"/>
        <v>MS</v>
      </c>
      <c r="K581" s="149" t="str">
        <f t="shared" si="29"/>
        <v>South Central</v>
      </c>
      <c r="L581" s="149" t="str">
        <f>INDEX('State '!$A$1:$C$62,MATCH($I581,'State '!$B:$B,0),3)</f>
        <v>South Central</v>
      </c>
      <c r="M581" s="149" t="str">
        <f>INDEX('State '!$A$1:$C$62,MATCH($J581,'State '!$B:$B,0),3)</f>
        <v>South Central</v>
      </c>
      <c r="N581" s="149"/>
      <c r="O581" s="156">
        <v>22.5</v>
      </c>
      <c r="P581" s="155">
        <v>11</v>
      </c>
      <c r="Q581" s="155">
        <v>175</v>
      </c>
      <c r="R581" s="156">
        <v>16</v>
      </c>
      <c r="S581" s="157" t="s">
        <v>135</v>
      </c>
      <c r="T581" s="154" t="s">
        <v>381</v>
      </c>
      <c r="U581" s="158" t="s">
        <v>628</v>
      </c>
      <c r="V581" s="149"/>
      <c r="W581" s="148"/>
      <c r="X581" s="148"/>
      <c r="Y581" s="148"/>
    </row>
    <row r="582" spans="1:25" s="17" customFormat="1" x14ac:dyDescent="0.2">
      <c r="A582" s="149">
        <v>40367</v>
      </c>
      <c r="B582" s="150" t="s">
        <v>1846</v>
      </c>
      <c r="C582" s="150" t="s">
        <v>205</v>
      </c>
      <c r="D582" s="150" t="s">
        <v>140</v>
      </c>
      <c r="E582" s="151" t="s">
        <v>143</v>
      </c>
      <c r="F582" s="152">
        <v>39827</v>
      </c>
      <c r="G582" s="153">
        <v>2009</v>
      </c>
      <c r="H582" s="149" t="s">
        <v>35</v>
      </c>
      <c r="I582" s="149" t="str">
        <f t="shared" si="27"/>
        <v>CT</v>
      </c>
      <c r="J582" s="149" t="str">
        <f t="shared" si="28"/>
        <v>CT</v>
      </c>
      <c r="K582" s="149" t="str">
        <f t="shared" si="29"/>
        <v>Northeast</v>
      </c>
      <c r="L582" s="149" t="str">
        <f>INDEX('State '!$A$1:$C$62,MATCH($I582,'State '!$B:$B,0),3)</f>
        <v>Northeast</v>
      </c>
      <c r="M582" s="149" t="str">
        <f>INDEX('State '!$A$1:$C$62,MATCH($J582,'State '!$B:$B,0),3)</f>
        <v>Northeast</v>
      </c>
      <c r="N582" s="149"/>
      <c r="O582" s="156">
        <v>41.7</v>
      </c>
      <c r="P582" s="155"/>
      <c r="Q582" s="155">
        <v>80</v>
      </c>
      <c r="R582" s="156"/>
      <c r="S582" s="157" t="s">
        <v>135</v>
      </c>
      <c r="T582" s="154" t="s">
        <v>381</v>
      </c>
      <c r="U582" s="158" t="s">
        <v>675</v>
      </c>
      <c r="V582" s="149"/>
      <c r="W582" s="148"/>
      <c r="X582" s="148"/>
      <c r="Y582" s="148"/>
    </row>
    <row r="583" spans="1:25" s="17" customFormat="1" x14ac:dyDescent="0.2">
      <c r="A583" s="149">
        <v>40367</v>
      </c>
      <c r="B583" s="150" t="s">
        <v>666</v>
      </c>
      <c r="C583" s="150" t="s">
        <v>240</v>
      </c>
      <c r="D583" s="150" t="s">
        <v>140</v>
      </c>
      <c r="E583" s="151" t="s">
        <v>143</v>
      </c>
      <c r="F583" s="152">
        <v>39828</v>
      </c>
      <c r="G583" s="153">
        <v>2009</v>
      </c>
      <c r="H583" s="149" t="s">
        <v>6</v>
      </c>
      <c r="I583" s="149" t="str">
        <f t="shared" si="27"/>
        <v>TX</v>
      </c>
      <c r="J583" s="149" t="str">
        <f t="shared" si="28"/>
        <v>TX</v>
      </c>
      <c r="K583" s="149" t="str">
        <f t="shared" si="29"/>
        <v>South Central</v>
      </c>
      <c r="L583" s="149" t="str">
        <f>INDEX('State '!$A$1:$C$62,MATCH($I583,'State '!$B:$B,0),3)</f>
        <v>South Central</v>
      </c>
      <c r="M583" s="149" t="str">
        <f>INDEX('State '!$A$1:$C$62,MATCH($J583,'State '!$B:$B,0),3)</f>
        <v>South Central</v>
      </c>
      <c r="N583" s="149"/>
      <c r="O583" s="156">
        <v>45</v>
      </c>
      <c r="P583" s="155">
        <v>20</v>
      </c>
      <c r="Q583" s="155">
        <v>400</v>
      </c>
      <c r="R583" s="156">
        <v>30</v>
      </c>
      <c r="S583" s="157" t="s">
        <v>138</v>
      </c>
      <c r="T583" s="154" t="s">
        <v>187</v>
      </c>
      <c r="U583" s="158" t="s">
        <v>382</v>
      </c>
      <c r="V583" s="149"/>
      <c r="W583" s="148"/>
      <c r="X583" s="148"/>
      <c r="Y583" s="148"/>
    </row>
    <row r="584" spans="1:25" s="17" customFormat="1" x14ac:dyDescent="0.2">
      <c r="A584" s="149">
        <v>40367</v>
      </c>
      <c r="B584" s="162" t="s">
        <v>693</v>
      </c>
      <c r="C584" s="162" t="s">
        <v>240</v>
      </c>
      <c r="D584" s="162" t="s">
        <v>136</v>
      </c>
      <c r="E584" s="162" t="s">
        <v>143</v>
      </c>
      <c r="F584" s="163">
        <v>39828</v>
      </c>
      <c r="G584" s="164">
        <v>2009</v>
      </c>
      <c r="H584" s="149" t="s">
        <v>6</v>
      </c>
      <c r="I584" s="149" t="str">
        <f t="shared" si="27"/>
        <v>TX</v>
      </c>
      <c r="J584" s="149" t="str">
        <f t="shared" si="28"/>
        <v>TX</v>
      </c>
      <c r="K584" s="149" t="str">
        <f t="shared" si="29"/>
        <v>South Central</v>
      </c>
      <c r="L584" s="149" t="str">
        <f>INDEX('State '!$A$1:$C$62,MATCH($I584,'State '!$B:$B,0),3)</f>
        <v>South Central</v>
      </c>
      <c r="M584" s="149" t="str">
        <f>INDEX('State '!$A$1:$C$62,MATCH($J584,'State '!$B:$B,0),3)</f>
        <v>South Central</v>
      </c>
      <c r="N584" s="149"/>
      <c r="O584" s="156">
        <v>70</v>
      </c>
      <c r="P584" s="156">
        <v>31</v>
      </c>
      <c r="Q584" s="156">
        <v>700</v>
      </c>
      <c r="R584" s="155">
        <v>36</v>
      </c>
      <c r="S584" s="149" t="s">
        <v>138</v>
      </c>
      <c r="T584" s="149" t="s">
        <v>187</v>
      </c>
      <c r="U584" s="149" t="s">
        <v>382</v>
      </c>
      <c r="V584" s="149"/>
      <c r="W584" s="148"/>
      <c r="X584" s="148"/>
      <c r="Y584" s="148"/>
    </row>
    <row r="585" spans="1:25" s="17" customFormat="1" x14ac:dyDescent="0.2">
      <c r="A585" s="149">
        <v>40367</v>
      </c>
      <c r="B585" s="150" t="s">
        <v>707</v>
      </c>
      <c r="C585" s="150" t="s">
        <v>221</v>
      </c>
      <c r="D585" s="150" t="s">
        <v>134</v>
      </c>
      <c r="E585" s="151" t="s">
        <v>143</v>
      </c>
      <c r="F585" s="152">
        <v>39837</v>
      </c>
      <c r="G585" s="153">
        <v>2009</v>
      </c>
      <c r="H585" s="149" t="s">
        <v>24</v>
      </c>
      <c r="I585" s="149" t="str">
        <f t="shared" si="27"/>
        <v>NE</v>
      </c>
      <c r="J585" s="149" t="str">
        <f t="shared" si="28"/>
        <v>NE</v>
      </c>
      <c r="K585" s="149" t="str">
        <f t="shared" si="29"/>
        <v>Mountain</v>
      </c>
      <c r="L585" s="149" t="str">
        <f>INDEX('State '!$A$1:$C$62,MATCH($I585,'State '!$B:$B,0),3)</f>
        <v>Mountain</v>
      </c>
      <c r="M585" s="149" t="str">
        <f>INDEX('State '!$A$1:$C$62,MATCH($J585,'State '!$B:$B,0),3)</f>
        <v>Mountain</v>
      </c>
      <c r="N585" s="149"/>
      <c r="O585" s="156">
        <v>23.9</v>
      </c>
      <c r="P585" s="155">
        <v>24.5</v>
      </c>
      <c r="Q585" s="155">
        <v>21.8</v>
      </c>
      <c r="R585" s="156" t="s">
        <v>719</v>
      </c>
      <c r="S585" s="157" t="s">
        <v>135</v>
      </c>
      <c r="T585" s="154" t="s">
        <v>381</v>
      </c>
      <c r="U585" s="158" t="s">
        <v>708</v>
      </c>
      <c r="V585" s="149"/>
      <c r="W585" s="148"/>
      <c r="X585" s="148"/>
      <c r="Y585" s="148"/>
    </row>
    <row r="586" spans="1:25" s="17" customFormat="1" x14ac:dyDescent="0.2">
      <c r="A586" s="149">
        <v>40367</v>
      </c>
      <c r="B586" s="162" t="s">
        <v>696</v>
      </c>
      <c r="C586" s="162" t="s">
        <v>240</v>
      </c>
      <c r="D586" s="162" t="s">
        <v>140</v>
      </c>
      <c r="E586" s="162" t="s">
        <v>143</v>
      </c>
      <c r="F586" s="163">
        <v>39850</v>
      </c>
      <c r="G586" s="164">
        <v>2009</v>
      </c>
      <c r="H586" s="149" t="s">
        <v>6</v>
      </c>
      <c r="I586" s="149" t="str">
        <f t="shared" si="27"/>
        <v>TX</v>
      </c>
      <c r="J586" s="149" t="str">
        <f t="shared" si="28"/>
        <v>TX</v>
      </c>
      <c r="K586" s="149" t="str">
        <f t="shared" si="29"/>
        <v>South Central</v>
      </c>
      <c r="L586" s="149" t="str">
        <f>INDEX('State '!$A$1:$C$62,MATCH($I586,'State '!$B:$B,0),3)</f>
        <v>South Central</v>
      </c>
      <c r="M586" s="149" t="str">
        <f>INDEX('State '!$A$1:$C$62,MATCH($J586,'State '!$B:$B,0),3)</f>
        <v>South Central</v>
      </c>
      <c r="N586" s="149"/>
      <c r="O586" s="156">
        <v>165</v>
      </c>
      <c r="P586" s="156">
        <v>56</v>
      </c>
      <c r="Q586" s="156">
        <v>400</v>
      </c>
      <c r="R586" s="155">
        <v>36</v>
      </c>
      <c r="S586" s="149" t="s">
        <v>138</v>
      </c>
      <c r="T586" s="149" t="s">
        <v>187</v>
      </c>
      <c r="U586" s="149" t="s">
        <v>382</v>
      </c>
      <c r="V586" s="149"/>
      <c r="W586" s="148"/>
      <c r="X586" s="148"/>
      <c r="Y586" s="148"/>
    </row>
    <row r="587" spans="1:25" s="17" customFormat="1" x14ac:dyDescent="0.2">
      <c r="A587" s="149">
        <v>40248</v>
      </c>
      <c r="B587" s="162" t="s">
        <v>638</v>
      </c>
      <c r="C587" s="162" t="s">
        <v>263</v>
      </c>
      <c r="D587" s="162" t="s">
        <v>140</v>
      </c>
      <c r="E587" s="162" t="s">
        <v>143</v>
      </c>
      <c r="F587" s="163">
        <v>39856</v>
      </c>
      <c r="G587" s="155">
        <v>2009</v>
      </c>
      <c r="H587" s="149" t="s">
        <v>639</v>
      </c>
      <c r="I587" s="149" t="str">
        <f t="shared" si="27"/>
        <v>UT</v>
      </c>
      <c r="J587" s="149" t="str">
        <f t="shared" si="28"/>
        <v>CO</v>
      </c>
      <c r="K587" s="149" t="str">
        <f t="shared" si="29"/>
        <v>Mountain</v>
      </c>
      <c r="L587" s="149" t="str">
        <f>INDEX('State '!$A$1:$C$62,MATCH($I587,'State '!$B:$B,0),3)</f>
        <v>Mountain</v>
      </c>
      <c r="M587" s="149" t="str">
        <f>INDEX('State '!$A$1:$C$62,MATCH($J587,'State '!$B:$B,0),3)</f>
        <v>Mountain</v>
      </c>
      <c r="N587" s="149"/>
      <c r="O587" s="156">
        <v>20.5</v>
      </c>
      <c r="P587" s="156"/>
      <c r="Q587" s="156">
        <v>122.5</v>
      </c>
      <c r="R587" s="155"/>
      <c r="S587" s="149" t="s">
        <v>135</v>
      </c>
      <c r="T587" s="149" t="s">
        <v>381</v>
      </c>
      <c r="U587" s="149" t="s">
        <v>640</v>
      </c>
      <c r="V587" s="149"/>
      <c r="W587" s="148"/>
      <c r="X587" s="148"/>
      <c r="Y587" s="148"/>
    </row>
    <row r="588" spans="1:25" s="17" customFormat="1" x14ac:dyDescent="0.2">
      <c r="A588" s="149">
        <v>40248</v>
      </c>
      <c r="B588" s="162" t="s">
        <v>662</v>
      </c>
      <c r="C588" s="162" t="s">
        <v>266</v>
      </c>
      <c r="D588" s="162" t="s">
        <v>140</v>
      </c>
      <c r="E588" s="162" t="s">
        <v>143</v>
      </c>
      <c r="F588" s="163">
        <v>39864</v>
      </c>
      <c r="G588" s="155">
        <v>2009</v>
      </c>
      <c r="H588" s="149" t="s">
        <v>40</v>
      </c>
      <c r="I588" s="149" t="str">
        <f t="shared" si="27"/>
        <v>AZ</v>
      </c>
      <c r="J588" s="149" t="str">
        <f t="shared" si="28"/>
        <v>AZ</v>
      </c>
      <c r="K588" s="149" t="str">
        <f t="shared" si="29"/>
        <v>Mountain</v>
      </c>
      <c r="L588" s="149" t="str">
        <f>INDEX('State '!$A$1:$C$62,MATCH($I588,'State '!$B:$B,0),3)</f>
        <v>Mountain</v>
      </c>
      <c r="M588" s="149" t="str">
        <f>INDEX('State '!$A$1:$C$62,MATCH($J588,'State '!$B:$B,0),3)</f>
        <v>Mountain</v>
      </c>
      <c r="N588" s="149"/>
      <c r="O588" s="156">
        <v>957</v>
      </c>
      <c r="P588" s="156">
        <v>284</v>
      </c>
      <c r="Q588" s="156">
        <v>500</v>
      </c>
      <c r="R588" s="155" t="s">
        <v>3223</v>
      </c>
      <c r="S588" s="149" t="s">
        <v>135</v>
      </c>
      <c r="T588" s="149" t="s">
        <v>381</v>
      </c>
      <c r="U588" s="149" t="s">
        <v>663</v>
      </c>
      <c r="V588" s="149"/>
      <c r="W588" s="148"/>
      <c r="X588" s="148"/>
      <c r="Y588" s="148"/>
    </row>
    <row r="589" spans="1:25" s="17" customFormat="1" ht="25.5" x14ac:dyDescent="0.2">
      <c r="A589" s="149">
        <v>40367</v>
      </c>
      <c r="B589" s="162" t="s">
        <v>671</v>
      </c>
      <c r="C589" s="162" t="s">
        <v>267</v>
      </c>
      <c r="D589" s="162" t="s">
        <v>140</v>
      </c>
      <c r="E589" s="162" t="s">
        <v>143</v>
      </c>
      <c r="F589" s="163">
        <v>39869</v>
      </c>
      <c r="G589" s="164">
        <v>2009</v>
      </c>
      <c r="H589" s="149" t="s">
        <v>34</v>
      </c>
      <c r="I589" s="149" t="str">
        <f t="shared" si="27"/>
        <v>WI</v>
      </c>
      <c r="J589" s="149" t="str">
        <f t="shared" si="28"/>
        <v>WI</v>
      </c>
      <c r="K589" s="149" t="str">
        <f t="shared" si="29"/>
        <v>Midwest</v>
      </c>
      <c r="L589" s="149" t="str">
        <f>INDEX('State '!$A$1:$C$62,MATCH($I589,'State '!$B:$B,0),3)</f>
        <v>Midwest</v>
      </c>
      <c r="M589" s="149" t="str">
        <f>INDEX('State '!$A$1:$C$62,MATCH($J589,'State '!$B:$B,0),3)</f>
        <v>Midwest</v>
      </c>
      <c r="N589" s="149"/>
      <c r="O589" s="156">
        <v>350</v>
      </c>
      <c r="P589" s="156">
        <v>119</v>
      </c>
      <c r="Q589" s="156">
        <v>537.20000000000005</v>
      </c>
      <c r="R589" s="155" t="s">
        <v>3203</v>
      </c>
      <c r="S589" s="149" t="s">
        <v>135</v>
      </c>
      <c r="T589" s="149" t="s">
        <v>381</v>
      </c>
      <c r="U589" s="149" t="s">
        <v>672</v>
      </c>
      <c r="V589" s="149"/>
      <c r="W589" s="148"/>
      <c r="X589" s="148"/>
      <c r="Y589" s="148"/>
    </row>
    <row r="590" spans="1:25" s="17" customFormat="1" x14ac:dyDescent="0.2">
      <c r="A590" s="149">
        <v>40248</v>
      </c>
      <c r="B590" s="150" t="s">
        <v>633</v>
      </c>
      <c r="C590" s="150" t="s">
        <v>227</v>
      </c>
      <c r="D590" s="150" t="s">
        <v>140</v>
      </c>
      <c r="E590" s="162" t="s">
        <v>143</v>
      </c>
      <c r="F590" s="163">
        <v>39877</v>
      </c>
      <c r="G590" s="155">
        <v>2009</v>
      </c>
      <c r="H590" s="149" t="s">
        <v>634</v>
      </c>
      <c r="I590" s="149" t="str">
        <f t="shared" si="27"/>
        <v>IL</v>
      </c>
      <c r="J590" s="149" t="str">
        <f t="shared" si="28"/>
        <v>IA</v>
      </c>
      <c r="K590" s="149" t="str">
        <f t="shared" si="29"/>
        <v>Midwest</v>
      </c>
      <c r="L590" s="149" t="str">
        <f>INDEX('State '!$A$1:$C$62,MATCH($I590,'State '!$B:$B,0),3)</f>
        <v>Midwest</v>
      </c>
      <c r="M590" s="149" t="str">
        <f>INDEX('State '!$A$1:$C$62,MATCH($J590,'State '!$B:$B,0),3)</f>
        <v>Midwest</v>
      </c>
      <c r="N590" s="149"/>
      <c r="O590" s="156">
        <v>16.8</v>
      </c>
      <c r="P590" s="156"/>
      <c r="Q590" s="155"/>
      <c r="R590" s="155"/>
      <c r="S590" s="149" t="s">
        <v>135</v>
      </c>
      <c r="T590" s="149" t="s">
        <v>381</v>
      </c>
      <c r="U590" s="149" t="s">
        <v>635</v>
      </c>
      <c r="V590" s="149"/>
      <c r="W590" s="148"/>
      <c r="X590" s="148"/>
      <c r="Y590" s="148"/>
    </row>
    <row r="591" spans="1:25" s="17" customFormat="1" x14ac:dyDescent="0.2">
      <c r="A591" s="149">
        <v>40248</v>
      </c>
      <c r="B591" s="150" t="s">
        <v>711</v>
      </c>
      <c r="C591" s="150" t="s">
        <v>276</v>
      </c>
      <c r="D591" s="150" t="s">
        <v>140</v>
      </c>
      <c r="E591" s="151" t="s">
        <v>143</v>
      </c>
      <c r="F591" s="152">
        <v>39892</v>
      </c>
      <c r="G591" s="153">
        <v>2009</v>
      </c>
      <c r="H591" s="149" t="s">
        <v>39</v>
      </c>
      <c r="I591" s="149" t="str">
        <f t="shared" si="27"/>
        <v>MO</v>
      </c>
      <c r="J591" s="149" t="str">
        <f t="shared" si="28"/>
        <v>MO</v>
      </c>
      <c r="K591" s="149" t="str">
        <f t="shared" si="29"/>
        <v>Midwest</v>
      </c>
      <c r="L591" s="149" t="str">
        <f>INDEX('State '!$A$1:$C$62,MATCH($I591,'State '!$B:$B,0),3)</f>
        <v>Midwest</v>
      </c>
      <c r="M591" s="149" t="str">
        <f>INDEX('State '!$A$1:$C$62,MATCH($J591,'State '!$B:$B,0),3)</f>
        <v>Midwest</v>
      </c>
      <c r="N591" s="149"/>
      <c r="O591" s="156">
        <v>16.100000000000001</v>
      </c>
      <c r="P591" s="155"/>
      <c r="Q591" s="155"/>
      <c r="R591" s="156"/>
      <c r="S591" s="157" t="s">
        <v>135</v>
      </c>
      <c r="T591" s="154" t="s">
        <v>381</v>
      </c>
      <c r="U591" s="158" t="s">
        <v>712</v>
      </c>
      <c r="V591" s="149"/>
      <c r="W591" s="148"/>
      <c r="X591" s="148"/>
      <c r="Y591" s="148"/>
    </row>
    <row r="592" spans="1:25" s="17" customFormat="1" x14ac:dyDescent="0.2">
      <c r="A592" s="149">
        <v>40367</v>
      </c>
      <c r="B592" s="162" t="s">
        <v>688</v>
      </c>
      <c r="C592" s="162" t="s">
        <v>233</v>
      </c>
      <c r="D592" s="162" t="s">
        <v>136</v>
      </c>
      <c r="E592" s="162" t="s">
        <v>143</v>
      </c>
      <c r="F592" s="163">
        <v>39895</v>
      </c>
      <c r="G592" s="164">
        <v>2009</v>
      </c>
      <c r="H592" s="149" t="s">
        <v>6</v>
      </c>
      <c r="I592" s="149" t="str">
        <f t="shared" si="27"/>
        <v>TX</v>
      </c>
      <c r="J592" s="149" t="str">
        <f t="shared" si="28"/>
        <v>TX</v>
      </c>
      <c r="K592" s="149" t="str">
        <f t="shared" si="29"/>
        <v>South Central</v>
      </c>
      <c r="L592" s="149" t="str">
        <f>INDEX('State '!$A$1:$C$62,MATCH($I592,'State '!$B:$B,0),3)</f>
        <v>South Central</v>
      </c>
      <c r="M592" s="149" t="str">
        <f>INDEX('State '!$A$1:$C$62,MATCH($J592,'State '!$B:$B,0),3)</f>
        <v>South Central</v>
      </c>
      <c r="N592" s="149"/>
      <c r="O592" s="156">
        <v>522</v>
      </c>
      <c r="P592" s="156">
        <v>174</v>
      </c>
      <c r="Q592" s="156">
        <v>950</v>
      </c>
      <c r="R592" s="155" t="s">
        <v>535</v>
      </c>
      <c r="S592" s="149" t="s">
        <v>138</v>
      </c>
      <c r="T592" s="149" t="s">
        <v>187</v>
      </c>
      <c r="U592" s="149" t="s">
        <v>382</v>
      </c>
      <c r="V592" s="149"/>
      <c r="W592" s="148"/>
      <c r="X592" s="148"/>
      <c r="Y592" s="148"/>
    </row>
    <row r="593" spans="1:25" s="17" customFormat="1" x14ac:dyDescent="0.2">
      <c r="A593" s="149">
        <v>40367</v>
      </c>
      <c r="B593" s="162" t="s">
        <v>623</v>
      </c>
      <c r="C593" s="162" t="s">
        <v>1939</v>
      </c>
      <c r="D593" s="162" t="s">
        <v>136</v>
      </c>
      <c r="E593" s="162" t="s">
        <v>143</v>
      </c>
      <c r="F593" s="163">
        <v>39899</v>
      </c>
      <c r="G593" s="155">
        <v>2009</v>
      </c>
      <c r="H593" s="149" t="s">
        <v>587</v>
      </c>
      <c r="I593" s="149" t="str">
        <f t="shared" si="27"/>
        <v>AR</v>
      </c>
      <c r="J593" s="149" t="str">
        <f t="shared" si="28"/>
        <v>MS</v>
      </c>
      <c r="K593" s="149" t="str">
        <f t="shared" si="29"/>
        <v>South Central</v>
      </c>
      <c r="L593" s="149" t="str">
        <f>INDEX('State '!$A$1:$C$62,MATCH($I593,'State '!$B:$B,0),3)</f>
        <v>South Central</v>
      </c>
      <c r="M593" s="149" t="str">
        <f>INDEX('State '!$A$1:$C$62,MATCH($J593,'State '!$B:$B,0),3)</f>
        <v>South Central</v>
      </c>
      <c r="N593" s="149"/>
      <c r="O593" s="156">
        <v>670.9</v>
      </c>
      <c r="P593" s="156">
        <v>166.2</v>
      </c>
      <c r="Q593" s="156">
        <v>967</v>
      </c>
      <c r="R593" s="155">
        <v>36</v>
      </c>
      <c r="S593" s="149" t="s">
        <v>135</v>
      </c>
      <c r="T593" s="149" t="s">
        <v>381</v>
      </c>
      <c r="U593" s="149" t="s">
        <v>624</v>
      </c>
      <c r="V593" s="149"/>
      <c r="W593" s="148"/>
      <c r="X593" s="148"/>
      <c r="Y593" s="148"/>
    </row>
    <row r="594" spans="1:25" s="17" customFormat="1" x14ac:dyDescent="0.2">
      <c r="A594" s="149">
        <v>40367</v>
      </c>
      <c r="B594" s="150" t="s">
        <v>625</v>
      </c>
      <c r="C594" s="150" t="s">
        <v>1939</v>
      </c>
      <c r="D594" s="150" t="s">
        <v>136</v>
      </c>
      <c r="E594" s="151" t="s">
        <v>143</v>
      </c>
      <c r="F594" s="152">
        <v>39899</v>
      </c>
      <c r="G594" s="159">
        <v>2009</v>
      </c>
      <c r="H594" s="149" t="s">
        <v>14</v>
      </c>
      <c r="I594" s="149" t="str">
        <f t="shared" si="27"/>
        <v>MS</v>
      </c>
      <c r="J594" s="149" t="str">
        <f t="shared" si="28"/>
        <v>MS</v>
      </c>
      <c r="K594" s="149" t="str">
        <f t="shared" si="29"/>
        <v>South Central</v>
      </c>
      <c r="L594" s="149" t="str">
        <f>INDEX('State '!$A$1:$C$62,MATCH($I594,'State '!$B:$B,0),3)</f>
        <v>South Central</v>
      </c>
      <c r="M594" s="149" t="str">
        <f>INDEX('State '!$A$1:$C$62,MATCH($J594,'State '!$B:$B,0),3)</f>
        <v>South Central</v>
      </c>
      <c r="N594" s="149"/>
      <c r="O594" s="156">
        <v>373.4</v>
      </c>
      <c r="P594" s="155">
        <v>96.4</v>
      </c>
      <c r="Q594" s="155">
        <v>768</v>
      </c>
      <c r="R594" s="156">
        <v>36</v>
      </c>
      <c r="S594" s="157" t="s">
        <v>135</v>
      </c>
      <c r="T594" s="154" t="s">
        <v>381</v>
      </c>
      <c r="U594" s="158" t="s">
        <v>624</v>
      </c>
      <c r="V594" s="149"/>
      <c r="W594" s="148"/>
      <c r="X594" s="148"/>
      <c r="Y594" s="148"/>
    </row>
    <row r="595" spans="1:25" s="17" customFormat="1" x14ac:dyDescent="0.2">
      <c r="A595" s="149">
        <v>40367</v>
      </c>
      <c r="B595" s="150" t="s">
        <v>252</v>
      </c>
      <c r="C595" s="150" t="s">
        <v>252</v>
      </c>
      <c r="D595" s="150" t="s">
        <v>136</v>
      </c>
      <c r="E595" s="151" t="s">
        <v>143</v>
      </c>
      <c r="F595" s="152">
        <v>39913</v>
      </c>
      <c r="G595" s="153">
        <v>2009</v>
      </c>
      <c r="H595" s="149" t="s">
        <v>664</v>
      </c>
      <c r="I595" s="149" t="str">
        <f t="shared" si="27"/>
        <v>OK</v>
      </c>
      <c r="J595" s="149" t="str">
        <f t="shared" si="28"/>
        <v>AL</v>
      </c>
      <c r="K595" s="149" t="str">
        <f t="shared" si="29"/>
        <v>South Central</v>
      </c>
      <c r="L595" s="149" t="str">
        <f>INDEX('State '!$A$1:$C$62,MATCH($I595,'State '!$B:$B,0),3)</f>
        <v>South Central</v>
      </c>
      <c r="M595" s="149" t="str">
        <f>INDEX('State '!$A$1:$C$62,MATCH($J595,'State '!$B:$B,0),3)</f>
        <v>South Central</v>
      </c>
      <c r="N595" s="149"/>
      <c r="O595" s="156">
        <v>1832</v>
      </c>
      <c r="P595" s="155">
        <v>507.3</v>
      </c>
      <c r="Q595" s="155">
        <v>1533</v>
      </c>
      <c r="R595" s="156" t="s">
        <v>550</v>
      </c>
      <c r="S595" s="157" t="s">
        <v>135</v>
      </c>
      <c r="T595" s="154" t="s">
        <v>381</v>
      </c>
      <c r="U595" s="158" t="s">
        <v>665</v>
      </c>
      <c r="V595" s="149"/>
      <c r="W595" s="148"/>
      <c r="X595" s="148"/>
      <c r="Y595" s="148"/>
    </row>
    <row r="596" spans="1:25" s="17" customFormat="1" x14ac:dyDescent="0.2">
      <c r="A596" s="149">
        <v>40367</v>
      </c>
      <c r="B596" s="150" t="s">
        <v>679</v>
      </c>
      <c r="C596" s="150" t="s">
        <v>270</v>
      </c>
      <c r="D596" s="150" t="s">
        <v>136</v>
      </c>
      <c r="E596" s="151" t="s">
        <v>143</v>
      </c>
      <c r="F596" s="152">
        <v>39918</v>
      </c>
      <c r="G596" s="159">
        <v>2009</v>
      </c>
      <c r="H596" s="149" t="s">
        <v>38</v>
      </c>
      <c r="I596" s="149" t="str">
        <f t="shared" si="27"/>
        <v>NH</v>
      </c>
      <c r="J596" s="149" t="str">
        <f t="shared" si="28"/>
        <v>NH</v>
      </c>
      <c r="K596" s="149" t="str">
        <f t="shared" si="29"/>
        <v>Northeast</v>
      </c>
      <c r="L596" s="149" t="str">
        <f>INDEX('State '!$A$1:$C$62,MATCH($I596,'State '!$B:$B,0),3)</f>
        <v>Northeast</v>
      </c>
      <c r="M596" s="149" t="str">
        <f>INDEX('State '!$A$1:$C$62,MATCH($J596,'State '!$B:$B,0),3)</f>
        <v>Northeast</v>
      </c>
      <c r="N596" s="149"/>
      <c r="O596" s="156">
        <v>15</v>
      </c>
      <c r="P596" s="155">
        <v>12.7</v>
      </c>
      <c r="Q596" s="155">
        <v>26</v>
      </c>
      <c r="R596" s="156">
        <v>12</v>
      </c>
      <c r="S596" s="157" t="s">
        <v>138</v>
      </c>
      <c r="T596" s="154" t="s">
        <v>187</v>
      </c>
      <c r="U596" s="158" t="s">
        <v>382</v>
      </c>
      <c r="V596" s="149"/>
      <c r="W596" s="148"/>
      <c r="X596" s="148"/>
      <c r="Y596" s="148"/>
    </row>
    <row r="597" spans="1:25" s="17" customFormat="1" x14ac:dyDescent="0.2">
      <c r="A597" s="149">
        <v>40023</v>
      </c>
      <c r="B597" s="162" t="s">
        <v>647</v>
      </c>
      <c r="C597" s="162" t="s">
        <v>257</v>
      </c>
      <c r="D597" s="162" t="s">
        <v>134</v>
      </c>
      <c r="E597" s="162" t="s">
        <v>143</v>
      </c>
      <c r="F597" s="163">
        <v>39958</v>
      </c>
      <c r="G597" s="164">
        <v>2009</v>
      </c>
      <c r="H597" s="149" t="s">
        <v>32</v>
      </c>
      <c r="I597" s="149" t="str">
        <f t="shared" si="27"/>
        <v>AR</v>
      </c>
      <c r="J597" s="149" t="str">
        <f t="shared" si="28"/>
        <v>AR</v>
      </c>
      <c r="K597" s="149" t="str">
        <f t="shared" si="29"/>
        <v>South Central</v>
      </c>
      <c r="L597" s="149" t="str">
        <f>INDEX('State '!$A$1:$C$62,MATCH($I597,'State '!$B:$B,0),3)</f>
        <v>South Central</v>
      </c>
      <c r="M597" s="149" t="str">
        <f>INDEX('State '!$A$1:$C$62,MATCH($J597,'State '!$B:$B,0),3)</f>
        <v>South Central</v>
      </c>
      <c r="N597" s="149"/>
      <c r="O597" s="156">
        <v>10</v>
      </c>
      <c r="P597" s="156"/>
      <c r="Q597" s="156">
        <v>250</v>
      </c>
      <c r="R597" s="155"/>
      <c r="S597" s="149" t="s">
        <v>135</v>
      </c>
      <c r="T597" s="149" t="s">
        <v>381</v>
      </c>
      <c r="U597" s="149" t="s">
        <v>648</v>
      </c>
      <c r="V597" s="149"/>
      <c r="W597" s="148"/>
      <c r="X597" s="148"/>
      <c r="Y597" s="148"/>
    </row>
    <row r="598" spans="1:25" s="17" customFormat="1" x14ac:dyDescent="0.2">
      <c r="A598" s="149">
        <v>40610</v>
      </c>
      <c r="B598" s="162" t="s">
        <v>683</v>
      </c>
      <c r="C598" s="162" t="s">
        <v>200</v>
      </c>
      <c r="D598" s="162" t="s">
        <v>134</v>
      </c>
      <c r="E598" s="162" t="s">
        <v>143</v>
      </c>
      <c r="F598" s="163">
        <v>39965</v>
      </c>
      <c r="G598" s="164">
        <v>2009</v>
      </c>
      <c r="H598" s="149" t="s">
        <v>35</v>
      </c>
      <c r="I598" s="149" t="str">
        <f t="shared" si="27"/>
        <v>CT</v>
      </c>
      <c r="J598" s="149" t="str">
        <f t="shared" si="28"/>
        <v>CT</v>
      </c>
      <c r="K598" s="149" t="str">
        <f t="shared" si="29"/>
        <v>Northeast</v>
      </c>
      <c r="L598" s="149" t="str">
        <f>INDEX('State '!$A$1:$C$62,MATCH($I598,'State '!$B:$B,0),3)</f>
        <v>Northeast</v>
      </c>
      <c r="M598" s="149" t="str">
        <f>INDEX('State '!$A$1:$C$62,MATCH($J598,'State '!$B:$B,0),3)</f>
        <v>Northeast</v>
      </c>
      <c r="N598" s="149"/>
      <c r="O598" s="156">
        <v>8.14</v>
      </c>
      <c r="P598" s="156">
        <v>1.1299999999999999</v>
      </c>
      <c r="Q598" s="156">
        <v>131</v>
      </c>
      <c r="R598" s="155">
        <v>20</v>
      </c>
      <c r="S598" s="149" t="s">
        <v>135</v>
      </c>
      <c r="T598" s="149" t="s">
        <v>381</v>
      </c>
      <c r="U598" s="149" t="s">
        <v>684</v>
      </c>
      <c r="V598" s="149"/>
      <c r="W598" s="148"/>
      <c r="X598" s="148"/>
      <c r="Y598" s="148"/>
    </row>
    <row r="599" spans="1:25" s="17" customFormat="1" x14ac:dyDescent="0.2">
      <c r="A599" s="149">
        <v>40367</v>
      </c>
      <c r="B599" s="150" t="s">
        <v>655</v>
      </c>
      <c r="C599" s="150" t="s">
        <v>206</v>
      </c>
      <c r="D599" s="150" t="s">
        <v>134</v>
      </c>
      <c r="E599" s="151" t="s">
        <v>143</v>
      </c>
      <c r="F599" s="152">
        <v>39965</v>
      </c>
      <c r="G599" s="159">
        <v>2009</v>
      </c>
      <c r="H599" s="149" t="s">
        <v>429</v>
      </c>
      <c r="I599" s="149" t="str">
        <f t="shared" si="27"/>
        <v>TX</v>
      </c>
      <c r="J599" s="149" t="str">
        <f t="shared" si="28"/>
        <v>LA</v>
      </c>
      <c r="K599" s="149" t="str">
        <f t="shared" si="29"/>
        <v>South Central</v>
      </c>
      <c r="L599" s="149" t="str">
        <f>INDEX('State '!$A$1:$C$62,MATCH($I599,'State '!$B:$B,0),3)</f>
        <v>South Central</v>
      </c>
      <c r="M599" s="149" t="str">
        <f>INDEX('State '!$A$1:$C$62,MATCH($J599,'State '!$B:$B,0),3)</f>
        <v>South Central</v>
      </c>
      <c r="N599" s="149"/>
      <c r="O599" s="156">
        <v>42</v>
      </c>
      <c r="P599" s="155">
        <v>1.1000000000000001</v>
      </c>
      <c r="Q599" s="155">
        <v>100</v>
      </c>
      <c r="R599" s="156">
        <v>12</v>
      </c>
      <c r="S599" s="157" t="s">
        <v>135</v>
      </c>
      <c r="T599" s="154" t="s">
        <v>381</v>
      </c>
      <c r="U599" s="158" t="s">
        <v>656</v>
      </c>
      <c r="V599" s="149"/>
      <c r="W599" s="148"/>
      <c r="X599" s="148"/>
      <c r="Y599" s="148"/>
    </row>
    <row r="600" spans="1:25" s="17" customFormat="1" x14ac:dyDescent="0.2">
      <c r="A600" s="149">
        <v>40367</v>
      </c>
      <c r="B600" s="150" t="s">
        <v>702</v>
      </c>
      <c r="C600" s="150" t="s">
        <v>275</v>
      </c>
      <c r="D600" s="150" t="s">
        <v>136</v>
      </c>
      <c r="E600" s="151" t="s">
        <v>143</v>
      </c>
      <c r="F600" s="152">
        <v>39985</v>
      </c>
      <c r="G600" s="153">
        <v>2009</v>
      </c>
      <c r="H600" s="149" t="s">
        <v>0</v>
      </c>
      <c r="I600" s="149" t="str">
        <f t="shared" si="27"/>
        <v>LA</v>
      </c>
      <c r="J600" s="149" t="str">
        <f t="shared" si="28"/>
        <v>LA</v>
      </c>
      <c r="K600" s="149" t="str">
        <f t="shared" si="29"/>
        <v>South Central</v>
      </c>
      <c r="L600" s="149" t="str">
        <f>INDEX('State '!$A$1:$C$62,MATCH($I600,'State '!$B:$B,0),3)</f>
        <v>South Central</v>
      </c>
      <c r="M600" s="149" t="str">
        <f>INDEX('State '!$A$1:$C$62,MATCH($J600,'State '!$B:$B,0),3)</f>
        <v>South Central</v>
      </c>
      <c r="N600" s="149"/>
      <c r="O600" s="156">
        <v>1000</v>
      </c>
      <c r="P600" s="155">
        <v>132</v>
      </c>
      <c r="Q600" s="155">
        <v>2130</v>
      </c>
      <c r="R600" s="156" t="s">
        <v>3186</v>
      </c>
      <c r="S600" s="157" t="s">
        <v>135</v>
      </c>
      <c r="T600" s="154" t="s">
        <v>381</v>
      </c>
      <c r="U600" s="158" t="s">
        <v>703</v>
      </c>
      <c r="V600" s="149"/>
      <c r="W600" s="148"/>
      <c r="X600" s="148"/>
      <c r="Y600" s="148"/>
    </row>
    <row r="601" spans="1:25" s="17" customFormat="1" x14ac:dyDescent="0.2">
      <c r="A601" s="149">
        <v>40380</v>
      </c>
      <c r="B601" s="150" t="s">
        <v>636</v>
      </c>
      <c r="C601" s="150" t="s">
        <v>262</v>
      </c>
      <c r="D601" s="150" t="s">
        <v>134</v>
      </c>
      <c r="E601" s="151" t="s">
        <v>143</v>
      </c>
      <c r="F601" s="152">
        <v>39993</v>
      </c>
      <c r="G601" s="153">
        <v>2009</v>
      </c>
      <c r="H601" s="149" t="s">
        <v>0</v>
      </c>
      <c r="I601" s="149" t="str">
        <f t="shared" si="27"/>
        <v>LA</v>
      </c>
      <c r="J601" s="149" t="str">
        <f t="shared" si="28"/>
        <v>LA</v>
      </c>
      <c r="K601" s="149" t="str">
        <f t="shared" si="29"/>
        <v>South Central</v>
      </c>
      <c r="L601" s="149" t="str">
        <f>INDEX('State '!$A$1:$C$62,MATCH($I601,'State '!$B:$B,0),3)</f>
        <v>South Central</v>
      </c>
      <c r="M601" s="149" t="str">
        <f>INDEX('State '!$A$1:$C$62,MATCH($J601,'State '!$B:$B,0),3)</f>
        <v>South Central</v>
      </c>
      <c r="N601" s="149"/>
      <c r="O601" s="156">
        <v>15</v>
      </c>
      <c r="P601" s="155">
        <v>13.1</v>
      </c>
      <c r="Q601" s="155">
        <v>300</v>
      </c>
      <c r="R601" s="156" t="s">
        <v>1096</v>
      </c>
      <c r="S601" s="157" t="s">
        <v>135</v>
      </c>
      <c r="T601" s="154" t="s">
        <v>381</v>
      </c>
      <c r="U601" s="158" t="s">
        <v>637</v>
      </c>
      <c r="V601" s="149"/>
      <c r="W601" s="148"/>
      <c r="X601" s="148"/>
      <c r="Y601" s="148"/>
    </row>
    <row r="602" spans="1:25" s="17" customFormat="1" x14ac:dyDescent="0.2">
      <c r="A602" s="149">
        <v>40367</v>
      </c>
      <c r="B602" s="162" t="s">
        <v>704</v>
      </c>
      <c r="C602" s="162" t="s">
        <v>246</v>
      </c>
      <c r="D602" s="162" t="s">
        <v>136</v>
      </c>
      <c r="E602" s="162" t="s">
        <v>143</v>
      </c>
      <c r="F602" s="163">
        <v>39993</v>
      </c>
      <c r="G602" s="164">
        <v>2009</v>
      </c>
      <c r="H602" s="149" t="s">
        <v>705</v>
      </c>
      <c r="I602" s="149" t="str">
        <f t="shared" si="27"/>
        <v>MO</v>
      </c>
      <c r="J602" s="149" t="str">
        <f t="shared" si="28"/>
        <v>OH</v>
      </c>
      <c r="K602" s="149" t="str">
        <f t="shared" si="29"/>
        <v>Midwest, Northeast</v>
      </c>
      <c r="L602" s="149" t="str">
        <f>INDEX('State '!$A$1:$C$62,MATCH($I602,'State '!$B:$B,0),3)</f>
        <v>Midwest</v>
      </c>
      <c r="M602" s="149" t="str">
        <f>INDEX('State '!$A$1:$C$62,MATCH($J602,'State '!$B:$B,0),3)</f>
        <v>Northeast</v>
      </c>
      <c r="N602" s="149"/>
      <c r="O602" s="156">
        <v>2150</v>
      </c>
      <c r="P602" s="156">
        <v>444</v>
      </c>
      <c r="Q602" s="156">
        <v>1600</v>
      </c>
      <c r="R602" s="155">
        <v>42</v>
      </c>
      <c r="S602" s="149" t="s">
        <v>135</v>
      </c>
      <c r="T602" s="149" t="s">
        <v>381</v>
      </c>
      <c r="U602" s="149" t="s">
        <v>706</v>
      </c>
      <c r="V602" s="149"/>
      <c r="W602" s="148"/>
      <c r="X602" s="148"/>
      <c r="Y602" s="148"/>
    </row>
    <row r="603" spans="1:25" s="17" customFormat="1" x14ac:dyDescent="0.2">
      <c r="A603" s="149">
        <v>40367</v>
      </c>
      <c r="B603" s="150" t="s">
        <v>631</v>
      </c>
      <c r="C603" s="150" t="s">
        <v>257</v>
      </c>
      <c r="D603" s="150" t="s">
        <v>140</v>
      </c>
      <c r="E603" s="151" t="s">
        <v>143</v>
      </c>
      <c r="F603" s="152">
        <v>39994</v>
      </c>
      <c r="G603" s="153">
        <v>2009</v>
      </c>
      <c r="H603" s="149" t="s">
        <v>0</v>
      </c>
      <c r="I603" s="149" t="str">
        <f t="shared" si="27"/>
        <v>LA</v>
      </c>
      <c r="J603" s="149" t="str">
        <f t="shared" si="28"/>
        <v>LA</v>
      </c>
      <c r="K603" s="149" t="str">
        <f t="shared" si="29"/>
        <v>South Central</v>
      </c>
      <c r="L603" s="149" t="str">
        <f>INDEX('State '!$A$1:$C$62,MATCH($I603,'State '!$B:$B,0),3)</f>
        <v>South Central</v>
      </c>
      <c r="M603" s="149" t="str">
        <f>INDEX('State '!$A$1:$C$62,MATCH($J603,'State '!$B:$B,0),3)</f>
        <v>South Central</v>
      </c>
      <c r="N603" s="149"/>
      <c r="O603" s="156">
        <v>10</v>
      </c>
      <c r="P603" s="155">
        <v>0.5</v>
      </c>
      <c r="Q603" s="155">
        <v>90</v>
      </c>
      <c r="R603" s="156"/>
      <c r="S603" s="157" t="s">
        <v>135</v>
      </c>
      <c r="T603" s="154" t="s">
        <v>381</v>
      </c>
      <c r="U603" s="158" t="s">
        <v>632</v>
      </c>
      <c r="V603" s="149"/>
      <c r="W603" s="148"/>
      <c r="X603" s="148"/>
      <c r="Y603" s="148"/>
    </row>
    <row r="604" spans="1:25" s="17" customFormat="1" x14ac:dyDescent="0.2">
      <c r="A604" s="149">
        <v>40381</v>
      </c>
      <c r="B604" s="150" t="s">
        <v>689</v>
      </c>
      <c r="C604" s="150" t="s">
        <v>247</v>
      </c>
      <c r="D604" s="150" t="s">
        <v>140</v>
      </c>
      <c r="E604" s="151" t="s">
        <v>143</v>
      </c>
      <c r="F604" s="152">
        <v>39994</v>
      </c>
      <c r="G604" s="159">
        <v>2009</v>
      </c>
      <c r="H604" s="149" t="s">
        <v>690</v>
      </c>
      <c r="I604" s="149" t="str">
        <f t="shared" si="27"/>
        <v>WY</v>
      </c>
      <c r="J604" s="149" t="str">
        <f t="shared" si="28"/>
        <v>CO</v>
      </c>
      <c r="K604" s="149" t="str">
        <f t="shared" si="29"/>
        <v>Mountain</v>
      </c>
      <c r="L604" s="149" t="str">
        <f>INDEX('State '!$A$1:$C$62,MATCH($I604,'State '!$B:$B,0),3)</f>
        <v>Mountain</v>
      </c>
      <c r="M604" s="149" t="str">
        <f>INDEX('State '!$A$1:$C$62,MATCH($J604,'State '!$B:$B,0),3)</f>
        <v>Mountain</v>
      </c>
      <c r="N604" s="149"/>
      <c r="O604" s="156">
        <v>0.25</v>
      </c>
      <c r="P604" s="155"/>
      <c r="Q604" s="155">
        <v>55</v>
      </c>
      <c r="R604" s="156"/>
      <c r="S604" s="157" t="s">
        <v>135</v>
      </c>
      <c r="T604" s="154" t="s">
        <v>381</v>
      </c>
      <c r="U604" s="158" t="s">
        <v>691</v>
      </c>
      <c r="V604" s="149"/>
      <c r="W604" s="148"/>
      <c r="X604" s="148"/>
      <c r="Y604" s="148"/>
    </row>
    <row r="605" spans="1:25" s="17" customFormat="1" x14ac:dyDescent="0.2">
      <c r="A605" s="149">
        <v>40367</v>
      </c>
      <c r="B605" s="162" t="s">
        <v>621</v>
      </c>
      <c r="C605" s="162" t="s">
        <v>261</v>
      </c>
      <c r="D605" s="162" t="s">
        <v>140</v>
      </c>
      <c r="E605" s="162" t="s">
        <v>143</v>
      </c>
      <c r="F605" s="163">
        <v>39995</v>
      </c>
      <c r="G605" s="164">
        <v>2009</v>
      </c>
      <c r="H605" s="149" t="s">
        <v>33</v>
      </c>
      <c r="I605" s="149" t="str">
        <f t="shared" si="27"/>
        <v>WV</v>
      </c>
      <c r="J605" s="149" t="str">
        <f t="shared" si="28"/>
        <v>WV</v>
      </c>
      <c r="K605" s="149" t="str">
        <f t="shared" si="29"/>
        <v>Northeast</v>
      </c>
      <c r="L605" s="149" t="str">
        <f>INDEX('State '!$A$1:$C$62,MATCH($I605,'State '!$B:$B,0),3)</f>
        <v>Northeast</v>
      </c>
      <c r="M605" s="149" t="str">
        <f>INDEX('State '!$A$1:$C$62,MATCH($J605,'State '!$B:$B,0),3)</f>
        <v>Northeast</v>
      </c>
      <c r="N605" s="149"/>
      <c r="O605" s="156">
        <v>40</v>
      </c>
      <c r="P605" s="156"/>
      <c r="Q605" s="156">
        <v>100</v>
      </c>
      <c r="R605" s="155"/>
      <c r="S605" s="149" t="s">
        <v>135</v>
      </c>
      <c r="T605" s="149" t="s">
        <v>381</v>
      </c>
      <c r="U605" s="149" t="s">
        <v>622</v>
      </c>
      <c r="V605" s="149"/>
      <c r="W605" s="148"/>
      <c r="X605" s="148"/>
      <c r="Y605" s="148"/>
    </row>
    <row r="606" spans="1:25" s="17" customFormat="1" x14ac:dyDescent="0.2">
      <c r="A606" s="149">
        <v>40248</v>
      </c>
      <c r="B606" s="162" t="s">
        <v>659</v>
      </c>
      <c r="C606" s="162" t="s">
        <v>265</v>
      </c>
      <c r="D606" s="162" t="s">
        <v>134</v>
      </c>
      <c r="E606" s="162" t="s">
        <v>143</v>
      </c>
      <c r="F606" s="163">
        <v>40008</v>
      </c>
      <c r="G606" s="164">
        <v>2009</v>
      </c>
      <c r="H606" s="149" t="s">
        <v>37</v>
      </c>
      <c r="I606" s="149" t="str">
        <f t="shared" si="27"/>
        <v>OK</v>
      </c>
      <c r="J606" s="149" t="str">
        <f t="shared" si="28"/>
        <v>OK</v>
      </c>
      <c r="K606" s="149" t="str">
        <f t="shared" si="29"/>
        <v>South Central</v>
      </c>
      <c r="L606" s="149" t="str">
        <f>INDEX('State '!$A$1:$C$62,MATCH($I606,'State '!$B:$B,0),3)</f>
        <v>South Central</v>
      </c>
      <c r="M606" s="149" t="str">
        <f>INDEX('State '!$A$1:$C$62,MATCH($J606,'State '!$B:$B,0),3)</f>
        <v>South Central</v>
      </c>
      <c r="N606" s="149"/>
      <c r="O606" s="156">
        <v>75</v>
      </c>
      <c r="P606" s="156">
        <v>50</v>
      </c>
      <c r="Q606" s="156">
        <v>638</v>
      </c>
      <c r="R606" s="155">
        <v>24</v>
      </c>
      <c r="S606" s="149" t="s">
        <v>135</v>
      </c>
      <c r="T606" s="149" t="s">
        <v>381</v>
      </c>
      <c r="U606" s="149" t="s">
        <v>660</v>
      </c>
      <c r="V606" s="149"/>
      <c r="W606" s="148"/>
      <c r="X606" s="148"/>
      <c r="Y606" s="148"/>
    </row>
    <row r="607" spans="1:25" s="17" customFormat="1" x14ac:dyDescent="0.2">
      <c r="A607" s="149">
        <v>40248</v>
      </c>
      <c r="B607" s="162" t="s">
        <v>697</v>
      </c>
      <c r="C607" s="162" t="s">
        <v>273</v>
      </c>
      <c r="D607" s="162" t="s">
        <v>134</v>
      </c>
      <c r="E607" s="162" t="s">
        <v>143</v>
      </c>
      <c r="F607" s="163">
        <v>40026</v>
      </c>
      <c r="G607" s="164">
        <v>2009</v>
      </c>
      <c r="H607" s="149" t="s">
        <v>14</v>
      </c>
      <c r="I607" s="149" t="str">
        <f t="shared" si="27"/>
        <v>MS</v>
      </c>
      <c r="J607" s="149" t="str">
        <f t="shared" si="28"/>
        <v>MS</v>
      </c>
      <c r="K607" s="149" t="str">
        <f t="shared" si="29"/>
        <v>South Central</v>
      </c>
      <c r="L607" s="149" t="str">
        <f>INDEX('State '!$A$1:$C$62,MATCH($I607,'State '!$B:$B,0),3)</f>
        <v>South Central</v>
      </c>
      <c r="M607" s="149" t="str">
        <f>INDEX('State '!$A$1:$C$62,MATCH($J607,'State '!$B:$B,0),3)</f>
        <v>South Central</v>
      </c>
      <c r="N607" s="149"/>
      <c r="O607" s="156">
        <v>42</v>
      </c>
      <c r="P607" s="156">
        <v>22.9</v>
      </c>
      <c r="Q607" s="156">
        <v>465</v>
      </c>
      <c r="R607" s="155">
        <v>24</v>
      </c>
      <c r="S607" s="149" t="s">
        <v>135</v>
      </c>
      <c r="T607" s="149" t="s">
        <v>381</v>
      </c>
      <c r="U607" s="149" t="s">
        <v>698</v>
      </c>
      <c r="V607" s="149"/>
      <c r="W607" s="148"/>
      <c r="X607" s="148"/>
      <c r="Y607" s="148"/>
    </row>
    <row r="608" spans="1:25" s="17" customFormat="1" x14ac:dyDescent="0.2">
      <c r="A608" s="149">
        <v>40367</v>
      </c>
      <c r="B608" s="162" t="s">
        <v>673</v>
      </c>
      <c r="C608" s="162" t="s">
        <v>268</v>
      </c>
      <c r="D608" s="162" t="s">
        <v>140</v>
      </c>
      <c r="E608" s="162" t="s">
        <v>143</v>
      </c>
      <c r="F608" s="163">
        <v>40027</v>
      </c>
      <c r="G608" s="164">
        <v>2009</v>
      </c>
      <c r="H608" s="149" t="s">
        <v>41</v>
      </c>
      <c r="I608" s="149" t="str">
        <f t="shared" si="27"/>
        <v>MI</v>
      </c>
      <c r="J608" s="149" t="str">
        <f t="shared" si="28"/>
        <v>MI</v>
      </c>
      <c r="K608" s="149" t="str">
        <f t="shared" si="29"/>
        <v>Midwest</v>
      </c>
      <c r="L608" s="149" t="str">
        <f>INDEX('State '!$A$1:$C$62,MATCH($I608,'State '!$B:$B,0),3)</f>
        <v>Midwest</v>
      </c>
      <c r="M608" s="149" t="str">
        <f>INDEX('State '!$A$1:$C$62,MATCH($J608,'State '!$B:$B,0),3)</f>
        <v>Midwest</v>
      </c>
      <c r="N608" s="149"/>
      <c r="O608" s="156">
        <v>61</v>
      </c>
      <c r="P608" s="156">
        <v>15</v>
      </c>
      <c r="Q608" s="156">
        <v>214</v>
      </c>
      <c r="R608" s="155">
        <v>24</v>
      </c>
      <c r="S608" s="149" t="s">
        <v>138</v>
      </c>
      <c r="T608" s="149" t="s">
        <v>187</v>
      </c>
      <c r="U608" s="149" t="s">
        <v>674</v>
      </c>
      <c r="V608" s="149"/>
      <c r="W608" s="148"/>
      <c r="X608" s="148"/>
      <c r="Y608" s="148"/>
    </row>
    <row r="609" spans="1:25" s="17" customFormat="1" x14ac:dyDescent="0.2">
      <c r="A609" s="149">
        <v>40389</v>
      </c>
      <c r="B609" s="162" t="s">
        <v>694</v>
      </c>
      <c r="C609" s="162" t="s">
        <v>272</v>
      </c>
      <c r="D609" s="162" t="s">
        <v>134</v>
      </c>
      <c r="E609" s="162" t="s">
        <v>143</v>
      </c>
      <c r="F609" s="163">
        <v>40035</v>
      </c>
      <c r="G609" s="164">
        <v>2009</v>
      </c>
      <c r="H609" s="149" t="s">
        <v>10</v>
      </c>
      <c r="I609" s="149" t="str">
        <f t="shared" si="27"/>
        <v>NY</v>
      </c>
      <c r="J609" s="149" t="str">
        <f t="shared" si="28"/>
        <v>NY</v>
      </c>
      <c r="K609" s="149" t="str">
        <f t="shared" si="29"/>
        <v>Northeast</v>
      </c>
      <c r="L609" s="149" t="str">
        <f>INDEX('State '!$A$1:$C$62,MATCH($I609,'State '!$B:$B,0),3)</f>
        <v>Northeast</v>
      </c>
      <c r="M609" s="149" t="str">
        <f>INDEX('State '!$A$1:$C$62,MATCH($J609,'State '!$B:$B,0),3)</f>
        <v>Northeast</v>
      </c>
      <c r="N609" s="149"/>
      <c r="O609" s="156">
        <v>4.5999999999999996</v>
      </c>
      <c r="P609" s="156">
        <v>3.7</v>
      </c>
      <c r="Q609" s="156">
        <v>400</v>
      </c>
      <c r="R609" s="155">
        <v>16</v>
      </c>
      <c r="S609" s="149" t="s">
        <v>135</v>
      </c>
      <c r="T609" s="149" t="s">
        <v>381</v>
      </c>
      <c r="U609" s="149" t="s">
        <v>695</v>
      </c>
      <c r="V609" s="149"/>
      <c r="W609" s="148"/>
      <c r="X609" s="148"/>
      <c r="Y609" s="148"/>
    </row>
    <row r="610" spans="1:25" s="17" customFormat="1" x14ac:dyDescent="0.2">
      <c r="A610" s="149">
        <v>40367</v>
      </c>
      <c r="B610" s="162" t="s">
        <v>669</v>
      </c>
      <c r="C610" s="162" t="s">
        <v>210</v>
      </c>
      <c r="D610" s="162" t="s">
        <v>136</v>
      </c>
      <c r="E610" s="162" t="s">
        <v>143</v>
      </c>
      <c r="F610" s="163">
        <v>40036</v>
      </c>
      <c r="G610" s="164">
        <v>2009</v>
      </c>
      <c r="H610" s="149" t="s">
        <v>581</v>
      </c>
      <c r="I610" s="149" t="str">
        <f t="shared" si="27"/>
        <v>OK</v>
      </c>
      <c r="J610" s="149" t="str">
        <f t="shared" si="28"/>
        <v>LA</v>
      </c>
      <c r="K610" s="149" t="str">
        <f t="shared" si="29"/>
        <v>South Central</v>
      </c>
      <c r="L610" s="149" t="str">
        <f>INDEX('State '!$A$1:$C$62,MATCH($I610,'State '!$B:$B,0),3)</f>
        <v>South Central</v>
      </c>
      <c r="M610" s="149" t="str">
        <f>INDEX('State '!$A$1:$C$62,MATCH($J610,'State '!$B:$B,0),3)</f>
        <v>South Central</v>
      </c>
      <c r="N610" s="149"/>
      <c r="O610" s="156">
        <v>121</v>
      </c>
      <c r="P610" s="156">
        <v>353</v>
      </c>
      <c r="Q610" s="156">
        <v>1726</v>
      </c>
      <c r="R610" s="155">
        <v>42</v>
      </c>
      <c r="S610" s="149" t="s">
        <v>135</v>
      </c>
      <c r="T610" s="149" t="s">
        <v>381</v>
      </c>
      <c r="U610" s="149" t="s">
        <v>670</v>
      </c>
      <c r="V610" s="149"/>
      <c r="W610" s="148"/>
      <c r="X610" s="148"/>
      <c r="Y610" s="148"/>
    </row>
    <row r="611" spans="1:25" s="17" customFormat="1" x14ac:dyDescent="0.2">
      <c r="A611" s="149">
        <v>40367</v>
      </c>
      <c r="B611" s="150" t="s">
        <v>652</v>
      </c>
      <c r="C611" s="150" t="s">
        <v>206</v>
      </c>
      <c r="D611" s="150" t="s">
        <v>140</v>
      </c>
      <c r="E611" s="151" t="s">
        <v>143</v>
      </c>
      <c r="F611" s="152">
        <v>40053</v>
      </c>
      <c r="G611" s="153">
        <v>2009</v>
      </c>
      <c r="H611" s="149" t="s">
        <v>36</v>
      </c>
      <c r="I611" s="149" t="str">
        <f t="shared" si="27"/>
        <v>MA</v>
      </c>
      <c r="J611" s="149" t="str">
        <f t="shared" si="28"/>
        <v>MA</v>
      </c>
      <c r="K611" s="149" t="str">
        <f t="shared" si="29"/>
        <v>Northeast</v>
      </c>
      <c r="L611" s="149" t="str">
        <f>INDEX('State '!$A$1:$C$62,MATCH($I611,'State '!$B:$B,0),3)</f>
        <v>Northeast</v>
      </c>
      <c r="M611" s="149" t="str">
        <f>INDEX('State '!$A$1:$C$62,MATCH($J611,'State '!$B:$B,0),3)</f>
        <v>Northeast</v>
      </c>
      <c r="N611" s="149"/>
      <c r="O611" s="156">
        <v>23</v>
      </c>
      <c r="P611" s="155">
        <v>5.15</v>
      </c>
      <c r="Q611" s="155">
        <v>12.3</v>
      </c>
      <c r="R611" s="156">
        <v>12</v>
      </c>
      <c r="S611" s="157" t="s">
        <v>135</v>
      </c>
      <c r="T611" s="154" t="s">
        <v>381</v>
      </c>
      <c r="U611" s="158" t="s">
        <v>653</v>
      </c>
      <c r="V611" s="149"/>
      <c r="W611" s="148"/>
      <c r="X611" s="148"/>
      <c r="Y611" s="148"/>
    </row>
    <row r="612" spans="1:25" s="17" customFormat="1" x14ac:dyDescent="0.2">
      <c r="A612" s="171">
        <v>40367</v>
      </c>
      <c r="B612" s="162" t="s">
        <v>692</v>
      </c>
      <c r="C612" s="162" t="s">
        <v>236</v>
      </c>
      <c r="D612" s="162" t="s">
        <v>136</v>
      </c>
      <c r="E612" s="162" t="s">
        <v>143</v>
      </c>
      <c r="F612" s="163">
        <v>40056</v>
      </c>
      <c r="G612" s="164">
        <v>2009</v>
      </c>
      <c r="H612" s="149" t="s">
        <v>6</v>
      </c>
      <c r="I612" s="149" t="str">
        <f t="shared" si="27"/>
        <v>TX</v>
      </c>
      <c r="J612" s="149" t="str">
        <f t="shared" si="28"/>
        <v>TX</v>
      </c>
      <c r="K612" s="149" t="str">
        <f t="shared" si="29"/>
        <v>South Central</v>
      </c>
      <c r="L612" s="149" t="str">
        <f>INDEX('State '!$A$1:$C$62,MATCH($I612,'State '!$B:$B,0),3)</f>
        <v>South Central</v>
      </c>
      <c r="M612" s="149" t="str">
        <f>INDEX('State '!$A$1:$C$62,MATCH($J612,'State '!$B:$B,0),3)</f>
        <v>South Central</v>
      </c>
      <c r="N612" s="149"/>
      <c r="O612" s="156">
        <v>485</v>
      </c>
      <c r="P612" s="156">
        <v>160</v>
      </c>
      <c r="Q612" s="156">
        <v>1100</v>
      </c>
      <c r="R612" s="155">
        <v>42</v>
      </c>
      <c r="S612" s="149" t="s">
        <v>138</v>
      </c>
      <c r="T612" s="149" t="s">
        <v>187</v>
      </c>
      <c r="U612" s="149" t="s">
        <v>382</v>
      </c>
      <c r="V612" s="149"/>
      <c r="W612" s="148"/>
      <c r="X612" s="148"/>
      <c r="Y612" s="148"/>
    </row>
    <row r="613" spans="1:25" s="17" customFormat="1" x14ac:dyDescent="0.2">
      <c r="A613" s="149">
        <v>40367</v>
      </c>
      <c r="B613" s="162" t="s">
        <v>685</v>
      </c>
      <c r="C613" s="162" t="s">
        <v>271</v>
      </c>
      <c r="D613" s="162" t="s">
        <v>140</v>
      </c>
      <c r="E613" s="162" t="s">
        <v>143</v>
      </c>
      <c r="F613" s="163">
        <v>40056</v>
      </c>
      <c r="G613" s="155">
        <v>2009</v>
      </c>
      <c r="H613" s="149" t="s">
        <v>686</v>
      </c>
      <c r="I613" s="149" t="str">
        <f t="shared" si="27"/>
        <v>MT</v>
      </c>
      <c r="J613" s="149" t="str">
        <f t="shared" si="28"/>
        <v>ND</v>
      </c>
      <c r="K613" s="149" t="str">
        <f t="shared" si="29"/>
        <v>Mountain</v>
      </c>
      <c r="L613" s="149" t="str">
        <f>INDEX('State '!$A$1:$C$62,MATCH($I613,'State '!$B:$B,0),3)</f>
        <v>Mountain</v>
      </c>
      <c r="M613" s="149" t="str">
        <f>INDEX('State '!$A$1:$C$62,MATCH($J613,'State '!$B:$B,0),3)</f>
        <v>Mountain</v>
      </c>
      <c r="N613" s="149"/>
      <c r="O613" s="156">
        <v>28.3</v>
      </c>
      <c r="P613" s="156"/>
      <c r="Q613" s="156">
        <v>75</v>
      </c>
      <c r="R613" s="155"/>
      <c r="S613" s="149" t="s">
        <v>135</v>
      </c>
      <c r="T613" s="149" t="s">
        <v>381</v>
      </c>
      <c r="U613" s="149" t="s">
        <v>687</v>
      </c>
      <c r="V613" s="149"/>
      <c r="W613" s="148"/>
      <c r="X613" s="148"/>
      <c r="Y613" s="148"/>
    </row>
    <row r="614" spans="1:25" s="17" customFormat="1" x14ac:dyDescent="0.2">
      <c r="A614" s="149">
        <v>40367</v>
      </c>
      <c r="B614" s="162" t="s">
        <v>641</v>
      </c>
      <c r="C614" s="162" t="s">
        <v>264</v>
      </c>
      <c r="D614" s="162" t="s">
        <v>134</v>
      </c>
      <c r="E614" s="162" t="s">
        <v>143</v>
      </c>
      <c r="F614" s="163">
        <v>40057</v>
      </c>
      <c r="G614" s="164">
        <v>2009</v>
      </c>
      <c r="H614" s="149" t="s">
        <v>22</v>
      </c>
      <c r="I614" s="149" t="str">
        <f t="shared" si="27"/>
        <v>GA</v>
      </c>
      <c r="J614" s="149" t="str">
        <f t="shared" si="28"/>
        <v>GA</v>
      </c>
      <c r="K614" s="149" t="str">
        <f t="shared" si="29"/>
        <v>Southeast</v>
      </c>
      <c r="L614" s="149" t="str">
        <f>INDEX('State '!$A$1:$C$62,MATCH($I614,'State '!$B:$B,0),3)</f>
        <v>Southeast</v>
      </c>
      <c r="M614" s="149" t="str">
        <f>INDEX('State '!$A$1:$C$62,MATCH($J614,'State '!$B:$B,0),3)</f>
        <v>Southeast</v>
      </c>
      <c r="N614" s="149"/>
      <c r="O614" s="156">
        <v>5.5</v>
      </c>
      <c r="P614" s="156">
        <v>12.5</v>
      </c>
      <c r="Q614" s="156">
        <v>14</v>
      </c>
      <c r="R614" s="155"/>
      <c r="S614" s="149" t="s">
        <v>138</v>
      </c>
      <c r="T614" s="149" t="s">
        <v>187</v>
      </c>
      <c r="U614" s="149" t="s">
        <v>382</v>
      </c>
      <c r="V614" s="149"/>
      <c r="W614" s="148"/>
      <c r="X614" s="148"/>
      <c r="Y614" s="148"/>
    </row>
    <row r="615" spans="1:25" s="17" customFormat="1" x14ac:dyDescent="0.2">
      <c r="A615" s="149">
        <v>40381</v>
      </c>
      <c r="B615" s="150" t="s">
        <v>681</v>
      </c>
      <c r="C615" s="150" t="s">
        <v>200</v>
      </c>
      <c r="D615" s="150" t="s">
        <v>140</v>
      </c>
      <c r="E615" s="151" t="s">
        <v>143</v>
      </c>
      <c r="F615" s="152">
        <v>40058</v>
      </c>
      <c r="G615" s="153">
        <v>2009</v>
      </c>
      <c r="H615" s="149" t="s">
        <v>36</v>
      </c>
      <c r="I615" s="149" t="str">
        <f t="shared" si="27"/>
        <v>MA</v>
      </c>
      <c r="J615" s="149" t="str">
        <f t="shared" si="28"/>
        <v>MA</v>
      </c>
      <c r="K615" s="149" t="str">
        <f t="shared" si="29"/>
        <v>Northeast</v>
      </c>
      <c r="L615" s="149" t="str">
        <f>INDEX('State '!$A$1:$C$62,MATCH($I615,'State '!$B:$B,0),3)</f>
        <v>Northeast</v>
      </c>
      <c r="M615" s="149" t="str">
        <f>INDEX('State '!$A$1:$C$62,MATCH($J615,'State '!$B:$B,0),3)</f>
        <v>Northeast</v>
      </c>
      <c r="N615" s="149"/>
      <c r="O615" s="156">
        <v>34.5</v>
      </c>
      <c r="P615" s="155">
        <v>2.2999999999999998</v>
      </c>
      <c r="Q615" s="155">
        <v>140</v>
      </c>
      <c r="R615" s="156">
        <v>14</v>
      </c>
      <c r="S615" s="157" t="s">
        <v>135</v>
      </c>
      <c r="T615" s="154" t="s">
        <v>381</v>
      </c>
      <c r="U615" s="158" t="s">
        <v>682</v>
      </c>
      <c r="V615" s="149"/>
      <c r="W615" s="148"/>
      <c r="X615" s="148"/>
      <c r="Y615" s="148"/>
    </row>
    <row r="616" spans="1:25" s="17" customFormat="1" x14ac:dyDescent="0.2">
      <c r="A616" s="149">
        <v>40367</v>
      </c>
      <c r="B616" s="150" t="s">
        <v>1866</v>
      </c>
      <c r="C616" s="150" t="s">
        <v>247</v>
      </c>
      <c r="D616" s="150" t="s">
        <v>140</v>
      </c>
      <c r="E616" s="151" t="s">
        <v>143</v>
      </c>
      <c r="F616" s="152">
        <v>40086</v>
      </c>
      <c r="G616" s="159">
        <v>2009</v>
      </c>
      <c r="H616" s="149" t="s">
        <v>25</v>
      </c>
      <c r="I616" s="149" t="str">
        <f t="shared" si="27"/>
        <v>CO</v>
      </c>
      <c r="J616" s="149" t="str">
        <f t="shared" si="28"/>
        <v>CO</v>
      </c>
      <c r="K616" s="149" t="str">
        <f t="shared" si="29"/>
        <v>Mountain</v>
      </c>
      <c r="L616" s="149" t="str">
        <f>INDEX('State '!$A$1:$C$62,MATCH($I616,'State '!$B:$B,0),3)</f>
        <v>Mountain</v>
      </c>
      <c r="M616" s="149" t="str">
        <f>INDEX('State '!$A$1:$C$62,MATCH($J616,'State '!$B:$B,0),3)</f>
        <v>Mountain</v>
      </c>
      <c r="N616" s="149"/>
      <c r="O616" s="156">
        <v>42</v>
      </c>
      <c r="P616" s="155">
        <v>45.6</v>
      </c>
      <c r="Q616" s="155">
        <v>179.5</v>
      </c>
      <c r="R616" s="156"/>
      <c r="S616" s="157" t="s">
        <v>135</v>
      </c>
      <c r="T616" s="154" t="s">
        <v>381</v>
      </c>
      <c r="U616" s="158" t="s">
        <v>661</v>
      </c>
      <c r="V616" s="149"/>
      <c r="W616" s="148"/>
      <c r="X616" s="148"/>
      <c r="Y616" s="148"/>
    </row>
    <row r="617" spans="1:25" s="17" customFormat="1" x14ac:dyDescent="0.2">
      <c r="A617" s="149">
        <v>40367</v>
      </c>
      <c r="B617" s="162" t="s">
        <v>667</v>
      </c>
      <c r="C617" s="162" t="s">
        <v>1939</v>
      </c>
      <c r="D617" s="162" t="s">
        <v>134</v>
      </c>
      <c r="E617" s="162" t="s">
        <v>143</v>
      </c>
      <c r="F617" s="163">
        <v>40087</v>
      </c>
      <c r="G617" s="155">
        <v>2009</v>
      </c>
      <c r="H617" s="149" t="s">
        <v>23</v>
      </c>
      <c r="I617" s="149" t="str">
        <f t="shared" si="27"/>
        <v>KY</v>
      </c>
      <c r="J617" s="149" t="str">
        <f t="shared" si="28"/>
        <v>KY</v>
      </c>
      <c r="K617" s="149" t="str">
        <f t="shared" si="29"/>
        <v>Midwest</v>
      </c>
      <c r="L617" s="149" t="str">
        <f>INDEX('State '!$A$1:$C$62,MATCH($I617,'State '!$B:$B,0),3)</f>
        <v>Midwest</v>
      </c>
      <c r="M617" s="149" t="str">
        <f>INDEX('State '!$A$1:$C$62,MATCH($J617,'State '!$B:$B,0),3)</f>
        <v>Midwest</v>
      </c>
      <c r="N617" s="149"/>
      <c r="O617" s="156">
        <v>6.3</v>
      </c>
      <c r="P617" s="156">
        <v>11</v>
      </c>
      <c r="Q617" s="156">
        <v>92</v>
      </c>
      <c r="R617" s="155">
        <v>30</v>
      </c>
      <c r="S617" s="149" t="s">
        <v>135</v>
      </c>
      <c r="T617" s="149" t="s">
        <v>381</v>
      </c>
      <c r="U617" s="149" t="s">
        <v>668</v>
      </c>
      <c r="V617" s="149"/>
      <c r="W617" s="148"/>
      <c r="X617" s="148"/>
      <c r="Y617" s="148"/>
    </row>
    <row r="618" spans="1:25" s="17" customFormat="1" x14ac:dyDescent="0.2">
      <c r="A618" s="149">
        <v>40367</v>
      </c>
      <c r="B618" s="162" t="s">
        <v>676</v>
      </c>
      <c r="C618" s="162" t="s">
        <v>269</v>
      </c>
      <c r="D618" s="162" t="s">
        <v>140</v>
      </c>
      <c r="E618" s="162" t="s">
        <v>143</v>
      </c>
      <c r="F618" s="163">
        <v>40087</v>
      </c>
      <c r="G618" s="155">
        <v>2009</v>
      </c>
      <c r="H618" s="149" t="s">
        <v>677</v>
      </c>
      <c r="I618" s="149" t="str">
        <f t="shared" si="27"/>
        <v>MN</v>
      </c>
      <c r="J618" s="149" t="str">
        <f t="shared" si="28"/>
        <v>ND</v>
      </c>
      <c r="K618" s="149" t="str">
        <f t="shared" si="29"/>
        <v>Midwest, Mountain</v>
      </c>
      <c r="L618" s="149" t="str">
        <f>INDEX('State '!$A$1:$C$62,MATCH($I618,'State '!$B:$B,0),3)</f>
        <v>Midwest</v>
      </c>
      <c r="M618" s="149" t="str">
        <f>INDEX('State '!$A$1:$C$62,MATCH($J618,'State '!$B:$B,0),3)</f>
        <v>Mountain</v>
      </c>
      <c r="N618" s="149"/>
      <c r="O618" s="156">
        <v>14.6</v>
      </c>
      <c r="P618" s="156">
        <v>9.98</v>
      </c>
      <c r="Q618" s="156">
        <v>38</v>
      </c>
      <c r="R618" s="155">
        <v>12</v>
      </c>
      <c r="S618" s="149" t="s">
        <v>135</v>
      </c>
      <c r="T618" s="149" t="s">
        <v>381</v>
      </c>
      <c r="U618" s="149" t="s">
        <v>678</v>
      </c>
      <c r="V618" s="149"/>
      <c r="W618" s="148"/>
      <c r="X618" s="148"/>
      <c r="Y618" s="148"/>
    </row>
    <row r="619" spans="1:25" s="17" customFormat="1" x14ac:dyDescent="0.2">
      <c r="A619" s="149">
        <v>40367</v>
      </c>
      <c r="B619" s="162" t="s">
        <v>629</v>
      </c>
      <c r="C619" s="162" t="s">
        <v>261</v>
      </c>
      <c r="D619" s="162" t="s">
        <v>140</v>
      </c>
      <c r="E619" s="162" t="s">
        <v>143</v>
      </c>
      <c r="F619" s="163">
        <v>40095</v>
      </c>
      <c r="G619" s="164">
        <v>2009</v>
      </c>
      <c r="H619" s="149" t="s">
        <v>19</v>
      </c>
      <c r="I619" s="149" t="str">
        <f t="shared" si="27"/>
        <v>VA</v>
      </c>
      <c r="J619" s="149" t="str">
        <f t="shared" si="28"/>
        <v>VA</v>
      </c>
      <c r="K619" s="149" t="str">
        <f t="shared" si="29"/>
        <v>Northeast</v>
      </c>
      <c r="L619" s="149" t="str">
        <f>INDEX('State '!$A$1:$C$62,MATCH($I619,'State '!$B:$B,0),3)</f>
        <v>Northeast</v>
      </c>
      <c r="M619" s="149" t="str">
        <f>INDEX('State '!$A$1:$C$62,MATCH($J619,'State '!$B:$B,0),3)</f>
        <v>Northeast</v>
      </c>
      <c r="N619" s="149"/>
      <c r="O619" s="156">
        <v>142.30000000000001</v>
      </c>
      <c r="P619" s="156">
        <v>15.3</v>
      </c>
      <c r="Q619" s="156">
        <v>94</v>
      </c>
      <c r="R619" s="155" t="s">
        <v>3188</v>
      </c>
      <c r="S619" s="149" t="s">
        <v>135</v>
      </c>
      <c r="T619" s="149" t="s">
        <v>381</v>
      </c>
      <c r="U619" s="149" t="s">
        <v>630</v>
      </c>
      <c r="V619" s="149"/>
      <c r="W619" s="148"/>
      <c r="X619" s="148"/>
      <c r="Y619" s="148"/>
    </row>
    <row r="620" spans="1:25" s="17" customFormat="1" x14ac:dyDescent="0.2">
      <c r="A620" s="149">
        <v>40381</v>
      </c>
      <c r="B620" s="150" t="s">
        <v>699</v>
      </c>
      <c r="C620" s="150" t="s">
        <v>274</v>
      </c>
      <c r="D620" s="150" t="s">
        <v>140</v>
      </c>
      <c r="E620" s="151" t="s">
        <v>143</v>
      </c>
      <c r="F620" s="152">
        <v>40105</v>
      </c>
      <c r="G620" s="159">
        <v>2009</v>
      </c>
      <c r="H620" s="149" t="s">
        <v>700</v>
      </c>
      <c r="I620" s="149" t="str">
        <f t="shared" si="27"/>
        <v>IL</v>
      </c>
      <c r="J620" s="149" t="str">
        <f t="shared" si="28"/>
        <v>ON</v>
      </c>
      <c r="K620" s="149" t="str">
        <f t="shared" si="29"/>
        <v>Midwest, Canada</v>
      </c>
      <c r="L620" s="149" t="str">
        <f>INDEX('State '!$A$1:$C$62,MATCH($I620,'State '!$B:$B,0),3)</f>
        <v>Midwest</v>
      </c>
      <c r="M620" s="149" t="str">
        <f>INDEX('State '!$A$1:$C$62,MATCH($J620,'State '!$B:$B,0),3)</f>
        <v>Canada</v>
      </c>
      <c r="N620" s="149"/>
      <c r="O620" s="156">
        <v>36.200000000000003</v>
      </c>
      <c r="P620" s="155"/>
      <c r="Q620" s="155">
        <v>105</v>
      </c>
      <c r="R620" s="156"/>
      <c r="S620" s="157" t="s">
        <v>135</v>
      </c>
      <c r="T620" s="154" t="s">
        <v>381</v>
      </c>
      <c r="U620" s="158" t="s">
        <v>701</v>
      </c>
      <c r="V620" s="149"/>
      <c r="W620" s="148"/>
      <c r="X620" s="148"/>
      <c r="Y620" s="148"/>
    </row>
    <row r="621" spans="1:25" s="17" customFormat="1" x14ac:dyDescent="0.2">
      <c r="A621" s="149">
        <v>40248</v>
      </c>
      <c r="B621" s="162" t="s">
        <v>642</v>
      </c>
      <c r="C621" s="162" t="s">
        <v>199</v>
      </c>
      <c r="D621" s="162" t="s">
        <v>140</v>
      </c>
      <c r="E621" s="162" t="s">
        <v>143</v>
      </c>
      <c r="F621" s="163">
        <v>40112</v>
      </c>
      <c r="G621" s="155">
        <v>2009</v>
      </c>
      <c r="H621" s="149" t="s">
        <v>643</v>
      </c>
      <c r="I621" s="149" t="str">
        <f t="shared" si="27"/>
        <v>OH</v>
      </c>
      <c r="J621" s="149" t="str">
        <f t="shared" si="28"/>
        <v>PA</v>
      </c>
      <c r="K621" s="149" t="str">
        <f t="shared" si="29"/>
        <v>Northeast</v>
      </c>
      <c r="L621" s="149" t="str">
        <f>INDEX('State '!$A$1:$C$62,MATCH($I621,'State '!$B:$B,0),3)</f>
        <v>Northeast</v>
      </c>
      <c r="M621" s="149" t="str">
        <f>INDEX('State '!$A$1:$C$62,MATCH($J621,'State '!$B:$B,0),3)</f>
        <v>Northeast</v>
      </c>
      <c r="N621" s="149"/>
      <c r="O621" s="156">
        <v>44.7</v>
      </c>
      <c r="P621" s="156"/>
      <c r="Q621" s="156">
        <v>150</v>
      </c>
      <c r="R621" s="155"/>
      <c r="S621" s="149" t="s">
        <v>135</v>
      </c>
      <c r="T621" s="149" t="s">
        <v>381</v>
      </c>
      <c r="U621" s="149" t="s">
        <v>644</v>
      </c>
      <c r="V621" s="149"/>
      <c r="W621" s="148"/>
      <c r="X621" s="148"/>
      <c r="Y621" s="148"/>
    </row>
    <row r="622" spans="1:25" s="17" customFormat="1" x14ac:dyDescent="0.2">
      <c r="A622" s="149">
        <v>40381</v>
      </c>
      <c r="B622" s="150" t="s">
        <v>1379</v>
      </c>
      <c r="C622" s="150" t="s">
        <v>206</v>
      </c>
      <c r="D622" s="150" t="s">
        <v>140</v>
      </c>
      <c r="E622" s="151" t="s">
        <v>143</v>
      </c>
      <c r="F622" s="152">
        <v>40116</v>
      </c>
      <c r="G622" s="159">
        <v>2009</v>
      </c>
      <c r="H622" s="149" t="s">
        <v>38</v>
      </c>
      <c r="I622" s="149" t="str">
        <f t="shared" si="27"/>
        <v>NH</v>
      </c>
      <c r="J622" s="149" t="str">
        <f t="shared" si="28"/>
        <v>NH</v>
      </c>
      <c r="K622" s="149" t="str">
        <f t="shared" si="29"/>
        <v>Northeast</v>
      </c>
      <c r="L622" s="149" t="str">
        <f>INDEX('State '!$A$1:$C$62,MATCH($I622,'State '!$B:$B,0),3)</f>
        <v>Northeast</v>
      </c>
      <c r="M622" s="149" t="str">
        <f>INDEX('State '!$A$1:$C$62,MATCH($J622,'State '!$B:$B,0),3)</f>
        <v>Northeast</v>
      </c>
      <c r="N622" s="149"/>
      <c r="O622" s="156">
        <v>20.399999999999999</v>
      </c>
      <c r="P622" s="155"/>
      <c r="Q622" s="155">
        <v>30</v>
      </c>
      <c r="R622" s="156"/>
      <c r="S622" s="157" t="s">
        <v>135</v>
      </c>
      <c r="T622" s="154" t="s">
        <v>381</v>
      </c>
      <c r="U622" s="158" t="s">
        <v>654</v>
      </c>
      <c r="V622" s="149"/>
      <c r="W622" s="148"/>
      <c r="X622" s="148"/>
      <c r="Y622" s="148"/>
    </row>
    <row r="623" spans="1:25" s="17" customFormat="1" x14ac:dyDescent="0.2">
      <c r="A623" s="149">
        <v>40367</v>
      </c>
      <c r="B623" s="162" t="s">
        <v>619</v>
      </c>
      <c r="C623" s="162" t="s">
        <v>223</v>
      </c>
      <c r="D623" s="162" t="s">
        <v>140</v>
      </c>
      <c r="E623" s="162" t="s">
        <v>143</v>
      </c>
      <c r="F623" s="163">
        <v>40118</v>
      </c>
      <c r="G623" s="164">
        <v>2009</v>
      </c>
      <c r="H623" s="149" t="s">
        <v>19</v>
      </c>
      <c r="I623" s="149" t="str">
        <f t="shared" si="27"/>
        <v>VA</v>
      </c>
      <c r="J623" s="149" t="str">
        <f t="shared" si="28"/>
        <v>VA</v>
      </c>
      <c r="K623" s="149" t="str">
        <f t="shared" si="29"/>
        <v>Northeast</v>
      </c>
      <c r="L623" s="149" t="str">
        <f>INDEX('State '!$A$1:$C$62,MATCH($I623,'State '!$B:$B,0),3)</f>
        <v>Northeast</v>
      </c>
      <c r="M623" s="149" t="str">
        <f>INDEX('State '!$A$1:$C$62,MATCH($J623,'State '!$B:$B,0),3)</f>
        <v>Northeast</v>
      </c>
      <c r="N623" s="149"/>
      <c r="O623" s="156">
        <v>21.1</v>
      </c>
      <c r="P623" s="156"/>
      <c r="Q623" s="156">
        <v>180</v>
      </c>
      <c r="R623" s="155"/>
      <c r="S623" s="149" t="s">
        <v>135</v>
      </c>
      <c r="T623" s="149" t="s">
        <v>381</v>
      </c>
      <c r="U623" s="149" t="s">
        <v>620</v>
      </c>
      <c r="V623" s="149"/>
      <c r="W623" s="148"/>
      <c r="X623" s="148"/>
      <c r="Y623" s="148"/>
    </row>
    <row r="624" spans="1:25" s="17" customFormat="1" x14ac:dyDescent="0.2">
      <c r="A624" s="149">
        <v>40367</v>
      </c>
      <c r="B624" s="162" t="s">
        <v>617</v>
      </c>
      <c r="C624" s="162" t="s">
        <v>223</v>
      </c>
      <c r="D624" s="162" t="s">
        <v>140</v>
      </c>
      <c r="E624" s="162" t="s">
        <v>143</v>
      </c>
      <c r="F624" s="163">
        <v>40118</v>
      </c>
      <c r="G624" s="164">
        <v>2009</v>
      </c>
      <c r="H624" s="149" t="s">
        <v>10</v>
      </c>
      <c r="I624" s="149" t="str">
        <f t="shared" si="27"/>
        <v>NY</v>
      </c>
      <c r="J624" s="149" t="str">
        <f t="shared" si="28"/>
        <v>NY</v>
      </c>
      <c r="K624" s="149" t="str">
        <f t="shared" si="29"/>
        <v>Northeast</v>
      </c>
      <c r="L624" s="149" t="str">
        <f>INDEX('State '!$A$1:$C$62,MATCH($I624,'State '!$B:$B,0),3)</f>
        <v>Northeast</v>
      </c>
      <c r="M624" s="149" t="str">
        <f>INDEX('State '!$A$1:$C$62,MATCH($J624,'State '!$B:$B,0),3)</f>
        <v>Northeast</v>
      </c>
      <c r="N624" s="149"/>
      <c r="O624" s="156">
        <v>6.4</v>
      </c>
      <c r="P624" s="156"/>
      <c r="Q624" s="156">
        <v>15</v>
      </c>
      <c r="R624" s="155"/>
      <c r="S624" s="149" t="s">
        <v>135</v>
      </c>
      <c r="T624" s="149" t="s">
        <v>381</v>
      </c>
      <c r="U624" s="149" t="s">
        <v>618</v>
      </c>
      <c r="V624" s="149"/>
      <c r="W624" s="148"/>
      <c r="X624" s="148"/>
      <c r="Y624" s="148"/>
    </row>
    <row r="625" spans="1:25" s="17" customFormat="1" x14ac:dyDescent="0.2">
      <c r="A625" s="149">
        <v>40367</v>
      </c>
      <c r="B625" s="150" t="s">
        <v>1847</v>
      </c>
      <c r="C625" s="150" t="s">
        <v>205</v>
      </c>
      <c r="D625" s="150" t="s">
        <v>140</v>
      </c>
      <c r="E625" s="151" t="s">
        <v>143</v>
      </c>
      <c r="F625" s="152">
        <v>40118</v>
      </c>
      <c r="G625" s="153">
        <v>2009</v>
      </c>
      <c r="H625" s="149" t="s">
        <v>10</v>
      </c>
      <c r="I625" s="149" t="str">
        <f t="shared" si="27"/>
        <v>NY</v>
      </c>
      <c r="J625" s="149" t="str">
        <f t="shared" si="28"/>
        <v>NY</v>
      </c>
      <c r="K625" s="149" t="str">
        <f t="shared" si="29"/>
        <v>Northeast</v>
      </c>
      <c r="L625" s="149" t="str">
        <f>INDEX('State '!$A$1:$C$62,MATCH($I625,'State '!$B:$B,0),3)</f>
        <v>Northeast</v>
      </c>
      <c r="M625" s="149" t="str">
        <f>INDEX('State '!$A$1:$C$62,MATCH($J625,'State '!$B:$B,0),3)</f>
        <v>Northeast</v>
      </c>
      <c r="N625" s="149"/>
      <c r="O625" s="156">
        <v>24.1</v>
      </c>
      <c r="P625" s="155"/>
      <c r="Q625" s="155">
        <v>25</v>
      </c>
      <c r="R625" s="156">
        <v>16</v>
      </c>
      <c r="S625" s="157" t="s">
        <v>135</v>
      </c>
      <c r="T625" s="154" t="s">
        <v>381</v>
      </c>
      <c r="U625" s="158" t="s">
        <v>675</v>
      </c>
      <c r="V625" s="149"/>
      <c r="W625" s="148"/>
      <c r="X625" s="148"/>
      <c r="Y625" s="148"/>
    </row>
    <row r="626" spans="1:25" s="17" customFormat="1" x14ac:dyDescent="0.2">
      <c r="A626" s="149">
        <v>40367</v>
      </c>
      <c r="B626" s="162" t="s">
        <v>714</v>
      </c>
      <c r="C626" s="162" t="s">
        <v>1875</v>
      </c>
      <c r="D626" s="162" t="s">
        <v>140</v>
      </c>
      <c r="E626" s="162" t="s">
        <v>143</v>
      </c>
      <c r="F626" s="163">
        <v>40118</v>
      </c>
      <c r="G626" s="155">
        <v>2009</v>
      </c>
      <c r="H626" s="149" t="s">
        <v>399</v>
      </c>
      <c r="I626" s="149" t="str">
        <f t="shared" si="27"/>
        <v>PA</v>
      </c>
      <c r="J626" s="149" t="str">
        <f t="shared" si="28"/>
        <v>NJ</v>
      </c>
      <c r="K626" s="149" t="str">
        <f t="shared" si="29"/>
        <v>Northeast</v>
      </c>
      <c r="L626" s="149" t="str">
        <f>INDEX('State '!$A$1:$C$62,MATCH($I626,'State '!$B:$B,0),3)</f>
        <v>Northeast</v>
      </c>
      <c r="M626" s="149" t="str">
        <f>INDEX('State '!$A$1:$C$62,MATCH($J626,'State '!$B:$B,0),3)</f>
        <v>Northeast</v>
      </c>
      <c r="N626" s="149"/>
      <c r="O626" s="156">
        <v>229</v>
      </c>
      <c r="P626" s="156">
        <v>14.1</v>
      </c>
      <c r="Q626" s="156">
        <v>102</v>
      </c>
      <c r="R626" s="155">
        <v>42</v>
      </c>
      <c r="S626" s="149" t="s">
        <v>135</v>
      </c>
      <c r="T626" s="149" t="s">
        <v>381</v>
      </c>
      <c r="U626" s="149" t="s">
        <v>715</v>
      </c>
      <c r="V626" s="149"/>
      <c r="W626" s="148"/>
      <c r="X626" s="148"/>
      <c r="Y626" s="148"/>
    </row>
    <row r="627" spans="1:25" s="17" customFormat="1" x14ac:dyDescent="0.2">
      <c r="A627" s="149">
        <v>40248</v>
      </c>
      <c r="B627" s="162" t="s">
        <v>645</v>
      </c>
      <c r="C627" s="162" t="s">
        <v>256</v>
      </c>
      <c r="D627" s="162" t="s">
        <v>140</v>
      </c>
      <c r="E627" s="162" t="s">
        <v>143</v>
      </c>
      <c r="F627" s="163">
        <v>40127</v>
      </c>
      <c r="G627" s="155">
        <v>2009</v>
      </c>
      <c r="H627" s="149" t="s">
        <v>25</v>
      </c>
      <c r="I627" s="149" t="str">
        <f t="shared" si="27"/>
        <v>CO</v>
      </c>
      <c r="J627" s="149" t="str">
        <f t="shared" si="28"/>
        <v>CO</v>
      </c>
      <c r="K627" s="149" t="str">
        <f t="shared" si="29"/>
        <v>Mountain</v>
      </c>
      <c r="L627" s="149" t="str">
        <f>INDEX('State '!$A$1:$C$62,MATCH($I627,'State '!$B:$B,0),3)</f>
        <v>Mountain</v>
      </c>
      <c r="M627" s="149" t="str">
        <f>INDEX('State '!$A$1:$C$62,MATCH($J627,'State '!$B:$B,0),3)</f>
        <v>Mountain</v>
      </c>
      <c r="N627" s="149"/>
      <c r="O627" s="156">
        <v>60.4</v>
      </c>
      <c r="P627" s="156">
        <v>27.4</v>
      </c>
      <c r="Q627" s="156">
        <v>582</v>
      </c>
      <c r="R627" s="155">
        <v>24</v>
      </c>
      <c r="S627" s="149" t="s">
        <v>135</v>
      </c>
      <c r="T627" s="149" t="s">
        <v>381</v>
      </c>
      <c r="U627" s="149" t="s">
        <v>646</v>
      </c>
      <c r="V627" s="149"/>
      <c r="W627" s="148"/>
      <c r="X627" s="148"/>
      <c r="Y627" s="148"/>
    </row>
    <row r="628" spans="1:25" s="17" customFormat="1" x14ac:dyDescent="0.2">
      <c r="A628" s="149">
        <v>39990</v>
      </c>
      <c r="B628" s="150" t="s">
        <v>709</v>
      </c>
      <c r="C628" s="150" t="s">
        <v>221</v>
      </c>
      <c r="D628" s="150" t="s">
        <v>136</v>
      </c>
      <c r="E628" s="151" t="s">
        <v>143</v>
      </c>
      <c r="F628" s="152">
        <v>40128</v>
      </c>
      <c r="G628" s="153">
        <v>2009</v>
      </c>
      <c r="H628" s="149" t="s">
        <v>710</v>
      </c>
      <c r="I628" s="149" t="str">
        <f t="shared" si="27"/>
        <v>IA</v>
      </c>
      <c r="J628" s="149" t="str">
        <f t="shared" si="28"/>
        <v>IL</v>
      </c>
      <c r="K628" s="149" t="str">
        <f t="shared" si="29"/>
        <v>Midwest</v>
      </c>
      <c r="L628" s="149" t="str">
        <f>INDEX('State '!$A$1:$C$62,MATCH($I628,'State '!$B:$B,0),3)</f>
        <v>Midwest</v>
      </c>
      <c r="M628" s="149" t="str">
        <f>INDEX('State '!$A$1:$C$62,MATCH($J628,'State '!$B:$B,0),3)</f>
        <v>Midwest</v>
      </c>
      <c r="N628" s="149"/>
      <c r="O628" s="156">
        <v>1200</v>
      </c>
      <c r="P628" s="155">
        <v>240</v>
      </c>
      <c r="Q628" s="155">
        <v>1000</v>
      </c>
      <c r="R628" s="156">
        <v>42</v>
      </c>
      <c r="S628" s="157" t="s">
        <v>135</v>
      </c>
      <c r="T628" s="154" t="s">
        <v>381</v>
      </c>
      <c r="U628" s="158" t="s">
        <v>382</v>
      </c>
      <c r="V628" s="149"/>
      <c r="W628" s="148"/>
      <c r="X628" s="148"/>
      <c r="Y628" s="148"/>
    </row>
    <row r="629" spans="1:25" s="17" customFormat="1" ht="25.5" x14ac:dyDescent="0.2">
      <c r="A629" s="149">
        <v>39990</v>
      </c>
      <c r="B629" s="150" t="s">
        <v>657</v>
      </c>
      <c r="C629" s="150" t="s">
        <v>221</v>
      </c>
      <c r="D629" s="150" t="s">
        <v>136</v>
      </c>
      <c r="E629" s="151" t="s">
        <v>143</v>
      </c>
      <c r="F629" s="152">
        <v>40128</v>
      </c>
      <c r="G629" s="153">
        <v>2009</v>
      </c>
      <c r="H629" s="149" t="s">
        <v>658</v>
      </c>
      <c r="I629" s="149" t="str">
        <f t="shared" si="27"/>
        <v>WY</v>
      </c>
      <c r="J629" s="149" t="str">
        <f t="shared" si="28"/>
        <v>IA</v>
      </c>
      <c r="K629" s="149" t="str">
        <f t="shared" si="29"/>
        <v>Mountain, South Central, Midwest</v>
      </c>
      <c r="L629" s="149" t="str">
        <f>INDEX('State '!$A$1:$C$62,MATCH($I629,'State '!$B:$B,0),3)</f>
        <v>Mountain</v>
      </c>
      <c r="M629" s="149" t="str">
        <f>INDEX('State '!$A$1:$C$62,MATCH($J629,'State '!$B:$B,0),3)</f>
        <v>Midwest</v>
      </c>
      <c r="N629" s="149" t="s">
        <v>2460</v>
      </c>
      <c r="O629" s="156">
        <v>875</v>
      </c>
      <c r="P629" s="155">
        <v>175</v>
      </c>
      <c r="Q629" s="155">
        <v>1000</v>
      </c>
      <c r="R629" s="156">
        <v>42</v>
      </c>
      <c r="S629" s="157" t="s">
        <v>135</v>
      </c>
      <c r="T629" s="154" t="s">
        <v>381</v>
      </c>
      <c r="U629" s="158" t="s">
        <v>382</v>
      </c>
      <c r="V629" s="149"/>
      <c r="W629" s="148"/>
      <c r="X629" s="148"/>
      <c r="Y629" s="148"/>
    </row>
    <row r="630" spans="1:25" s="17" customFormat="1" x14ac:dyDescent="0.2">
      <c r="A630" s="149">
        <v>40367</v>
      </c>
      <c r="B630" s="162" t="s">
        <v>713</v>
      </c>
      <c r="C630" s="162" t="s">
        <v>246</v>
      </c>
      <c r="D630" s="162" t="s">
        <v>136</v>
      </c>
      <c r="E630" s="162" t="s">
        <v>143</v>
      </c>
      <c r="F630" s="163">
        <v>40129</v>
      </c>
      <c r="G630" s="164">
        <v>2009</v>
      </c>
      <c r="H630" s="149" t="s">
        <v>8</v>
      </c>
      <c r="I630" s="149" t="str">
        <f t="shared" si="27"/>
        <v>OH</v>
      </c>
      <c r="J630" s="149" t="str">
        <f t="shared" si="28"/>
        <v>OH</v>
      </c>
      <c r="K630" s="149" t="str">
        <f t="shared" si="29"/>
        <v>Northeast</v>
      </c>
      <c r="L630" s="149" t="str">
        <f>INDEX('State '!$A$1:$C$62,MATCH($I630,'State '!$B:$B,0),3)</f>
        <v>Northeast</v>
      </c>
      <c r="M630" s="149" t="str">
        <f>INDEX('State '!$A$1:$C$62,MATCH($J630,'State '!$B:$B,0),3)</f>
        <v>Northeast</v>
      </c>
      <c r="N630" s="149"/>
      <c r="O630" s="156">
        <v>1162</v>
      </c>
      <c r="P630" s="156">
        <v>195.1</v>
      </c>
      <c r="Q630" s="156">
        <v>1800</v>
      </c>
      <c r="R630" s="155">
        <v>42</v>
      </c>
      <c r="S630" s="149" t="s">
        <v>135</v>
      </c>
      <c r="T630" s="149" t="s">
        <v>381</v>
      </c>
      <c r="U630" s="149" t="s">
        <v>706</v>
      </c>
      <c r="V630" s="149"/>
      <c r="W630" s="148"/>
      <c r="X630" s="148"/>
      <c r="Y630" s="148"/>
    </row>
    <row r="631" spans="1:25" s="17" customFormat="1" x14ac:dyDescent="0.2">
      <c r="A631" s="149">
        <v>40367</v>
      </c>
      <c r="B631" s="150" t="s">
        <v>680</v>
      </c>
      <c r="C631" s="188" t="s">
        <v>2680</v>
      </c>
      <c r="D631" s="150" t="s">
        <v>140</v>
      </c>
      <c r="E631" s="151" t="s">
        <v>143</v>
      </c>
      <c r="F631" s="152">
        <v>40148</v>
      </c>
      <c r="G631" s="153">
        <v>2009</v>
      </c>
      <c r="H631" s="149" t="s">
        <v>19</v>
      </c>
      <c r="I631" s="149" t="str">
        <f t="shared" si="27"/>
        <v>VA</v>
      </c>
      <c r="J631" s="149" t="str">
        <f t="shared" si="28"/>
        <v>VA</v>
      </c>
      <c r="K631" s="149" t="str">
        <f t="shared" si="29"/>
        <v>Northeast</v>
      </c>
      <c r="L631" s="149" t="str">
        <f>INDEX('State '!$A$1:$C$62,MATCH($I631,'State '!$B:$B,0),3)</f>
        <v>Northeast</v>
      </c>
      <c r="M631" s="149" t="str">
        <f>INDEX('State '!$A$1:$C$62,MATCH($J631,'State '!$B:$B,0),3)</f>
        <v>Northeast</v>
      </c>
      <c r="N631" s="149"/>
      <c r="O631" s="156">
        <v>146</v>
      </c>
      <c r="P631" s="155">
        <v>21</v>
      </c>
      <c r="Q631" s="155">
        <v>100</v>
      </c>
      <c r="R631" s="156">
        <v>16</v>
      </c>
      <c r="S631" s="157" t="s">
        <v>138</v>
      </c>
      <c r="T631" s="154" t="s">
        <v>187</v>
      </c>
      <c r="U631" s="158" t="s">
        <v>382</v>
      </c>
      <c r="V631" s="149"/>
      <c r="W631" s="148"/>
      <c r="X631" s="148"/>
      <c r="Y631" s="148"/>
    </row>
    <row r="632" spans="1:25" s="17" customFormat="1" x14ac:dyDescent="0.2">
      <c r="A632" s="149">
        <v>40388</v>
      </c>
      <c r="B632" s="150" t="s">
        <v>583</v>
      </c>
      <c r="C632" s="150" t="s">
        <v>237</v>
      </c>
      <c r="D632" s="150" t="s">
        <v>140</v>
      </c>
      <c r="E632" s="151" t="s">
        <v>143</v>
      </c>
      <c r="F632" s="152">
        <v>40179</v>
      </c>
      <c r="G632" s="159">
        <v>2010</v>
      </c>
      <c r="H632" s="149" t="s">
        <v>29</v>
      </c>
      <c r="I632" s="149" t="str">
        <f t="shared" si="27"/>
        <v>WY</v>
      </c>
      <c r="J632" s="149" t="str">
        <f t="shared" si="28"/>
        <v>WY</v>
      </c>
      <c r="K632" s="149" t="str">
        <f t="shared" si="29"/>
        <v>Mountain</v>
      </c>
      <c r="L632" s="149" t="str">
        <f>INDEX('State '!$A$1:$C$62,MATCH($I632,'State '!$B:$B,0),3)</f>
        <v>Mountain</v>
      </c>
      <c r="M632" s="149" t="str">
        <f>INDEX('State '!$A$1:$C$62,MATCH($J632,'State '!$B:$B,0),3)</f>
        <v>Mountain</v>
      </c>
      <c r="N632" s="149"/>
      <c r="O632" s="156">
        <v>39</v>
      </c>
      <c r="P632" s="155"/>
      <c r="Q632" s="155">
        <v>300</v>
      </c>
      <c r="R632" s="156"/>
      <c r="S632" s="157" t="s">
        <v>135</v>
      </c>
      <c r="T632" s="154" t="s">
        <v>381</v>
      </c>
      <c r="U632" s="158" t="s">
        <v>584</v>
      </c>
      <c r="V632" s="149"/>
      <c r="W632" s="148"/>
      <c r="X632" s="148"/>
      <c r="Y632" s="148"/>
    </row>
    <row r="633" spans="1:25" s="17" customFormat="1" x14ac:dyDescent="0.2">
      <c r="A633" s="149">
        <v>40367</v>
      </c>
      <c r="B633" s="150" t="s">
        <v>1849</v>
      </c>
      <c r="C633" s="150" t="s">
        <v>1939</v>
      </c>
      <c r="D633" s="150" t="s">
        <v>140</v>
      </c>
      <c r="E633" s="151" t="s">
        <v>143</v>
      </c>
      <c r="F633" s="152">
        <v>40181</v>
      </c>
      <c r="G633" s="159">
        <v>2010</v>
      </c>
      <c r="H633" s="149" t="s">
        <v>14</v>
      </c>
      <c r="I633" s="149" t="str">
        <f t="shared" si="27"/>
        <v>MS</v>
      </c>
      <c r="J633" s="149" t="str">
        <f t="shared" si="28"/>
        <v>MS</v>
      </c>
      <c r="K633" s="149" t="str">
        <f t="shared" si="29"/>
        <v>South Central</v>
      </c>
      <c r="L633" s="149" t="str">
        <f>INDEX('State '!$A$1:$C$62,MATCH($I633,'State '!$B:$B,0),3)</f>
        <v>South Central</v>
      </c>
      <c r="M633" s="149" t="str">
        <f>INDEX('State '!$A$1:$C$62,MATCH($J633,'State '!$B:$B,0),3)</f>
        <v>South Central</v>
      </c>
      <c r="N633" s="149"/>
      <c r="O633" s="156">
        <v>162</v>
      </c>
      <c r="P633" s="155"/>
      <c r="Q633" s="155">
        <v>232</v>
      </c>
      <c r="R633" s="156"/>
      <c r="S633" s="157" t="s">
        <v>135</v>
      </c>
      <c r="T633" s="154" t="s">
        <v>381</v>
      </c>
      <c r="U633" s="158" t="s">
        <v>548</v>
      </c>
      <c r="V633" s="149"/>
      <c r="W633" s="148"/>
      <c r="X633" s="148"/>
      <c r="Y633" s="148"/>
    </row>
    <row r="634" spans="1:25" s="17" customFormat="1" x14ac:dyDescent="0.2">
      <c r="A634" s="149">
        <v>40367</v>
      </c>
      <c r="B634" s="162" t="s">
        <v>585</v>
      </c>
      <c r="C634" s="162" t="s">
        <v>253</v>
      </c>
      <c r="D634" s="162" t="s">
        <v>136</v>
      </c>
      <c r="E634" s="162" t="s">
        <v>143</v>
      </c>
      <c r="F634" s="163">
        <v>40186</v>
      </c>
      <c r="G634" s="155">
        <v>2010</v>
      </c>
      <c r="H634" s="149" t="s">
        <v>7</v>
      </c>
      <c r="I634" s="149" t="str">
        <f t="shared" si="27"/>
        <v>PA</v>
      </c>
      <c r="J634" s="149" t="str">
        <f t="shared" si="28"/>
        <v>PA</v>
      </c>
      <c r="K634" s="149" t="str">
        <f t="shared" si="29"/>
        <v>Northeast</v>
      </c>
      <c r="L634" s="149" t="str">
        <f>INDEX('State '!$A$1:$C$62,MATCH($I634,'State '!$B:$B,0),3)</f>
        <v>Northeast</v>
      </c>
      <c r="M634" s="149" t="str">
        <f>INDEX('State '!$A$1:$C$62,MATCH($J634,'State '!$B:$B,0),3)</f>
        <v>Northeast</v>
      </c>
      <c r="N634" s="149"/>
      <c r="O634" s="156">
        <v>7.1</v>
      </c>
      <c r="P634" s="156">
        <v>8</v>
      </c>
      <c r="Q634" s="156">
        <v>11.2</v>
      </c>
      <c r="R634" s="155">
        <v>6</v>
      </c>
      <c r="S634" s="149" t="s">
        <v>135</v>
      </c>
      <c r="T634" s="149" t="s">
        <v>381</v>
      </c>
      <c r="U634" s="149" t="s">
        <v>586</v>
      </c>
      <c r="V634" s="149"/>
      <c r="W634" s="148"/>
      <c r="X634" s="148"/>
      <c r="Y634" s="148"/>
    </row>
    <row r="635" spans="1:25" s="17" customFormat="1" x14ac:dyDescent="0.2">
      <c r="A635" s="149">
        <v>40589</v>
      </c>
      <c r="B635" s="162" t="s">
        <v>549</v>
      </c>
      <c r="C635" s="162" t="s">
        <v>243</v>
      </c>
      <c r="D635" s="162" t="s">
        <v>140</v>
      </c>
      <c r="E635" s="162" t="s">
        <v>143</v>
      </c>
      <c r="F635" s="163">
        <v>40193</v>
      </c>
      <c r="G635" s="164">
        <v>2010</v>
      </c>
      <c r="H635" s="149" t="s">
        <v>0</v>
      </c>
      <c r="I635" s="149" t="str">
        <f t="shared" si="27"/>
        <v>LA</v>
      </c>
      <c r="J635" s="149" t="str">
        <f t="shared" si="28"/>
        <v>LA</v>
      </c>
      <c r="K635" s="149" t="str">
        <f t="shared" si="29"/>
        <v>South Central</v>
      </c>
      <c r="L635" s="149" t="str">
        <f>INDEX('State '!$A$1:$C$62,MATCH($I635,'State '!$B:$B,0),3)</f>
        <v>South Central</v>
      </c>
      <c r="M635" s="149" t="str">
        <f>INDEX('State '!$A$1:$C$62,MATCH($J635,'State '!$B:$B,0),3)</f>
        <v>South Central</v>
      </c>
      <c r="N635" s="149"/>
      <c r="O635" s="156">
        <v>1053</v>
      </c>
      <c r="P635" s="156">
        <v>121</v>
      </c>
      <c r="Q635" s="156">
        <v>1100</v>
      </c>
      <c r="R635" s="155" t="s">
        <v>550</v>
      </c>
      <c r="S635" s="149" t="s">
        <v>138</v>
      </c>
      <c r="T635" s="149" t="s">
        <v>187</v>
      </c>
      <c r="U635" s="149" t="s">
        <v>382</v>
      </c>
      <c r="V635" s="149"/>
      <c r="W635" s="148"/>
      <c r="X635" s="148"/>
      <c r="Y635" s="148"/>
    </row>
    <row r="636" spans="1:25" s="17" customFormat="1" x14ac:dyDescent="0.2">
      <c r="A636" s="149">
        <v>40367</v>
      </c>
      <c r="B636" s="150" t="s">
        <v>557</v>
      </c>
      <c r="C636" s="150" t="s">
        <v>1939</v>
      </c>
      <c r="D636" s="150" t="s">
        <v>136</v>
      </c>
      <c r="E636" s="151" t="s">
        <v>143</v>
      </c>
      <c r="F636" s="152">
        <v>40201</v>
      </c>
      <c r="G636" s="159">
        <v>2010</v>
      </c>
      <c r="H636" s="149" t="s">
        <v>32</v>
      </c>
      <c r="I636" s="149" t="str">
        <f t="shared" si="27"/>
        <v>AR</v>
      </c>
      <c r="J636" s="149" t="str">
        <f t="shared" si="28"/>
        <v>AR</v>
      </c>
      <c r="K636" s="149" t="str">
        <f t="shared" si="29"/>
        <v>South Central</v>
      </c>
      <c r="L636" s="149" t="str">
        <f>INDEX('State '!$A$1:$C$62,MATCH($I636,'State '!$B:$B,0),3)</f>
        <v>South Central</v>
      </c>
      <c r="M636" s="149" t="str">
        <f>INDEX('State '!$A$1:$C$62,MATCH($J636,'State '!$B:$B,0),3)</f>
        <v>South Central</v>
      </c>
      <c r="N636" s="149"/>
      <c r="O636" s="156">
        <v>162</v>
      </c>
      <c r="P636" s="155"/>
      <c r="Q636" s="155">
        <v>333</v>
      </c>
      <c r="R636" s="156"/>
      <c r="S636" s="157" t="s">
        <v>135</v>
      </c>
      <c r="T636" s="154" t="s">
        <v>381</v>
      </c>
      <c r="U636" s="158" t="s">
        <v>548</v>
      </c>
      <c r="V636" s="149"/>
      <c r="W636" s="148"/>
      <c r="X636" s="148"/>
      <c r="Y636" s="148"/>
    </row>
    <row r="637" spans="1:25" s="17" customFormat="1" x14ac:dyDescent="0.2">
      <c r="A637" s="149">
        <v>40224</v>
      </c>
      <c r="B637" s="162" t="s">
        <v>591</v>
      </c>
      <c r="C637" s="162" t="s">
        <v>243</v>
      </c>
      <c r="D637" s="162" t="s">
        <v>140</v>
      </c>
      <c r="E637" s="162" t="s">
        <v>143</v>
      </c>
      <c r="F637" s="163">
        <v>40207</v>
      </c>
      <c r="G637" s="155">
        <v>2010</v>
      </c>
      <c r="H637" s="149" t="s">
        <v>0</v>
      </c>
      <c r="I637" s="149" t="str">
        <f t="shared" si="27"/>
        <v>LA</v>
      </c>
      <c r="J637" s="149" t="str">
        <f t="shared" si="28"/>
        <v>LA</v>
      </c>
      <c r="K637" s="149" t="str">
        <f t="shared" si="29"/>
        <v>South Central</v>
      </c>
      <c r="L637" s="149" t="str">
        <f>INDEX('State '!$A$1:$C$62,MATCH($I637,'State '!$B:$B,0),3)</f>
        <v>South Central</v>
      </c>
      <c r="M637" s="149" t="str">
        <f>INDEX('State '!$A$1:$C$62,MATCH($J637,'State '!$B:$B,0),3)</f>
        <v>South Central</v>
      </c>
      <c r="N637" s="149"/>
      <c r="O637" s="156">
        <v>47</v>
      </c>
      <c r="P637" s="156">
        <v>12.5</v>
      </c>
      <c r="Q637" s="156">
        <v>100</v>
      </c>
      <c r="R637" s="155">
        <v>36</v>
      </c>
      <c r="S637" s="149" t="s">
        <v>138</v>
      </c>
      <c r="T637" s="149" t="s">
        <v>187</v>
      </c>
      <c r="U637" s="149" t="s">
        <v>382</v>
      </c>
      <c r="V637" s="149"/>
      <c r="W637" s="148"/>
      <c r="X637" s="148"/>
      <c r="Y637" s="148"/>
    </row>
    <row r="638" spans="1:25" s="17" customFormat="1" x14ac:dyDescent="0.2">
      <c r="A638" s="149">
        <v>40388</v>
      </c>
      <c r="B638" s="162" t="s">
        <v>602</v>
      </c>
      <c r="C638" s="162" t="s">
        <v>257</v>
      </c>
      <c r="D638" s="162" t="s">
        <v>140</v>
      </c>
      <c r="E638" s="162" t="s">
        <v>143</v>
      </c>
      <c r="F638" s="163">
        <v>40210</v>
      </c>
      <c r="G638" s="164">
        <v>2010</v>
      </c>
      <c r="H638" s="149" t="s">
        <v>429</v>
      </c>
      <c r="I638" s="149" t="str">
        <f t="shared" si="27"/>
        <v>TX</v>
      </c>
      <c r="J638" s="149" t="str">
        <f t="shared" si="28"/>
        <v>LA</v>
      </c>
      <c r="K638" s="149" t="str">
        <f t="shared" si="29"/>
        <v>South Central</v>
      </c>
      <c r="L638" s="149" t="str">
        <f>INDEX('State '!$A$1:$C$62,MATCH($I638,'State '!$B:$B,0),3)</f>
        <v>South Central</v>
      </c>
      <c r="M638" s="149" t="str">
        <f>INDEX('State '!$A$1:$C$62,MATCH($J638,'State '!$B:$B,0),3)</f>
        <v>South Central</v>
      </c>
      <c r="N638" s="149"/>
      <c r="O638" s="156">
        <v>68</v>
      </c>
      <c r="P638" s="156"/>
      <c r="Q638" s="156">
        <v>274</v>
      </c>
      <c r="R638" s="155"/>
      <c r="S638" s="149" t="s">
        <v>135</v>
      </c>
      <c r="T638" s="149" t="s">
        <v>381</v>
      </c>
      <c r="U638" s="149" t="s">
        <v>603</v>
      </c>
      <c r="V638" s="149"/>
      <c r="W638" s="148"/>
      <c r="X638" s="148"/>
      <c r="Y638" s="148"/>
    </row>
    <row r="639" spans="1:25" s="17" customFormat="1" x14ac:dyDescent="0.2">
      <c r="A639" s="149">
        <v>40367</v>
      </c>
      <c r="B639" s="150" t="s">
        <v>573</v>
      </c>
      <c r="C639" s="150" t="s">
        <v>250</v>
      </c>
      <c r="D639" s="150" t="s">
        <v>136</v>
      </c>
      <c r="E639" s="151" t="s">
        <v>143</v>
      </c>
      <c r="F639" s="152">
        <v>40210</v>
      </c>
      <c r="G639" s="159">
        <v>2010</v>
      </c>
      <c r="H639" s="149" t="s">
        <v>11</v>
      </c>
      <c r="I639" s="149" t="str">
        <f t="shared" si="27"/>
        <v>ND</v>
      </c>
      <c r="J639" s="149" t="str">
        <f t="shared" si="28"/>
        <v>ND</v>
      </c>
      <c r="K639" s="149" t="str">
        <f t="shared" si="29"/>
        <v>Mountain</v>
      </c>
      <c r="L639" s="149" t="str">
        <f>INDEX('State '!$A$1:$C$62,MATCH($I639,'State '!$B:$B,0),3)</f>
        <v>Mountain</v>
      </c>
      <c r="M639" s="149" t="str">
        <f>INDEX('State '!$A$1:$C$62,MATCH($J639,'State '!$B:$B,0),3)</f>
        <v>Mountain</v>
      </c>
      <c r="N639" s="149"/>
      <c r="O639" s="156">
        <v>60</v>
      </c>
      <c r="P639" s="155">
        <v>75</v>
      </c>
      <c r="Q639" s="155">
        <v>40</v>
      </c>
      <c r="R639" s="156">
        <v>12</v>
      </c>
      <c r="S639" s="157" t="s">
        <v>138</v>
      </c>
      <c r="T639" s="154" t="s">
        <v>187</v>
      </c>
      <c r="U639" s="158" t="s">
        <v>382</v>
      </c>
      <c r="V639" s="149"/>
      <c r="W639" s="148"/>
      <c r="X639" s="148"/>
      <c r="Y639" s="148"/>
    </row>
    <row r="640" spans="1:25" s="17" customFormat="1" x14ac:dyDescent="0.2">
      <c r="A640" s="149">
        <v>40240</v>
      </c>
      <c r="B640" s="150" t="s">
        <v>604</v>
      </c>
      <c r="C640" s="150" t="s">
        <v>198</v>
      </c>
      <c r="D640" s="150" t="s">
        <v>136</v>
      </c>
      <c r="E640" s="151" t="s">
        <v>143</v>
      </c>
      <c r="F640" s="152">
        <v>40238</v>
      </c>
      <c r="G640" s="159">
        <v>2010</v>
      </c>
      <c r="H640" s="149" t="s">
        <v>22</v>
      </c>
      <c r="I640" s="149" t="str">
        <f t="shared" si="27"/>
        <v>GA</v>
      </c>
      <c r="J640" s="149" t="str">
        <f t="shared" si="28"/>
        <v>GA</v>
      </c>
      <c r="K640" s="149" t="str">
        <f t="shared" si="29"/>
        <v>Southeast</v>
      </c>
      <c r="L640" s="149" t="str">
        <f>INDEX('State '!$A$1:$C$62,MATCH($I640,'State '!$B:$B,0),3)</f>
        <v>Southeast</v>
      </c>
      <c r="M640" s="149" t="str">
        <f>INDEX('State '!$A$1:$C$62,MATCH($J640,'State '!$B:$B,0),3)</f>
        <v>Southeast</v>
      </c>
      <c r="N640" s="149"/>
      <c r="O640" s="156">
        <v>200</v>
      </c>
      <c r="P640" s="155">
        <v>190</v>
      </c>
      <c r="Q640" s="155">
        <v>945</v>
      </c>
      <c r="R640" s="156" t="s">
        <v>550</v>
      </c>
      <c r="S640" s="157" t="s">
        <v>135</v>
      </c>
      <c r="T640" s="154" t="s">
        <v>381</v>
      </c>
      <c r="U640" s="158" t="s">
        <v>605</v>
      </c>
      <c r="V640" s="149"/>
      <c r="W640" s="148"/>
      <c r="X640" s="148"/>
      <c r="Y640" s="148"/>
    </row>
    <row r="641" spans="1:25" s="17" customFormat="1" x14ac:dyDescent="0.2">
      <c r="A641" s="149">
        <v>41106</v>
      </c>
      <c r="B641" s="150" t="s">
        <v>1779</v>
      </c>
      <c r="C641" s="150" t="s">
        <v>1875</v>
      </c>
      <c r="D641" s="150" t="s">
        <v>134</v>
      </c>
      <c r="E641" s="151" t="s">
        <v>143</v>
      </c>
      <c r="F641" s="152">
        <v>40238</v>
      </c>
      <c r="G641" s="159">
        <v>2010</v>
      </c>
      <c r="H641" s="149" t="s">
        <v>22</v>
      </c>
      <c r="I641" s="149" t="str">
        <f t="shared" si="27"/>
        <v>GA</v>
      </c>
      <c r="J641" s="149" t="str">
        <f t="shared" si="28"/>
        <v>GA</v>
      </c>
      <c r="K641" s="149" t="str">
        <f t="shared" si="29"/>
        <v>Southeast</v>
      </c>
      <c r="L641" s="149" t="str">
        <f>INDEX('State '!$A$1:$C$62,MATCH($I641,'State '!$B:$B,0),3)</f>
        <v>Southeast</v>
      </c>
      <c r="M641" s="149" t="str">
        <f>INDEX('State '!$A$1:$C$62,MATCH($J641,'State '!$B:$B,0),3)</f>
        <v>Southeast</v>
      </c>
      <c r="N641" s="149"/>
      <c r="O641" s="156">
        <v>25.3</v>
      </c>
      <c r="P641" s="155"/>
      <c r="Q641" s="155">
        <v>1175</v>
      </c>
      <c r="R641" s="156"/>
      <c r="S641" s="157" t="s">
        <v>135</v>
      </c>
      <c r="T641" s="154" t="s">
        <v>381</v>
      </c>
      <c r="U641" s="158" t="s">
        <v>455</v>
      </c>
      <c r="V641" s="149"/>
      <c r="W641" s="148"/>
      <c r="X641" s="148"/>
      <c r="Y641" s="148"/>
    </row>
    <row r="642" spans="1:25" s="17" customFormat="1" ht="25.5" x14ac:dyDescent="0.2">
      <c r="A642" s="149">
        <v>41106</v>
      </c>
      <c r="B642" s="162" t="s">
        <v>1732</v>
      </c>
      <c r="C642" s="162" t="s">
        <v>1875</v>
      </c>
      <c r="D642" s="162" t="s">
        <v>134</v>
      </c>
      <c r="E642" s="162" t="s">
        <v>143</v>
      </c>
      <c r="F642" s="163">
        <v>40238</v>
      </c>
      <c r="G642" s="155">
        <v>2010</v>
      </c>
      <c r="H642" s="149" t="s">
        <v>53</v>
      </c>
      <c r="I642" s="149" t="str">
        <f t="shared" si="27"/>
        <v>SC</v>
      </c>
      <c r="J642" s="149" t="str">
        <f t="shared" si="28"/>
        <v>SC</v>
      </c>
      <c r="K642" s="149" t="str">
        <f t="shared" si="29"/>
        <v>Southeast</v>
      </c>
      <c r="L642" s="149" t="str">
        <f>INDEX('State '!$A$1:$C$62,MATCH($I642,'State '!$B:$B,0),3)</f>
        <v>Southeast</v>
      </c>
      <c r="M642" s="149" t="str">
        <f>INDEX('State '!$A$1:$C$62,MATCH($J642,'State '!$B:$B,0),3)</f>
        <v>Southeast</v>
      </c>
      <c r="N642" s="149"/>
      <c r="O642" s="156"/>
      <c r="P642" s="156"/>
      <c r="Q642" s="156">
        <v>1175</v>
      </c>
      <c r="R642" s="155"/>
      <c r="S642" s="149" t="s">
        <v>135</v>
      </c>
      <c r="T642" s="149" t="s">
        <v>381</v>
      </c>
      <c r="U642" s="149" t="s">
        <v>455</v>
      </c>
      <c r="V642" s="149"/>
      <c r="W642" s="148"/>
      <c r="X642" s="148"/>
      <c r="Y642" s="148"/>
    </row>
    <row r="643" spans="1:25" s="17" customFormat="1" x14ac:dyDescent="0.2">
      <c r="A643" s="149">
        <v>40367</v>
      </c>
      <c r="B643" s="150" t="s">
        <v>560</v>
      </c>
      <c r="C643" s="150" t="s">
        <v>244</v>
      </c>
      <c r="D643" s="150" t="s">
        <v>134</v>
      </c>
      <c r="E643" s="151" t="s">
        <v>143</v>
      </c>
      <c r="F643" s="152">
        <v>40250</v>
      </c>
      <c r="G643" s="153">
        <v>2010</v>
      </c>
      <c r="H643" s="149" t="s">
        <v>561</v>
      </c>
      <c r="I643" s="149" t="str">
        <f t="shared" ref="I643:I706" si="30">LEFT($H643,2)</f>
        <v>MX</v>
      </c>
      <c r="J643" s="149" t="str">
        <f t="shared" ref="J643:J706" si="31">RIGHT($H643,2)</f>
        <v>AZ</v>
      </c>
      <c r="K643" s="149" t="str">
        <f t="shared" ref="K643:K706" si="32">IF($L643=$M643,L643,CONCATENATE($L643,", ",IF(ISBLANK(N643),"",CONCATENATE(N643,", ")),$M643))</f>
        <v>Mexico, Mountain</v>
      </c>
      <c r="L643" s="149" t="str">
        <f>INDEX('State '!$A$1:$C$62,MATCH($I643,'State '!$B:$B,0),3)</f>
        <v>Mexico</v>
      </c>
      <c r="M643" s="149" t="str">
        <f>INDEX('State '!$A$1:$C$62,MATCH($J643,'State '!$B:$B,0),3)</f>
        <v>Mountain</v>
      </c>
      <c r="N643" s="149"/>
      <c r="O643" s="156">
        <v>14.8</v>
      </c>
      <c r="P643" s="155">
        <v>3.27</v>
      </c>
      <c r="Q643" s="155">
        <v>81.25</v>
      </c>
      <c r="R643" s="156">
        <v>12</v>
      </c>
      <c r="S643" s="157" t="s">
        <v>135</v>
      </c>
      <c r="T643" s="154" t="s">
        <v>381</v>
      </c>
      <c r="U643" s="158" t="s">
        <v>562</v>
      </c>
      <c r="V643" s="149"/>
      <c r="W643" s="148"/>
      <c r="X643" s="148"/>
      <c r="Y643" s="148"/>
    </row>
    <row r="644" spans="1:25" s="17" customFormat="1" x14ac:dyDescent="0.2">
      <c r="A644" s="149">
        <v>40367</v>
      </c>
      <c r="B644" s="150" t="s">
        <v>555</v>
      </c>
      <c r="C644" s="150" t="s">
        <v>223</v>
      </c>
      <c r="D644" s="150" t="s">
        <v>140</v>
      </c>
      <c r="E644" s="151" t="s">
        <v>143</v>
      </c>
      <c r="F644" s="152">
        <v>40269</v>
      </c>
      <c r="G644" s="153">
        <v>2010</v>
      </c>
      <c r="H644" s="149" t="s">
        <v>7</v>
      </c>
      <c r="I644" s="149" t="str">
        <f t="shared" si="30"/>
        <v>PA</v>
      </c>
      <c r="J644" s="149" t="str">
        <f t="shared" si="31"/>
        <v>PA</v>
      </c>
      <c r="K644" s="149" t="str">
        <f t="shared" si="32"/>
        <v>Northeast</v>
      </c>
      <c r="L644" s="149" t="str">
        <f>INDEX('State '!$A$1:$C$62,MATCH($I644,'State '!$B:$B,0),3)</f>
        <v>Northeast</v>
      </c>
      <c r="M644" s="149" t="str">
        <f>INDEX('State '!$A$1:$C$62,MATCH($J644,'State '!$B:$B,0),3)</f>
        <v>Northeast</v>
      </c>
      <c r="N644" s="149"/>
      <c r="O644" s="156">
        <v>40.6</v>
      </c>
      <c r="P644" s="155">
        <v>1.4</v>
      </c>
      <c r="Q644" s="155">
        <v>57</v>
      </c>
      <c r="R644" s="156">
        <v>10</v>
      </c>
      <c r="S644" s="157" t="s">
        <v>135</v>
      </c>
      <c r="T644" s="154" t="s">
        <v>381</v>
      </c>
      <c r="U644" s="158" t="s">
        <v>556</v>
      </c>
      <c r="V644" s="149"/>
      <c r="W644" s="148"/>
      <c r="X644" s="148"/>
      <c r="Y644" s="148"/>
    </row>
    <row r="645" spans="1:25" s="17" customFormat="1" x14ac:dyDescent="0.2">
      <c r="A645" s="149">
        <v>40283</v>
      </c>
      <c r="B645" s="150" t="s">
        <v>545</v>
      </c>
      <c r="C645" s="150" t="s">
        <v>224</v>
      </c>
      <c r="D645" s="150" t="s">
        <v>140</v>
      </c>
      <c r="E645" s="151" t="s">
        <v>143</v>
      </c>
      <c r="F645" s="152">
        <v>40277</v>
      </c>
      <c r="G645" s="153">
        <v>2010</v>
      </c>
      <c r="H645" s="149" t="s">
        <v>546</v>
      </c>
      <c r="I645" s="149" t="str">
        <f t="shared" si="30"/>
        <v>WY</v>
      </c>
      <c r="J645" s="149" t="str">
        <f t="shared" si="31"/>
        <v>NV</v>
      </c>
      <c r="K645" s="149" t="str">
        <f t="shared" si="32"/>
        <v>Mountain</v>
      </c>
      <c r="L645" s="149" t="str">
        <f>INDEX('State '!$A$1:$C$62,MATCH($I645,'State '!$B:$B,0),3)</f>
        <v>Mountain</v>
      </c>
      <c r="M645" s="149" t="str">
        <f>INDEX('State '!$A$1:$C$62,MATCH($J645,'State '!$B:$B,0),3)</f>
        <v>Mountain</v>
      </c>
      <c r="N645" s="149"/>
      <c r="O645" s="156">
        <v>62.1</v>
      </c>
      <c r="P645" s="155"/>
      <c r="Q645" s="155">
        <v>145</v>
      </c>
      <c r="R645" s="156">
        <v>36</v>
      </c>
      <c r="S645" s="157" t="s">
        <v>135</v>
      </c>
      <c r="T645" s="154" t="s">
        <v>381</v>
      </c>
      <c r="U645" s="158" t="s">
        <v>547</v>
      </c>
      <c r="V645" s="149"/>
      <c r="W645" s="148"/>
      <c r="X645" s="148"/>
      <c r="Y645" s="148"/>
    </row>
    <row r="646" spans="1:25" s="17" customFormat="1" x14ac:dyDescent="0.2">
      <c r="A646" s="149">
        <v>40388</v>
      </c>
      <c r="B646" s="162" t="s">
        <v>551</v>
      </c>
      <c r="C646" s="162" t="s">
        <v>1875</v>
      </c>
      <c r="D646" s="162" t="s">
        <v>140</v>
      </c>
      <c r="E646" s="162" t="s">
        <v>143</v>
      </c>
      <c r="F646" s="163">
        <v>40299</v>
      </c>
      <c r="G646" s="155">
        <v>2010</v>
      </c>
      <c r="H646" s="149" t="s">
        <v>17</v>
      </c>
      <c r="I646" s="149" t="str">
        <f t="shared" si="30"/>
        <v>AL</v>
      </c>
      <c r="J646" s="149" t="str">
        <f t="shared" si="31"/>
        <v>AL</v>
      </c>
      <c r="K646" s="149" t="str">
        <f t="shared" si="32"/>
        <v>South Central</v>
      </c>
      <c r="L646" s="149" t="str">
        <f>INDEX('State '!$A$1:$C$62,MATCH($I646,'State '!$B:$B,0),3)</f>
        <v>South Central</v>
      </c>
      <c r="M646" s="149" t="str">
        <f>INDEX('State '!$A$1:$C$62,MATCH($J646,'State '!$B:$B,0),3)</f>
        <v>South Central</v>
      </c>
      <c r="N646" s="149"/>
      <c r="O646" s="156">
        <v>36.902999999999999</v>
      </c>
      <c r="P646" s="156"/>
      <c r="Q646" s="156">
        <v>253.5</v>
      </c>
      <c r="R646" s="155"/>
      <c r="S646" s="149" t="s">
        <v>135</v>
      </c>
      <c r="T646" s="149" t="s">
        <v>381</v>
      </c>
      <c r="U646" s="149" t="s">
        <v>552</v>
      </c>
      <c r="V646" s="149"/>
      <c r="W646" s="148"/>
      <c r="X646" s="148"/>
      <c r="Y646" s="148"/>
    </row>
    <row r="647" spans="1:25" s="17" customFormat="1" x14ac:dyDescent="0.2">
      <c r="A647" s="149">
        <v>40367</v>
      </c>
      <c r="B647" s="150" t="s">
        <v>558</v>
      </c>
      <c r="C647" s="150" t="s">
        <v>204</v>
      </c>
      <c r="D647" s="150" t="s">
        <v>140</v>
      </c>
      <c r="E647" s="151" t="s">
        <v>143</v>
      </c>
      <c r="F647" s="152">
        <v>40315</v>
      </c>
      <c r="G647" s="153">
        <v>2010</v>
      </c>
      <c r="H647" s="149" t="s">
        <v>33</v>
      </c>
      <c r="I647" s="149" t="str">
        <f t="shared" si="30"/>
        <v>WV</v>
      </c>
      <c r="J647" s="149" t="str">
        <f t="shared" si="31"/>
        <v>WV</v>
      </c>
      <c r="K647" s="149" t="str">
        <f t="shared" si="32"/>
        <v>Northeast</v>
      </c>
      <c r="L647" s="149" t="str">
        <f>INDEX('State '!$A$1:$C$62,MATCH($I647,'State '!$B:$B,0),3)</f>
        <v>Northeast</v>
      </c>
      <c r="M647" s="149" t="str">
        <f>INDEX('State '!$A$1:$C$62,MATCH($J647,'State '!$B:$B,0),3)</f>
        <v>Northeast</v>
      </c>
      <c r="N647" s="149"/>
      <c r="O647" s="156">
        <v>16.100000000000001</v>
      </c>
      <c r="P647" s="155">
        <v>1</v>
      </c>
      <c r="Q647" s="155">
        <v>27.6</v>
      </c>
      <c r="R647" s="156">
        <v>16</v>
      </c>
      <c r="S647" s="157" t="s">
        <v>135</v>
      </c>
      <c r="T647" s="154" t="s">
        <v>381</v>
      </c>
      <c r="U647" s="158" t="s">
        <v>559</v>
      </c>
      <c r="V647" s="149"/>
      <c r="W647" s="148"/>
      <c r="X647" s="148"/>
      <c r="Y647" s="148"/>
    </row>
    <row r="648" spans="1:25" s="17" customFormat="1" x14ac:dyDescent="0.2">
      <c r="A648" s="149">
        <v>40367</v>
      </c>
      <c r="B648" s="162" t="s">
        <v>580</v>
      </c>
      <c r="C648" s="162" t="s">
        <v>252</v>
      </c>
      <c r="D648" s="162" t="s">
        <v>140</v>
      </c>
      <c r="E648" s="162" t="s">
        <v>143</v>
      </c>
      <c r="F648" s="163">
        <v>40329</v>
      </c>
      <c r="G648" s="164">
        <v>2010</v>
      </c>
      <c r="H648" s="149" t="s">
        <v>581</v>
      </c>
      <c r="I648" s="149" t="str">
        <f t="shared" si="30"/>
        <v>OK</v>
      </c>
      <c r="J648" s="149" t="str">
        <f t="shared" si="31"/>
        <v>LA</v>
      </c>
      <c r="K648" s="149" t="str">
        <f t="shared" si="32"/>
        <v>South Central</v>
      </c>
      <c r="L648" s="149" t="str">
        <f>INDEX('State '!$A$1:$C$62,MATCH($I648,'State '!$B:$B,0),3)</f>
        <v>South Central</v>
      </c>
      <c r="M648" s="149" t="str">
        <f>INDEX('State '!$A$1:$C$62,MATCH($J648,'State '!$B:$B,0),3)</f>
        <v>South Central</v>
      </c>
      <c r="N648" s="149"/>
      <c r="O648" s="156">
        <v>1340</v>
      </c>
      <c r="P648" s="156"/>
      <c r="Q648" s="156">
        <v>1500</v>
      </c>
      <c r="R648" s="155"/>
      <c r="S648" s="149" t="s">
        <v>135</v>
      </c>
      <c r="T648" s="149" t="s">
        <v>381</v>
      </c>
      <c r="U648" s="149" t="s">
        <v>582</v>
      </c>
      <c r="V648" s="149"/>
      <c r="W648" s="148"/>
      <c r="X648" s="148"/>
      <c r="Y648" s="148"/>
    </row>
    <row r="649" spans="1:25" s="17" customFormat="1" x14ac:dyDescent="0.2">
      <c r="A649" s="149">
        <v>40359</v>
      </c>
      <c r="B649" s="150" t="s">
        <v>564</v>
      </c>
      <c r="C649" s="150" t="s">
        <v>245</v>
      </c>
      <c r="D649" s="150" t="s">
        <v>136</v>
      </c>
      <c r="E649" s="151" t="s">
        <v>143</v>
      </c>
      <c r="F649" s="152">
        <v>40358</v>
      </c>
      <c r="G649" s="153">
        <v>2010</v>
      </c>
      <c r="H649" s="149" t="s">
        <v>6</v>
      </c>
      <c r="I649" s="149" t="str">
        <f t="shared" si="30"/>
        <v>TX</v>
      </c>
      <c r="J649" s="149" t="str">
        <f t="shared" si="31"/>
        <v>TX</v>
      </c>
      <c r="K649" s="149" t="str">
        <f t="shared" si="32"/>
        <v>South Central</v>
      </c>
      <c r="L649" s="149" t="str">
        <f>INDEX('State '!$A$1:$C$62,MATCH($I649,'State '!$B:$B,0),3)</f>
        <v>South Central</v>
      </c>
      <c r="M649" s="149" t="str">
        <f>INDEX('State '!$A$1:$C$62,MATCH($J649,'State '!$B:$B,0),3)</f>
        <v>South Central</v>
      </c>
      <c r="N649" s="149"/>
      <c r="O649" s="156"/>
      <c r="P649" s="155">
        <v>62</v>
      </c>
      <c r="Q649" s="155">
        <v>600</v>
      </c>
      <c r="R649" s="156">
        <v>30</v>
      </c>
      <c r="S649" s="157" t="s">
        <v>138</v>
      </c>
      <c r="T649" s="154" t="s">
        <v>187</v>
      </c>
      <c r="U649" s="158" t="s">
        <v>382</v>
      </c>
      <c r="V649" s="149"/>
      <c r="W649" s="148"/>
      <c r="X649" s="148"/>
      <c r="Y649" s="148"/>
    </row>
    <row r="650" spans="1:25" s="17" customFormat="1" x14ac:dyDescent="0.2">
      <c r="A650" s="149">
        <v>40373</v>
      </c>
      <c r="B650" s="162" t="s">
        <v>563</v>
      </c>
      <c r="C650" s="162" t="s">
        <v>1875</v>
      </c>
      <c r="D650" s="162" t="s">
        <v>140</v>
      </c>
      <c r="E650" s="162" t="s">
        <v>143</v>
      </c>
      <c r="F650" s="163">
        <v>40372</v>
      </c>
      <c r="G650" s="155">
        <v>2010</v>
      </c>
      <c r="H650" s="149" t="s">
        <v>16</v>
      </c>
      <c r="I650" s="149" t="str">
        <f t="shared" si="30"/>
        <v>NC</v>
      </c>
      <c r="J650" s="149" t="str">
        <f t="shared" si="31"/>
        <v>NC</v>
      </c>
      <c r="K650" s="149" t="str">
        <f t="shared" si="32"/>
        <v>Southeast</v>
      </c>
      <c r="L650" s="149" t="str">
        <f>INDEX('State '!$A$1:$C$62,MATCH($I650,'State '!$B:$B,0),3)</f>
        <v>Southeast</v>
      </c>
      <c r="M650" s="149" t="str">
        <f>INDEX('State '!$A$1:$C$62,MATCH($J650,'State '!$B:$B,0),3)</f>
        <v>Southeast</v>
      </c>
      <c r="N650" s="149"/>
      <c r="O650" s="156">
        <v>100</v>
      </c>
      <c r="P650" s="156"/>
      <c r="Q650" s="156">
        <v>90</v>
      </c>
      <c r="R650" s="155"/>
      <c r="S650" s="149" t="s">
        <v>135</v>
      </c>
      <c r="T650" s="149" t="s">
        <v>381</v>
      </c>
      <c r="U650" s="149" t="s">
        <v>518</v>
      </c>
      <c r="V650" s="149"/>
      <c r="W650" s="148"/>
      <c r="X650" s="148"/>
      <c r="Y650" s="148"/>
    </row>
    <row r="651" spans="1:25" s="17" customFormat="1" x14ac:dyDescent="0.2">
      <c r="A651" s="149">
        <v>40389</v>
      </c>
      <c r="B651" s="162" t="s">
        <v>592</v>
      </c>
      <c r="C651" s="162" t="s">
        <v>233</v>
      </c>
      <c r="D651" s="162" t="s">
        <v>134</v>
      </c>
      <c r="E651" s="162" t="s">
        <v>143</v>
      </c>
      <c r="F651" s="163">
        <v>40387</v>
      </c>
      <c r="G651" s="164">
        <v>2010</v>
      </c>
      <c r="H651" s="149" t="s">
        <v>6</v>
      </c>
      <c r="I651" s="149" t="str">
        <f t="shared" si="30"/>
        <v>TX</v>
      </c>
      <c r="J651" s="149" t="str">
        <f t="shared" si="31"/>
        <v>TX</v>
      </c>
      <c r="K651" s="149" t="str">
        <f t="shared" si="32"/>
        <v>South Central</v>
      </c>
      <c r="L651" s="149" t="str">
        <f>INDEX('State '!$A$1:$C$62,MATCH($I651,'State '!$B:$B,0),3)</f>
        <v>South Central</v>
      </c>
      <c r="M651" s="149" t="str">
        <f>INDEX('State '!$A$1:$C$62,MATCH($J651,'State '!$B:$B,0),3)</f>
        <v>South Central</v>
      </c>
      <c r="N651" s="149"/>
      <c r="O651" s="156">
        <v>55</v>
      </c>
      <c r="P651" s="156">
        <v>40</v>
      </c>
      <c r="Q651" s="156">
        <v>1000</v>
      </c>
      <c r="R651" s="155" t="s">
        <v>535</v>
      </c>
      <c r="S651" s="149" t="s">
        <v>138</v>
      </c>
      <c r="T651" s="149" t="s">
        <v>187</v>
      </c>
      <c r="U651" s="149" t="s">
        <v>382</v>
      </c>
      <c r="V651" s="149"/>
      <c r="W651" s="148"/>
      <c r="X651" s="148"/>
      <c r="Y651" s="148"/>
    </row>
    <row r="652" spans="1:25" s="17" customFormat="1" x14ac:dyDescent="0.2">
      <c r="A652" s="149">
        <v>40380</v>
      </c>
      <c r="B652" s="162" t="s">
        <v>575</v>
      </c>
      <c r="C652" s="162" t="s">
        <v>196</v>
      </c>
      <c r="D652" s="162" t="s">
        <v>134</v>
      </c>
      <c r="E652" s="162" t="s">
        <v>143</v>
      </c>
      <c r="F652" s="163">
        <v>40422</v>
      </c>
      <c r="G652" s="164">
        <v>2010</v>
      </c>
      <c r="H652" s="149" t="s">
        <v>0</v>
      </c>
      <c r="I652" s="149" t="str">
        <f t="shared" si="30"/>
        <v>LA</v>
      </c>
      <c r="J652" s="149" t="str">
        <f t="shared" si="31"/>
        <v>LA</v>
      </c>
      <c r="K652" s="149" t="str">
        <f t="shared" si="32"/>
        <v>South Central</v>
      </c>
      <c r="L652" s="149" t="str">
        <f>INDEX('State '!$A$1:$C$62,MATCH($I652,'State '!$B:$B,0),3)</f>
        <v>South Central</v>
      </c>
      <c r="M652" s="149" t="str">
        <f>INDEX('State '!$A$1:$C$62,MATCH($J652,'State '!$B:$B,0),3)</f>
        <v>South Central</v>
      </c>
      <c r="N652" s="149"/>
      <c r="O652" s="156">
        <v>25</v>
      </c>
      <c r="P652" s="156">
        <v>16.52</v>
      </c>
      <c r="Q652" s="156">
        <v>200</v>
      </c>
      <c r="R652" s="155">
        <v>24</v>
      </c>
      <c r="S652" s="149" t="s">
        <v>135</v>
      </c>
      <c r="T652" s="149" t="s">
        <v>381</v>
      </c>
      <c r="U652" s="149" t="s">
        <v>576</v>
      </c>
      <c r="V652" s="149"/>
      <c r="W652" s="148"/>
      <c r="X652" s="148"/>
      <c r="Y652" s="148"/>
    </row>
    <row r="653" spans="1:25" s="17" customFormat="1" x14ac:dyDescent="0.2">
      <c r="A653" s="149">
        <v>40379</v>
      </c>
      <c r="B653" s="150" t="s">
        <v>565</v>
      </c>
      <c r="C653" s="150" t="s">
        <v>246</v>
      </c>
      <c r="D653" s="150" t="s">
        <v>140</v>
      </c>
      <c r="E653" s="151" t="s">
        <v>143</v>
      </c>
      <c r="F653" s="152">
        <v>40436</v>
      </c>
      <c r="G653" s="159">
        <v>2010</v>
      </c>
      <c r="H653" s="149" t="s">
        <v>566</v>
      </c>
      <c r="I653" s="149" t="str">
        <f t="shared" si="30"/>
        <v>CO</v>
      </c>
      <c r="J653" s="149" t="str">
        <f t="shared" si="31"/>
        <v>WY</v>
      </c>
      <c r="K653" s="149" t="str">
        <f t="shared" si="32"/>
        <v>Mountain</v>
      </c>
      <c r="L653" s="149" t="str">
        <f>INDEX('State '!$A$1:$C$62,MATCH($I653,'State '!$B:$B,0),3)</f>
        <v>Mountain</v>
      </c>
      <c r="M653" s="149" t="str">
        <f>INDEX('State '!$A$1:$C$62,MATCH($J653,'State '!$B:$B,0),3)</f>
        <v>Mountain</v>
      </c>
      <c r="N653" s="149"/>
      <c r="O653" s="156">
        <v>78</v>
      </c>
      <c r="P653" s="155"/>
      <c r="Q653" s="155">
        <v>200</v>
      </c>
      <c r="R653" s="156"/>
      <c r="S653" s="157" t="s">
        <v>135</v>
      </c>
      <c r="T653" s="154" t="s">
        <v>381</v>
      </c>
      <c r="U653" s="158" t="s">
        <v>567</v>
      </c>
      <c r="V653" s="149"/>
      <c r="W653" s="148"/>
      <c r="X653" s="148"/>
      <c r="Y653" s="148"/>
    </row>
    <row r="654" spans="1:25" s="17" customFormat="1" x14ac:dyDescent="0.2">
      <c r="A654" s="149">
        <v>40655</v>
      </c>
      <c r="B654" s="162" t="s">
        <v>577</v>
      </c>
      <c r="C654" s="162" t="s">
        <v>233</v>
      </c>
      <c r="D654" s="162" t="s">
        <v>140</v>
      </c>
      <c r="E654" s="162" t="s">
        <v>143</v>
      </c>
      <c r="F654" s="163">
        <v>40441</v>
      </c>
      <c r="G654" s="164">
        <v>2010</v>
      </c>
      <c r="H654" s="149" t="s">
        <v>6</v>
      </c>
      <c r="I654" s="149" t="str">
        <f t="shared" si="30"/>
        <v>TX</v>
      </c>
      <c r="J654" s="149" t="str">
        <f t="shared" si="31"/>
        <v>TX</v>
      </c>
      <c r="K654" s="149" t="str">
        <f t="shared" si="32"/>
        <v>South Central</v>
      </c>
      <c r="L654" s="149" t="str">
        <f>INDEX('State '!$A$1:$C$62,MATCH($I654,'State '!$B:$B,0),3)</f>
        <v>South Central</v>
      </c>
      <c r="M654" s="149" t="str">
        <f>INDEX('State '!$A$1:$C$62,MATCH($J654,'State '!$B:$B,0),3)</f>
        <v>South Central</v>
      </c>
      <c r="N654" s="149"/>
      <c r="O654" s="156"/>
      <c r="P654" s="156">
        <v>69</v>
      </c>
      <c r="Q654" s="156"/>
      <c r="R654" s="155" t="s">
        <v>578</v>
      </c>
      <c r="S654" s="149" t="s">
        <v>138</v>
      </c>
      <c r="T654" s="149" t="s">
        <v>187</v>
      </c>
      <c r="U654" s="149" t="s">
        <v>382</v>
      </c>
      <c r="V654" s="149"/>
      <c r="W654" s="148"/>
      <c r="X654" s="148"/>
      <c r="Y654" s="148"/>
    </row>
    <row r="655" spans="1:25" s="17" customFormat="1" x14ac:dyDescent="0.2">
      <c r="A655" s="149">
        <v>42606</v>
      </c>
      <c r="B655" s="150" t="s">
        <v>2165</v>
      </c>
      <c r="C655" s="150" t="s">
        <v>1721</v>
      </c>
      <c r="D655" s="150" t="s">
        <v>140</v>
      </c>
      <c r="E655" s="151" t="s">
        <v>143</v>
      </c>
      <c r="F655" s="152">
        <v>40446</v>
      </c>
      <c r="G655" s="159">
        <v>2010</v>
      </c>
      <c r="H655" s="149" t="s">
        <v>438</v>
      </c>
      <c r="I655" s="149" t="str">
        <f t="shared" si="30"/>
        <v>WV</v>
      </c>
      <c r="J655" s="149" t="str">
        <f t="shared" si="31"/>
        <v>PA</v>
      </c>
      <c r="K655" s="149" t="str">
        <f t="shared" si="32"/>
        <v>Northeast</v>
      </c>
      <c r="L655" s="149" t="str">
        <f>INDEX('State '!$A$1:$C$62,MATCH($I655,'State '!$B:$B,0),3)</f>
        <v>Northeast</v>
      </c>
      <c r="M655" s="149" t="str">
        <f>INDEX('State '!$A$1:$C$62,MATCH($J655,'State '!$B:$B,0),3)</f>
        <v>Northeast</v>
      </c>
      <c r="N655" s="149"/>
      <c r="O655" s="156"/>
      <c r="P655" s="155"/>
      <c r="Q655" s="155">
        <v>77</v>
      </c>
      <c r="R655" s="156"/>
      <c r="S655" s="157" t="s">
        <v>135</v>
      </c>
      <c r="T655" s="154" t="s">
        <v>381</v>
      </c>
      <c r="U655" s="158" t="s">
        <v>2164</v>
      </c>
      <c r="V655" s="149"/>
      <c r="W655" s="148"/>
      <c r="X655" s="148"/>
      <c r="Y655" s="148"/>
    </row>
    <row r="656" spans="1:25" s="17" customFormat="1" x14ac:dyDescent="0.2">
      <c r="A656" s="149">
        <v>40388</v>
      </c>
      <c r="B656" s="150" t="s">
        <v>553</v>
      </c>
      <c r="C656" s="150" t="s">
        <v>1875</v>
      </c>
      <c r="D656" s="150" t="s">
        <v>134</v>
      </c>
      <c r="E656" s="151" t="s">
        <v>143</v>
      </c>
      <c r="F656" s="152">
        <v>40458</v>
      </c>
      <c r="G656" s="153">
        <v>2010</v>
      </c>
      <c r="H656" s="149" t="s">
        <v>7</v>
      </c>
      <c r="I656" s="149" t="str">
        <f t="shared" si="30"/>
        <v>PA</v>
      </c>
      <c r="J656" s="149" t="str">
        <f t="shared" si="31"/>
        <v>PA</v>
      </c>
      <c r="K656" s="149" t="str">
        <f t="shared" si="32"/>
        <v>Northeast</v>
      </c>
      <c r="L656" s="149" t="str">
        <f>INDEX('State '!$A$1:$C$62,MATCH($I656,'State '!$B:$B,0),3)</f>
        <v>Northeast</v>
      </c>
      <c r="M656" s="149" t="str">
        <f>INDEX('State '!$A$1:$C$62,MATCH($J656,'State '!$B:$B,0),3)</f>
        <v>Northeast</v>
      </c>
      <c r="N656" s="149"/>
      <c r="O656" s="156">
        <v>12.5</v>
      </c>
      <c r="P656" s="155">
        <v>3.5</v>
      </c>
      <c r="Q656" s="155">
        <v>208</v>
      </c>
      <c r="R656" s="156">
        <v>16</v>
      </c>
      <c r="S656" s="157" t="s">
        <v>135</v>
      </c>
      <c r="T656" s="154" t="s">
        <v>381</v>
      </c>
      <c r="U656" s="158" t="s">
        <v>554</v>
      </c>
      <c r="V656" s="149"/>
      <c r="W656" s="148"/>
      <c r="X656" s="148"/>
      <c r="Y656" s="148"/>
    </row>
    <row r="657" spans="1:25" s="17" customFormat="1" x14ac:dyDescent="0.2">
      <c r="A657" s="149">
        <v>40308</v>
      </c>
      <c r="B657" s="162" t="s">
        <v>570</v>
      </c>
      <c r="C657" s="162" t="s">
        <v>248</v>
      </c>
      <c r="D657" s="162" t="s">
        <v>140</v>
      </c>
      <c r="E657" s="162" t="s">
        <v>143</v>
      </c>
      <c r="F657" s="163">
        <v>40467</v>
      </c>
      <c r="G657" s="164">
        <v>2010</v>
      </c>
      <c r="H657" s="149" t="s">
        <v>7</v>
      </c>
      <c r="I657" s="149" t="str">
        <f t="shared" si="30"/>
        <v>PA</v>
      </c>
      <c r="J657" s="149" t="str">
        <f t="shared" si="31"/>
        <v>PA</v>
      </c>
      <c r="K657" s="149" t="str">
        <f t="shared" si="32"/>
        <v>Northeast</v>
      </c>
      <c r="L657" s="149" t="str">
        <f>INDEX('State '!$A$1:$C$62,MATCH($I657,'State '!$B:$B,0),3)</f>
        <v>Northeast</v>
      </c>
      <c r="M657" s="149" t="str">
        <f>INDEX('State '!$A$1:$C$62,MATCH($J657,'State '!$B:$B,0),3)</f>
        <v>Northeast</v>
      </c>
      <c r="N657" s="149"/>
      <c r="O657" s="156">
        <v>19.399999999999999</v>
      </c>
      <c r="P657" s="156">
        <v>8</v>
      </c>
      <c r="Q657" s="156">
        <v>40</v>
      </c>
      <c r="R657" s="155">
        <v>16</v>
      </c>
      <c r="S657" s="149" t="s">
        <v>135</v>
      </c>
      <c r="T657" s="149" t="s">
        <v>381</v>
      </c>
      <c r="U657" s="149" t="s">
        <v>571</v>
      </c>
      <c r="V657" s="149"/>
      <c r="W657" s="148"/>
      <c r="X657" s="148"/>
      <c r="Y657" s="148"/>
    </row>
    <row r="658" spans="1:25" s="17" customFormat="1" x14ac:dyDescent="0.2">
      <c r="A658" s="149">
        <v>40388</v>
      </c>
      <c r="B658" s="150" t="s">
        <v>543</v>
      </c>
      <c r="C658" s="150" t="s">
        <v>223</v>
      </c>
      <c r="D658" s="150" t="s">
        <v>140</v>
      </c>
      <c r="E658" s="151" t="s">
        <v>143</v>
      </c>
      <c r="F658" s="152">
        <v>40473</v>
      </c>
      <c r="G658" s="153">
        <v>2010</v>
      </c>
      <c r="H658" s="149" t="s">
        <v>10</v>
      </c>
      <c r="I658" s="149" t="str">
        <f t="shared" si="30"/>
        <v>NY</v>
      </c>
      <c r="J658" s="149" t="str">
        <f t="shared" si="31"/>
        <v>NY</v>
      </c>
      <c r="K658" s="149" t="str">
        <f t="shared" si="32"/>
        <v>Northeast</v>
      </c>
      <c r="L658" s="149" t="str">
        <f>INDEX('State '!$A$1:$C$62,MATCH($I658,'State '!$B:$B,0),3)</f>
        <v>Northeast</v>
      </c>
      <c r="M658" s="149" t="str">
        <f>INDEX('State '!$A$1:$C$62,MATCH($J658,'State '!$B:$B,0),3)</f>
        <v>Northeast</v>
      </c>
      <c r="N658" s="149"/>
      <c r="O658" s="156">
        <v>22.5</v>
      </c>
      <c r="P658" s="155"/>
      <c r="Q658" s="155">
        <v>20</v>
      </c>
      <c r="R658" s="156"/>
      <c r="S658" s="157" t="s">
        <v>135</v>
      </c>
      <c r="T658" s="154" t="s">
        <v>381</v>
      </c>
      <c r="U658" s="158" t="s">
        <v>544</v>
      </c>
      <c r="V658" s="149"/>
      <c r="W658" s="148"/>
      <c r="X658" s="148"/>
      <c r="Y658" s="148"/>
    </row>
    <row r="659" spans="1:25" s="17" customFormat="1" x14ac:dyDescent="0.2">
      <c r="A659" s="149">
        <v>40388</v>
      </c>
      <c r="B659" s="162" t="s">
        <v>613</v>
      </c>
      <c r="C659" s="162" t="s">
        <v>239</v>
      </c>
      <c r="D659" s="162" t="s">
        <v>140</v>
      </c>
      <c r="E659" s="162" t="s">
        <v>143</v>
      </c>
      <c r="F659" s="163">
        <v>40476</v>
      </c>
      <c r="G659" s="164">
        <v>2010</v>
      </c>
      <c r="H659" s="149" t="s">
        <v>462</v>
      </c>
      <c r="I659" s="149" t="str">
        <f t="shared" si="30"/>
        <v>TX</v>
      </c>
      <c r="J659" s="149" t="str">
        <f t="shared" si="31"/>
        <v>MS</v>
      </c>
      <c r="K659" s="149" t="str">
        <f t="shared" si="32"/>
        <v>South Central</v>
      </c>
      <c r="L659" s="149" t="str">
        <f>INDEX('State '!$A$1:$C$62,MATCH($I659,'State '!$B:$B,0),3)</f>
        <v>South Central</v>
      </c>
      <c r="M659" s="149" t="str">
        <f>INDEX('State '!$A$1:$C$62,MATCH($J659,'State '!$B:$B,0),3)</f>
        <v>South Central</v>
      </c>
      <c r="N659" s="149"/>
      <c r="O659" s="156">
        <v>161</v>
      </c>
      <c r="P659" s="156"/>
      <c r="Q659" s="156">
        <v>556</v>
      </c>
      <c r="R659" s="155"/>
      <c r="S659" s="149" t="s">
        <v>135</v>
      </c>
      <c r="T659" s="149" t="s">
        <v>381</v>
      </c>
      <c r="U659" s="149" t="s">
        <v>614</v>
      </c>
      <c r="V659" s="149"/>
      <c r="W659" s="148"/>
      <c r="X659" s="148"/>
      <c r="Y659" s="148"/>
    </row>
    <row r="660" spans="1:25" s="17" customFormat="1" x14ac:dyDescent="0.2">
      <c r="A660" s="149">
        <v>40388</v>
      </c>
      <c r="B660" s="162" t="s">
        <v>541</v>
      </c>
      <c r="C660" s="162" t="s">
        <v>223</v>
      </c>
      <c r="D660" s="162" t="s">
        <v>140</v>
      </c>
      <c r="E660" s="162" t="s">
        <v>143</v>
      </c>
      <c r="F660" s="163">
        <v>40477</v>
      </c>
      <c r="G660" s="164">
        <v>2010</v>
      </c>
      <c r="H660" s="149" t="s">
        <v>471</v>
      </c>
      <c r="I660" s="149" t="str">
        <f t="shared" si="30"/>
        <v>PA</v>
      </c>
      <c r="J660" s="149" t="str">
        <f t="shared" si="31"/>
        <v>WV</v>
      </c>
      <c r="K660" s="149" t="str">
        <f t="shared" si="32"/>
        <v>Northeast</v>
      </c>
      <c r="L660" s="149" t="str">
        <f>INDEX('State '!$A$1:$C$62,MATCH($I660,'State '!$B:$B,0),3)</f>
        <v>Northeast</v>
      </c>
      <c r="M660" s="149" t="str">
        <f>INDEX('State '!$A$1:$C$62,MATCH($J660,'State '!$B:$B,0),3)</f>
        <v>Northeast</v>
      </c>
      <c r="N660" s="149"/>
      <c r="O660" s="156">
        <v>34.700000000000003</v>
      </c>
      <c r="P660" s="156">
        <v>9.42</v>
      </c>
      <c r="Q660" s="156">
        <v>224</v>
      </c>
      <c r="R660" s="155">
        <v>24</v>
      </c>
      <c r="S660" s="149" t="s">
        <v>135</v>
      </c>
      <c r="T660" s="149" t="s">
        <v>381</v>
      </c>
      <c r="U660" s="149" t="s">
        <v>542</v>
      </c>
      <c r="V660" s="149"/>
      <c r="W660" s="148"/>
      <c r="X660" s="148"/>
      <c r="Y660" s="148"/>
    </row>
    <row r="661" spans="1:25" s="17" customFormat="1" x14ac:dyDescent="0.2">
      <c r="A661" s="149">
        <v>40388</v>
      </c>
      <c r="B661" s="150" t="s">
        <v>1841</v>
      </c>
      <c r="C661" s="150" t="s">
        <v>1725</v>
      </c>
      <c r="D661" s="150" t="s">
        <v>140</v>
      </c>
      <c r="E661" s="151" t="s">
        <v>143</v>
      </c>
      <c r="F661" s="152">
        <v>40479</v>
      </c>
      <c r="G661" s="153">
        <v>2010</v>
      </c>
      <c r="H661" s="149" t="s">
        <v>34</v>
      </c>
      <c r="I661" s="149" t="str">
        <f t="shared" si="30"/>
        <v>WI</v>
      </c>
      <c r="J661" s="149" t="str">
        <f t="shared" si="31"/>
        <v>WI</v>
      </c>
      <c r="K661" s="149" t="str">
        <f t="shared" si="32"/>
        <v>Midwest</v>
      </c>
      <c r="L661" s="149" t="str">
        <f>INDEX('State '!$A$1:$C$62,MATCH($I661,'State '!$B:$B,0),3)</f>
        <v>Midwest</v>
      </c>
      <c r="M661" s="149" t="str">
        <f>INDEX('State '!$A$1:$C$62,MATCH($J661,'State '!$B:$B,0),3)</f>
        <v>Midwest</v>
      </c>
      <c r="N661" s="149"/>
      <c r="O661" s="156">
        <v>38.299999999999997</v>
      </c>
      <c r="P661" s="155">
        <v>8.9</v>
      </c>
      <c r="Q661" s="155">
        <v>97.9</v>
      </c>
      <c r="R661" s="156">
        <v>30</v>
      </c>
      <c r="S661" s="157" t="s">
        <v>135</v>
      </c>
      <c r="T661" s="154" t="s">
        <v>381</v>
      </c>
      <c r="U661" s="158" t="s">
        <v>574</v>
      </c>
      <c r="V661" s="149"/>
      <c r="W661" s="148"/>
      <c r="X661" s="148"/>
      <c r="Y661" s="148"/>
    </row>
    <row r="662" spans="1:25" s="17" customFormat="1" x14ac:dyDescent="0.2">
      <c r="A662" s="149">
        <v>40388</v>
      </c>
      <c r="B662" s="162" t="s">
        <v>615</v>
      </c>
      <c r="C662" s="162" t="s">
        <v>223</v>
      </c>
      <c r="D662" s="162" t="s">
        <v>140</v>
      </c>
      <c r="E662" s="162" t="s">
        <v>143</v>
      </c>
      <c r="F662" s="163">
        <v>40480</v>
      </c>
      <c r="G662" s="164">
        <v>2010</v>
      </c>
      <c r="H662" s="149" t="s">
        <v>7</v>
      </c>
      <c r="I662" s="149" t="str">
        <f t="shared" si="30"/>
        <v>PA</v>
      </c>
      <c r="J662" s="149" t="str">
        <f t="shared" si="31"/>
        <v>PA</v>
      </c>
      <c r="K662" s="149" t="str">
        <f t="shared" si="32"/>
        <v>Northeast</v>
      </c>
      <c r="L662" s="149" t="str">
        <f>INDEX('State '!$A$1:$C$62,MATCH($I662,'State '!$B:$B,0),3)</f>
        <v>Northeast</v>
      </c>
      <c r="M662" s="149" t="str">
        <f>INDEX('State '!$A$1:$C$62,MATCH($J662,'State '!$B:$B,0),3)</f>
        <v>Northeast</v>
      </c>
      <c r="N662" s="149"/>
      <c r="O662" s="156">
        <v>34.4</v>
      </c>
      <c r="P662" s="156">
        <v>2</v>
      </c>
      <c r="Q662" s="156">
        <v>200</v>
      </c>
      <c r="R662" s="155">
        <v>20</v>
      </c>
      <c r="S662" s="149" t="s">
        <v>135</v>
      </c>
      <c r="T662" s="149" t="s">
        <v>381</v>
      </c>
      <c r="U662" s="149" t="s">
        <v>616</v>
      </c>
      <c r="V662" s="149"/>
      <c r="W662" s="148"/>
      <c r="X662" s="148"/>
      <c r="Y662" s="148"/>
    </row>
    <row r="663" spans="1:25" s="17" customFormat="1" x14ac:dyDescent="0.2">
      <c r="A663" s="149">
        <v>40633</v>
      </c>
      <c r="B663" s="150" t="s">
        <v>608</v>
      </c>
      <c r="C663" s="150" t="s">
        <v>259</v>
      </c>
      <c r="D663" s="150" t="s">
        <v>140</v>
      </c>
      <c r="E663" s="151" t="s">
        <v>143</v>
      </c>
      <c r="F663" s="152">
        <v>40481</v>
      </c>
      <c r="G663" s="153">
        <v>2010</v>
      </c>
      <c r="H663" s="149" t="s">
        <v>609</v>
      </c>
      <c r="I663" s="149" t="str">
        <f t="shared" si="30"/>
        <v>IL</v>
      </c>
      <c r="J663" s="149" t="str">
        <f t="shared" si="31"/>
        <v>IN</v>
      </c>
      <c r="K663" s="149" t="str">
        <f t="shared" si="32"/>
        <v>Midwest</v>
      </c>
      <c r="L663" s="149" t="str">
        <f>INDEX('State '!$A$1:$C$62,MATCH($I663,'State '!$B:$B,0),3)</f>
        <v>Midwest</v>
      </c>
      <c r="M663" s="149" t="str">
        <f>INDEX('State '!$A$1:$C$62,MATCH($J663,'State '!$B:$B,0),3)</f>
        <v>Midwest</v>
      </c>
      <c r="N663" s="149"/>
      <c r="O663" s="156">
        <v>3.84</v>
      </c>
      <c r="P663" s="155"/>
      <c r="Q663" s="155">
        <v>150</v>
      </c>
      <c r="R663" s="156"/>
      <c r="S663" s="157" t="s">
        <v>135</v>
      </c>
      <c r="T663" s="154" t="s">
        <v>381</v>
      </c>
      <c r="U663" s="158" t="s">
        <v>610</v>
      </c>
      <c r="V663" s="149"/>
      <c r="W663" s="148"/>
      <c r="X663" s="148"/>
      <c r="Y663" s="148"/>
    </row>
    <row r="664" spans="1:25" s="17" customFormat="1" x14ac:dyDescent="0.2">
      <c r="A664" s="149">
        <v>40619</v>
      </c>
      <c r="B664" s="162" t="s">
        <v>568</v>
      </c>
      <c r="C664" s="162" t="s">
        <v>247</v>
      </c>
      <c r="D664" s="162" t="s">
        <v>140</v>
      </c>
      <c r="E664" s="162" t="s">
        <v>143</v>
      </c>
      <c r="F664" s="163">
        <v>40483</v>
      </c>
      <c r="G664" s="164">
        <v>2010</v>
      </c>
      <c r="H664" s="149" t="s">
        <v>29</v>
      </c>
      <c r="I664" s="149" t="str">
        <f t="shared" si="30"/>
        <v>WY</v>
      </c>
      <c r="J664" s="149" t="str">
        <f t="shared" si="31"/>
        <v>WY</v>
      </c>
      <c r="K664" s="149" t="str">
        <f t="shared" si="32"/>
        <v>Mountain</v>
      </c>
      <c r="L664" s="149" t="str">
        <f>INDEX('State '!$A$1:$C$62,MATCH($I664,'State '!$B:$B,0),3)</f>
        <v>Mountain</v>
      </c>
      <c r="M664" s="149" t="str">
        <f>INDEX('State '!$A$1:$C$62,MATCH($J664,'State '!$B:$B,0),3)</f>
        <v>Mountain</v>
      </c>
      <c r="N664" s="149"/>
      <c r="O664" s="155">
        <v>71</v>
      </c>
      <c r="P664" s="156">
        <v>2.4300000000000002</v>
      </c>
      <c r="Q664" s="156">
        <v>285</v>
      </c>
      <c r="R664" s="155">
        <v>20</v>
      </c>
      <c r="S664" s="149" t="s">
        <v>135</v>
      </c>
      <c r="T664" s="149" t="s">
        <v>381</v>
      </c>
      <c r="U664" s="149" t="s">
        <v>569</v>
      </c>
      <c r="V664" s="149"/>
      <c r="W664" s="148"/>
      <c r="X664" s="148"/>
      <c r="Y664" s="148"/>
    </row>
    <row r="665" spans="1:25" s="17" customFormat="1" x14ac:dyDescent="0.2">
      <c r="A665" s="149">
        <v>40379</v>
      </c>
      <c r="B665" s="150" t="s">
        <v>589</v>
      </c>
      <c r="C665" s="150" t="s">
        <v>200</v>
      </c>
      <c r="D665" s="150" t="s">
        <v>140</v>
      </c>
      <c r="E665" s="151" t="s">
        <v>497</v>
      </c>
      <c r="F665" s="152">
        <v>40483</v>
      </c>
      <c r="G665" s="153">
        <v>2010</v>
      </c>
      <c r="H665" s="149" t="s">
        <v>35</v>
      </c>
      <c r="I665" s="149" t="str">
        <f t="shared" si="30"/>
        <v>CT</v>
      </c>
      <c r="J665" s="149" t="str">
        <f t="shared" si="31"/>
        <v>CT</v>
      </c>
      <c r="K665" s="149" t="str">
        <f t="shared" si="32"/>
        <v>Northeast</v>
      </c>
      <c r="L665" s="149" t="str">
        <f>INDEX('State '!$A$1:$C$62,MATCH($I665,'State '!$B:$B,0),3)</f>
        <v>Northeast</v>
      </c>
      <c r="M665" s="149" t="str">
        <f>INDEX('State '!$A$1:$C$62,MATCH($J665,'State '!$B:$B,0),3)</f>
        <v>Northeast</v>
      </c>
      <c r="N665" s="149"/>
      <c r="O665" s="156">
        <v>45</v>
      </c>
      <c r="P665" s="155">
        <v>2.6</v>
      </c>
      <c r="Q665" s="155">
        <v>281.5</v>
      </c>
      <c r="R665" s="156">
        <v>36</v>
      </c>
      <c r="S665" s="157" t="s">
        <v>135</v>
      </c>
      <c r="T665" s="154" t="s">
        <v>381</v>
      </c>
      <c r="U665" s="158" t="s">
        <v>590</v>
      </c>
      <c r="V665" s="149"/>
      <c r="W665" s="148"/>
      <c r="X665" s="148"/>
      <c r="Y665" s="148"/>
    </row>
    <row r="666" spans="1:25" s="17" customFormat="1" x14ac:dyDescent="0.2">
      <c r="A666" s="149">
        <v>40388</v>
      </c>
      <c r="B666" s="162" t="s">
        <v>579</v>
      </c>
      <c r="C666" s="162" t="s">
        <v>251</v>
      </c>
      <c r="D666" s="162" t="s">
        <v>134</v>
      </c>
      <c r="E666" s="162" t="s">
        <v>143</v>
      </c>
      <c r="F666" s="163">
        <v>40483</v>
      </c>
      <c r="G666" s="164">
        <v>2010</v>
      </c>
      <c r="H666" s="149" t="s">
        <v>13</v>
      </c>
      <c r="I666" s="149" t="str">
        <f t="shared" si="30"/>
        <v>CA</v>
      </c>
      <c r="J666" s="149" t="str">
        <f t="shared" si="31"/>
        <v>CA</v>
      </c>
      <c r="K666" s="149" t="str">
        <f t="shared" si="32"/>
        <v>Pacific</v>
      </c>
      <c r="L666" s="149" t="str">
        <f>INDEX('State '!$A$1:$C$62,MATCH($I666,'State '!$B:$B,0),3)</f>
        <v>Pacific</v>
      </c>
      <c r="M666" s="149" t="str">
        <f>INDEX('State '!$A$1:$C$62,MATCH($J666,'State '!$B:$B,0),3)</f>
        <v>Pacific</v>
      </c>
      <c r="N666" s="149"/>
      <c r="O666" s="156">
        <v>45</v>
      </c>
      <c r="P666" s="156">
        <v>27</v>
      </c>
      <c r="Q666" s="156">
        <v>200</v>
      </c>
      <c r="R666" s="155">
        <v>30</v>
      </c>
      <c r="S666" s="149" t="s">
        <v>138</v>
      </c>
      <c r="T666" s="149" t="s">
        <v>187</v>
      </c>
      <c r="U666" s="149" t="s">
        <v>382</v>
      </c>
      <c r="V666" s="149"/>
      <c r="W666" s="148"/>
      <c r="X666" s="148"/>
      <c r="Y666" s="148"/>
    </row>
    <row r="667" spans="1:25" s="17" customFormat="1" x14ac:dyDescent="0.2">
      <c r="A667" s="149">
        <v>40633</v>
      </c>
      <c r="B667" s="162" t="s">
        <v>572</v>
      </c>
      <c r="C667" s="162" t="s">
        <v>249</v>
      </c>
      <c r="D667" s="162" t="s">
        <v>136</v>
      </c>
      <c r="E667" s="162" t="s">
        <v>143</v>
      </c>
      <c r="F667" s="163">
        <v>40483</v>
      </c>
      <c r="G667" s="164">
        <v>2010</v>
      </c>
      <c r="H667" s="149" t="s">
        <v>16</v>
      </c>
      <c r="I667" s="149" t="str">
        <f t="shared" si="30"/>
        <v>NC</v>
      </c>
      <c r="J667" s="149" t="str">
        <f t="shared" si="31"/>
        <v>NC</v>
      </c>
      <c r="K667" s="149" t="str">
        <f t="shared" si="32"/>
        <v>Southeast</v>
      </c>
      <c r="L667" s="149" t="str">
        <f>INDEX('State '!$A$1:$C$62,MATCH($I667,'State '!$B:$B,0),3)</f>
        <v>Southeast</v>
      </c>
      <c r="M667" s="149" t="str">
        <f>INDEX('State '!$A$1:$C$62,MATCH($J667,'State '!$B:$B,0),3)</f>
        <v>Southeast</v>
      </c>
      <c r="N667" s="149"/>
      <c r="O667" s="156">
        <v>42</v>
      </c>
      <c r="P667" s="156">
        <v>43</v>
      </c>
      <c r="Q667" s="156">
        <v>70</v>
      </c>
      <c r="R667" s="155">
        <v>12</v>
      </c>
      <c r="S667" s="149" t="s">
        <v>138</v>
      </c>
      <c r="T667" s="149" t="s">
        <v>187</v>
      </c>
      <c r="U667" s="149" t="s">
        <v>382</v>
      </c>
      <c r="V667" s="149"/>
      <c r="W667" s="148"/>
      <c r="X667" s="148"/>
      <c r="Y667" s="148"/>
    </row>
    <row r="668" spans="1:25" s="17" customFormat="1" x14ac:dyDescent="0.2">
      <c r="A668" s="149">
        <v>40589</v>
      </c>
      <c r="B668" s="162" t="s">
        <v>611</v>
      </c>
      <c r="C668" s="162" t="s">
        <v>260</v>
      </c>
      <c r="D668" s="162" t="s">
        <v>140</v>
      </c>
      <c r="E668" s="162" t="s">
        <v>143</v>
      </c>
      <c r="F668" s="163">
        <v>40483</v>
      </c>
      <c r="G668" s="164">
        <v>2010</v>
      </c>
      <c r="H668" s="149" t="s">
        <v>30</v>
      </c>
      <c r="I668" s="149" t="str">
        <f t="shared" si="30"/>
        <v>MN</v>
      </c>
      <c r="J668" s="149" t="str">
        <f t="shared" si="31"/>
        <v>MN</v>
      </c>
      <c r="K668" s="149" t="str">
        <f t="shared" si="32"/>
        <v>Midwest</v>
      </c>
      <c r="L668" s="149" t="str">
        <f>INDEX('State '!$A$1:$C$62,MATCH($I668,'State '!$B:$B,0),3)</f>
        <v>Midwest</v>
      </c>
      <c r="M668" s="149" t="str">
        <f>INDEX('State '!$A$1:$C$62,MATCH($J668,'State '!$B:$B,0),3)</f>
        <v>Midwest</v>
      </c>
      <c r="N668" s="149"/>
      <c r="O668" s="156">
        <v>43</v>
      </c>
      <c r="P668" s="156">
        <v>10</v>
      </c>
      <c r="Q668" s="156">
        <v>135</v>
      </c>
      <c r="R668" s="155">
        <v>16</v>
      </c>
      <c r="S668" s="149" t="s">
        <v>135</v>
      </c>
      <c r="T668" s="149" t="s">
        <v>381</v>
      </c>
      <c r="U668" s="149" t="s">
        <v>612</v>
      </c>
      <c r="V668" s="149"/>
      <c r="W668" s="148"/>
      <c r="X668" s="148"/>
      <c r="Y668" s="148"/>
    </row>
    <row r="669" spans="1:25" s="17" customFormat="1" x14ac:dyDescent="0.2">
      <c r="A669" s="149">
        <v>40388</v>
      </c>
      <c r="B669" s="150" t="s">
        <v>599</v>
      </c>
      <c r="C669" s="150" t="s">
        <v>256</v>
      </c>
      <c r="D669" s="150" t="s">
        <v>140</v>
      </c>
      <c r="E669" s="151" t="s">
        <v>143</v>
      </c>
      <c r="F669" s="152">
        <v>40483</v>
      </c>
      <c r="G669" s="159">
        <v>2010</v>
      </c>
      <c r="H669" s="149" t="s">
        <v>600</v>
      </c>
      <c r="I669" s="149" t="str">
        <f t="shared" si="30"/>
        <v>CO</v>
      </c>
      <c r="J669" s="149" t="str">
        <f t="shared" si="31"/>
        <v>WY</v>
      </c>
      <c r="K669" s="149" t="str">
        <f t="shared" si="32"/>
        <v>Mountain</v>
      </c>
      <c r="L669" s="149" t="str">
        <f>INDEX('State '!$A$1:$C$62,MATCH($I669,'State '!$B:$B,0),3)</f>
        <v>Mountain</v>
      </c>
      <c r="M669" s="149" t="str">
        <f>INDEX('State '!$A$1:$C$62,MATCH($J669,'State '!$B:$B,0),3)</f>
        <v>Mountain</v>
      </c>
      <c r="N669" s="149"/>
      <c r="O669" s="156">
        <v>59.4</v>
      </c>
      <c r="P669" s="155">
        <v>16</v>
      </c>
      <c r="Q669" s="155">
        <v>150</v>
      </c>
      <c r="R669" s="156">
        <v>30</v>
      </c>
      <c r="S669" s="157" t="s">
        <v>135</v>
      </c>
      <c r="T669" s="154" t="s">
        <v>381</v>
      </c>
      <c r="U669" s="158" t="s">
        <v>601</v>
      </c>
      <c r="V669" s="149"/>
      <c r="W669" s="148"/>
      <c r="X669" s="148"/>
      <c r="Y669" s="148"/>
    </row>
    <row r="670" spans="1:25" s="17" customFormat="1" x14ac:dyDescent="0.2">
      <c r="A670" s="149">
        <v>40619</v>
      </c>
      <c r="B670" s="150" t="s">
        <v>597</v>
      </c>
      <c r="C670" s="150" t="s">
        <v>247</v>
      </c>
      <c r="D670" s="150" t="s">
        <v>140</v>
      </c>
      <c r="E670" s="162" t="s">
        <v>143</v>
      </c>
      <c r="F670" s="163">
        <v>40492</v>
      </c>
      <c r="G670" s="164">
        <v>2010</v>
      </c>
      <c r="H670" s="149" t="s">
        <v>404</v>
      </c>
      <c r="I670" s="149" t="str">
        <f t="shared" si="30"/>
        <v>UT</v>
      </c>
      <c r="J670" s="149" t="str">
        <f t="shared" si="31"/>
        <v>WY</v>
      </c>
      <c r="K670" s="149" t="str">
        <f t="shared" si="32"/>
        <v>Mountain</v>
      </c>
      <c r="L670" s="149" t="str">
        <f>INDEX('State '!$A$1:$C$62,MATCH($I670,'State '!$B:$B,0),3)</f>
        <v>Mountain</v>
      </c>
      <c r="M670" s="149" t="str">
        <f>INDEX('State '!$A$1:$C$62,MATCH($J670,'State '!$B:$B,0),3)</f>
        <v>Mountain</v>
      </c>
      <c r="N670" s="149"/>
      <c r="O670" s="156">
        <v>48.6</v>
      </c>
      <c r="P670" s="156"/>
      <c r="Q670" s="155">
        <v>180</v>
      </c>
      <c r="R670" s="155"/>
      <c r="S670" s="149" t="s">
        <v>135</v>
      </c>
      <c r="T670" s="149" t="s">
        <v>381</v>
      </c>
      <c r="U670" s="149" t="s">
        <v>598</v>
      </c>
      <c r="V670" s="149"/>
      <c r="W670" s="148"/>
      <c r="X670" s="148"/>
      <c r="Y670" s="148"/>
    </row>
    <row r="671" spans="1:25" s="17" customFormat="1" x14ac:dyDescent="0.2">
      <c r="A671" s="149">
        <v>40633</v>
      </c>
      <c r="B671" s="162" t="s">
        <v>593</v>
      </c>
      <c r="C671" s="162" t="s">
        <v>255</v>
      </c>
      <c r="D671" s="162" t="s">
        <v>136</v>
      </c>
      <c r="E671" s="162" t="s">
        <v>143</v>
      </c>
      <c r="F671" s="163">
        <v>40497</v>
      </c>
      <c r="G671" s="155">
        <v>2010</v>
      </c>
      <c r="H671" s="149" t="s">
        <v>18</v>
      </c>
      <c r="I671" s="149" t="str">
        <f t="shared" si="30"/>
        <v>FL</v>
      </c>
      <c r="J671" s="149" t="str">
        <f t="shared" si="31"/>
        <v>FL</v>
      </c>
      <c r="K671" s="149" t="str">
        <f t="shared" si="32"/>
        <v>Southeast</v>
      </c>
      <c r="L671" s="149" t="str">
        <f>INDEX('State '!$A$1:$C$62,MATCH($I671,'State '!$B:$B,0),3)</f>
        <v>Southeast</v>
      </c>
      <c r="M671" s="149" t="str">
        <f>INDEX('State '!$A$1:$C$62,MATCH($J671,'State '!$B:$B,0),3)</f>
        <v>Southeast</v>
      </c>
      <c r="N671" s="149"/>
      <c r="O671" s="156">
        <v>75</v>
      </c>
      <c r="P671" s="156">
        <v>50</v>
      </c>
      <c r="Q671" s="156">
        <v>100</v>
      </c>
      <c r="R671" s="155" t="s">
        <v>1264</v>
      </c>
      <c r="S671" s="149" t="s">
        <v>138</v>
      </c>
      <c r="T671" s="149" t="s">
        <v>187</v>
      </c>
      <c r="U671" s="149" t="s">
        <v>382</v>
      </c>
      <c r="V671" s="149"/>
      <c r="W671" s="148"/>
      <c r="X671" s="148"/>
      <c r="Y671" s="148"/>
    </row>
    <row r="672" spans="1:25" s="17" customFormat="1" x14ac:dyDescent="0.2">
      <c r="A672" s="149">
        <v>40589</v>
      </c>
      <c r="B672" s="162" t="s">
        <v>606</v>
      </c>
      <c r="C672" s="162" t="s">
        <v>258</v>
      </c>
      <c r="D672" s="162" t="s">
        <v>140</v>
      </c>
      <c r="E672" s="162" t="s">
        <v>143</v>
      </c>
      <c r="F672" s="163">
        <v>40500</v>
      </c>
      <c r="G672" s="164">
        <v>2010</v>
      </c>
      <c r="H672" s="149" t="s">
        <v>25</v>
      </c>
      <c r="I672" s="149" t="str">
        <f t="shared" si="30"/>
        <v>CO</v>
      </c>
      <c r="J672" s="149" t="str">
        <f t="shared" si="31"/>
        <v>CO</v>
      </c>
      <c r="K672" s="149" t="str">
        <f t="shared" si="32"/>
        <v>Mountain</v>
      </c>
      <c r="L672" s="149" t="str">
        <f>INDEX('State '!$A$1:$C$62,MATCH($I672,'State '!$B:$B,0),3)</f>
        <v>Mountain</v>
      </c>
      <c r="M672" s="149" t="str">
        <f>INDEX('State '!$A$1:$C$62,MATCH($J672,'State '!$B:$B,0),3)</f>
        <v>Mountain</v>
      </c>
      <c r="N672" s="149"/>
      <c r="O672" s="156">
        <v>132</v>
      </c>
      <c r="P672" s="156">
        <v>118</v>
      </c>
      <c r="Q672" s="156">
        <v>130</v>
      </c>
      <c r="R672" s="155">
        <v>16</v>
      </c>
      <c r="S672" s="149" t="s">
        <v>135</v>
      </c>
      <c r="T672" s="149" t="s">
        <v>381</v>
      </c>
      <c r="U672" s="149" t="s">
        <v>607</v>
      </c>
      <c r="V672" s="149"/>
      <c r="W672" s="148"/>
      <c r="X672" s="148"/>
      <c r="Y672" s="148"/>
    </row>
    <row r="673" spans="1:25" s="17" customFormat="1" x14ac:dyDescent="0.2">
      <c r="A673" s="149">
        <v>40350</v>
      </c>
      <c r="B673" s="162" t="s">
        <v>595</v>
      </c>
      <c r="C673" s="162" t="s">
        <v>2163</v>
      </c>
      <c r="D673" s="162" t="s">
        <v>136</v>
      </c>
      <c r="E673" s="162" t="s">
        <v>143</v>
      </c>
      <c r="F673" s="163">
        <v>40513</v>
      </c>
      <c r="G673" s="164">
        <v>2010</v>
      </c>
      <c r="H673" s="149" t="s">
        <v>429</v>
      </c>
      <c r="I673" s="149" t="str">
        <f t="shared" si="30"/>
        <v>TX</v>
      </c>
      <c r="J673" s="149" t="str">
        <f t="shared" si="31"/>
        <v>LA</v>
      </c>
      <c r="K673" s="149" t="str">
        <f t="shared" si="32"/>
        <v>South Central</v>
      </c>
      <c r="L673" s="149" t="str">
        <f>INDEX('State '!$A$1:$C$62,MATCH($I673,'State '!$B:$B,0),3)</f>
        <v>South Central</v>
      </c>
      <c r="M673" s="149" t="str">
        <f>INDEX('State '!$A$1:$C$62,MATCH($J673,'State '!$B:$B,0),3)</f>
        <v>South Central</v>
      </c>
      <c r="N673" s="149"/>
      <c r="O673" s="156">
        <v>1200</v>
      </c>
      <c r="P673" s="156">
        <v>175</v>
      </c>
      <c r="Q673" s="156">
        <v>2000</v>
      </c>
      <c r="R673" s="155">
        <v>42</v>
      </c>
      <c r="S673" s="149" t="s">
        <v>135</v>
      </c>
      <c r="T673" s="149" t="s">
        <v>381</v>
      </c>
      <c r="U673" s="149" t="s">
        <v>596</v>
      </c>
      <c r="V673" s="149"/>
      <c r="W673" s="148"/>
      <c r="X673" s="148"/>
      <c r="Y673" s="148"/>
    </row>
    <row r="674" spans="1:25" s="17" customFormat="1" x14ac:dyDescent="0.2">
      <c r="A674" s="149">
        <v>40589</v>
      </c>
      <c r="B674" s="162" t="s">
        <v>254</v>
      </c>
      <c r="C674" s="162" t="s">
        <v>254</v>
      </c>
      <c r="D674" s="162" t="s">
        <v>136</v>
      </c>
      <c r="E674" s="162" t="s">
        <v>143</v>
      </c>
      <c r="F674" s="163">
        <v>40515</v>
      </c>
      <c r="G674" s="164">
        <v>2010</v>
      </c>
      <c r="H674" s="149" t="s">
        <v>587</v>
      </c>
      <c r="I674" s="149" t="str">
        <f t="shared" si="30"/>
        <v>AR</v>
      </c>
      <c r="J674" s="149" t="str">
        <f t="shared" si="31"/>
        <v>MS</v>
      </c>
      <c r="K674" s="149" t="str">
        <f t="shared" si="32"/>
        <v>South Central</v>
      </c>
      <c r="L674" s="149" t="str">
        <f>INDEX('State '!$A$1:$C$62,MATCH($I674,'State '!$B:$B,0),3)</f>
        <v>South Central</v>
      </c>
      <c r="M674" s="149" t="str">
        <f>INDEX('State '!$A$1:$C$62,MATCH($J674,'State '!$B:$B,0),3)</f>
        <v>South Central</v>
      </c>
      <c r="N674" s="149"/>
      <c r="O674" s="156">
        <v>1010</v>
      </c>
      <c r="P674" s="156">
        <v>185</v>
      </c>
      <c r="Q674" s="156">
        <v>2000</v>
      </c>
      <c r="R674" s="155">
        <v>42</v>
      </c>
      <c r="S674" s="149" t="s">
        <v>135</v>
      </c>
      <c r="T674" s="149" t="s">
        <v>381</v>
      </c>
      <c r="U674" s="149" t="s">
        <v>588</v>
      </c>
      <c r="V674" s="149"/>
      <c r="W674" s="148"/>
      <c r="X674" s="148"/>
      <c r="Y674" s="148"/>
    </row>
    <row r="675" spans="1:25" s="17" customFormat="1" x14ac:dyDescent="0.2">
      <c r="A675" s="171">
        <v>40589</v>
      </c>
      <c r="B675" s="162" t="s">
        <v>530</v>
      </c>
      <c r="C675" s="162" t="s">
        <v>215</v>
      </c>
      <c r="D675" s="162" t="s">
        <v>140</v>
      </c>
      <c r="E675" s="162" t="s">
        <v>143</v>
      </c>
      <c r="F675" s="163">
        <v>40522</v>
      </c>
      <c r="G675" s="155">
        <v>2010</v>
      </c>
      <c r="H675" s="149" t="s">
        <v>22</v>
      </c>
      <c r="I675" s="149" t="str">
        <f t="shared" si="30"/>
        <v>GA</v>
      </c>
      <c r="J675" s="149" t="str">
        <f t="shared" si="31"/>
        <v>GA</v>
      </c>
      <c r="K675" s="149" t="str">
        <f t="shared" si="32"/>
        <v>Southeast</v>
      </c>
      <c r="L675" s="149" t="str">
        <f>INDEX('State '!$A$1:$C$62,MATCH($I675,'State '!$B:$B,0),3)</f>
        <v>Southeast</v>
      </c>
      <c r="M675" s="149" t="str">
        <f>INDEX('State '!$A$1:$C$62,MATCH($J675,'State '!$B:$B,0),3)</f>
        <v>Southeast</v>
      </c>
      <c r="N675" s="149"/>
      <c r="O675" s="156">
        <v>121</v>
      </c>
      <c r="P675" s="156">
        <v>41.1</v>
      </c>
      <c r="Q675" s="156">
        <v>125</v>
      </c>
      <c r="R675" s="155">
        <v>36</v>
      </c>
      <c r="S675" s="149" t="s">
        <v>135</v>
      </c>
      <c r="T675" s="149" t="s">
        <v>381</v>
      </c>
      <c r="U675" s="149" t="s">
        <v>434</v>
      </c>
      <c r="V675" s="149"/>
      <c r="W675" s="148"/>
      <c r="X675" s="148"/>
      <c r="Y675" s="148"/>
    </row>
    <row r="676" spans="1:25" s="17" customFormat="1" x14ac:dyDescent="0.2">
      <c r="A676" s="149">
        <v>42600</v>
      </c>
      <c r="B676" s="150" t="s">
        <v>2148</v>
      </c>
      <c r="C676" s="150" t="s">
        <v>230</v>
      </c>
      <c r="D676" s="150" t="s">
        <v>1878</v>
      </c>
      <c r="E676" s="151" t="s">
        <v>143</v>
      </c>
      <c r="F676" s="152">
        <v>40437</v>
      </c>
      <c r="G676" s="153">
        <v>2011</v>
      </c>
      <c r="H676" s="149" t="s">
        <v>2149</v>
      </c>
      <c r="I676" s="149" t="str">
        <f t="shared" si="30"/>
        <v>NY</v>
      </c>
      <c r="J676" s="149" t="str">
        <f t="shared" si="31"/>
        <v>ON</v>
      </c>
      <c r="K676" s="149" t="str">
        <f t="shared" si="32"/>
        <v>Northeast, Canada</v>
      </c>
      <c r="L676" s="149" t="str">
        <f>INDEX('State '!$A$1:$C$62,MATCH($I676,'State '!$B:$B,0),3)</f>
        <v>Northeast</v>
      </c>
      <c r="M676" s="149" t="str">
        <f>INDEX('State '!$A$1:$C$62,MATCH($J676,'State '!$B:$B,0),3)</f>
        <v>Canada</v>
      </c>
      <c r="N676" s="149"/>
      <c r="O676" s="156">
        <v>0</v>
      </c>
      <c r="P676" s="155"/>
      <c r="Q676" s="155">
        <v>350</v>
      </c>
      <c r="R676" s="156"/>
      <c r="S676" s="157" t="s">
        <v>135</v>
      </c>
      <c r="T676" s="154" t="s">
        <v>381</v>
      </c>
      <c r="U676" s="158" t="s">
        <v>2150</v>
      </c>
      <c r="V676" s="149"/>
      <c r="W676" s="148"/>
      <c r="X676" s="148"/>
      <c r="Y676" s="148"/>
    </row>
    <row r="677" spans="1:25" s="17" customFormat="1" x14ac:dyDescent="0.2">
      <c r="A677" s="149">
        <v>40588</v>
      </c>
      <c r="B677" s="162" t="s">
        <v>487</v>
      </c>
      <c r="C677" s="162" t="s">
        <v>226</v>
      </c>
      <c r="D677" s="162" t="s">
        <v>136</v>
      </c>
      <c r="E677" s="162" t="s">
        <v>143</v>
      </c>
      <c r="F677" s="163">
        <v>40557</v>
      </c>
      <c r="G677" s="164">
        <v>2011</v>
      </c>
      <c r="H677" s="149" t="s">
        <v>488</v>
      </c>
      <c r="I677" s="149" t="str">
        <f t="shared" si="30"/>
        <v>WY</v>
      </c>
      <c r="J677" s="149" t="str">
        <f t="shared" si="31"/>
        <v>ND</v>
      </c>
      <c r="K677" s="149" t="str">
        <f t="shared" si="32"/>
        <v>Mountain</v>
      </c>
      <c r="L677" s="149" t="str">
        <f>INDEX('State '!$A$1:$C$62,MATCH($I677,'State '!$B:$B,0),3)</f>
        <v>Mountain</v>
      </c>
      <c r="M677" s="149" t="str">
        <f>INDEX('State '!$A$1:$C$62,MATCH($J677,'State '!$B:$B,0),3)</f>
        <v>Mountain</v>
      </c>
      <c r="N677" s="149"/>
      <c r="O677" s="156">
        <v>609.6</v>
      </c>
      <c r="P677" s="156">
        <v>302</v>
      </c>
      <c r="Q677" s="156">
        <v>477</v>
      </c>
      <c r="R677" s="155">
        <v>30</v>
      </c>
      <c r="S677" s="149" t="s">
        <v>135</v>
      </c>
      <c r="T677" s="149" t="s">
        <v>381</v>
      </c>
      <c r="U677" s="149" t="s">
        <v>489</v>
      </c>
      <c r="V677" s="149"/>
      <c r="W677" s="148"/>
      <c r="X677" s="148"/>
      <c r="Y677" s="148"/>
    </row>
    <row r="678" spans="1:25" s="17" customFormat="1" x14ac:dyDescent="0.2">
      <c r="A678" s="149">
        <v>40619</v>
      </c>
      <c r="B678" s="150" t="s">
        <v>519</v>
      </c>
      <c r="C678" s="150" t="s">
        <v>237</v>
      </c>
      <c r="D678" s="150" t="s">
        <v>140</v>
      </c>
      <c r="E678" s="151" t="s">
        <v>143</v>
      </c>
      <c r="F678" s="152">
        <v>40576</v>
      </c>
      <c r="G678" s="153">
        <v>2011</v>
      </c>
      <c r="H678" s="149" t="s">
        <v>29</v>
      </c>
      <c r="I678" s="149" t="str">
        <f t="shared" si="30"/>
        <v>WY</v>
      </c>
      <c r="J678" s="149" t="str">
        <f t="shared" si="31"/>
        <v>WY</v>
      </c>
      <c r="K678" s="149" t="str">
        <f t="shared" si="32"/>
        <v>Mountain</v>
      </c>
      <c r="L678" s="149" t="str">
        <f>INDEX('State '!$A$1:$C$62,MATCH($I678,'State '!$B:$B,0),3)</f>
        <v>Mountain</v>
      </c>
      <c r="M678" s="149" t="str">
        <f>INDEX('State '!$A$1:$C$62,MATCH($J678,'State '!$B:$B,0),3)</f>
        <v>Mountain</v>
      </c>
      <c r="N678" s="149"/>
      <c r="O678" s="156">
        <v>94</v>
      </c>
      <c r="P678" s="155">
        <v>43.3</v>
      </c>
      <c r="Q678" s="155">
        <v>800</v>
      </c>
      <c r="R678" s="156">
        <v>36</v>
      </c>
      <c r="S678" s="157" t="s">
        <v>135</v>
      </c>
      <c r="T678" s="154" t="s">
        <v>381</v>
      </c>
      <c r="U678" s="158" t="s">
        <v>520</v>
      </c>
      <c r="V678" s="149"/>
      <c r="W678" s="148"/>
      <c r="X678" s="148"/>
      <c r="Y678" s="148"/>
    </row>
    <row r="679" spans="1:25" s="17" customFormat="1" x14ac:dyDescent="0.2">
      <c r="A679" s="149">
        <v>40585</v>
      </c>
      <c r="B679" s="150" t="s">
        <v>512</v>
      </c>
      <c r="C679" s="150" t="s">
        <v>235</v>
      </c>
      <c r="D679" s="150" t="s">
        <v>140</v>
      </c>
      <c r="E679" s="151" t="s">
        <v>143</v>
      </c>
      <c r="F679" s="152">
        <v>40588</v>
      </c>
      <c r="G679" s="153">
        <v>2011</v>
      </c>
      <c r="H679" s="149" t="s">
        <v>513</v>
      </c>
      <c r="I679" s="149" t="str">
        <f t="shared" si="30"/>
        <v>AL</v>
      </c>
      <c r="J679" s="149" t="str">
        <f t="shared" si="31"/>
        <v>FL</v>
      </c>
      <c r="K679" s="149" t="str">
        <f t="shared" si="32"/>
        <v>South Central, Southeast</v>
      </c>
      <c r="L679" s="149" t="str">
        <f>INDEX('State '!$A$1:$C$62,MATCH($I679,'State '!$B:$B,0),3)</f>
        <v>South Central</v>
      </c>
      <c r="M679" s="149" t="str">
        <f>INDEX('State '!$A$1:$C$62,MATCH($J679,'State '!$B:$B,0),3)</f>
        <v>Southeast</v>
      </c>
      <c r="N679" s="149"/>
      <c r="O679" s="156">
        <v>2455</v>
      </c>
      <c r="P679" s="155">
        <v>483</v>
      </c>
      <c r="Q679" s="155">
        <v>820</v>
      </c>
      <c r="R679" s="156" t="s">
        <v>3201</v>
      </c>
      <c r="S679" s="157" t="s">
        <v>135</v>
      </c>
      <c r="T679" s="154" t="s">
        <v>381</v>
      </c>
      <c r="U679" s="158" t="s">
        <v>514</v>
      </c>
      <c r="V679" s="149"/>
      <c r="W679" s="148"/>
      <c r="X679" s="148"/>
      <c r="Y679" s="148"/>
    </row>
    <row r="680" spans="1:25" s="17" customFormat="1" x14ac:dyDescent="0.2">
      <c r="A680" s="149">
        <v>40597</v>
      </c>
      <c r="B680" s="150" t="s">
        <v>521</v>
      </c>
      <c r="C680" s="150" t="s">
        <v>236</v>
      </c>
      <c r="D680" s="150" t="s">
        <v>136</v>
      </c>
      <c r="E680" s="151" t="s">
        <v>143</v>
      </c>
      <c r="F680" s="152">
        <v>40591</v>
      </c>
      <c r="G680" s="153">
        <v>2011</v>
      </c>
      <c r="H680" s="149" t="s">
        <v>6</v>
      </c>
      <c r="I680" s="149" t="str">
        <f t="shared" si="30"/>
        <v>TX</v>
      </c>
      <c r="J680" s="149" t="str">
        <f t="shared" si="31"/>
        <v>TX</v>
      </c>
      <c r="K680" s="149" t="str">
        <f t="shared" si="32"/>
        <v>South Central</v>
      </c>
      <c r="L680" s="149" t="str">
        <f>INDEX('State '!$A$1:$C$62,MATCH($I680,'State '!$B:$B,0),3)</f>
        <v>South Central</v>
      </c>
      <c r="M680" s="149" t="str">
        <f>INDEX('State '!$A$1:$C$62,MATCH($J680,'State '!$B:$B,0),3)</f>
        <v>South Central</v>
      </c>
      <c r="N680" s="149"/>
      <c r="O680" s="156">
        <v>0</v>
      </c>
      <c r="P680" s="155">
        <v>83</v>
      </c>
      <c r="Q680" s="155">
        <v>300</v>
      </c>
      <c r="R680" s="156">
        <v>20</v>
      </c>
      <c r="S680" s="157" t="s">
        <v>138</v>
      </c>
      <c r="T680" s="154" t="s">
        <v>187</v>
      </c>
      <c r="U680" s="158" t="s">
        <v>382</v>
      </c>
      <c r="V680" s="149"/>
      <c r="W680" s="148"/>
      <c r="X680" s="148"/>
      <c r="Y680" s="148"/>
    </row>
    <row r="681" spans="1:25" s="17" customFormat="1" x14ac:dyDescent="0.2">
      <c r="A681" s="149">
        <v>40597</v>
      </c>
      <c r="B681" s="162" t="s">
        <v>515</v>
      </c>
      <c r="C681" s="162" t="s">
        <v>236</v>
      </c>
      <c r="D681" s="162" t="s">
        <v>136</v>
      </c>
      <c r="E681" s="162" t="s">
        <v>143</v>
      </c>
      <c r="F681" s="163">
        <v>40591</v>
      </c>
      <c r="G681" s="164">
        <v>2011</v>
      </c>
      <c r="H681" s="149" t="s">
        <v>6</v>
      </c>
      <c r="I681" s="149" t="str">
        <f t="shared" si="30"/>
        <v>TX</v>
      </c>
      <c r="J681" s="149" t="str">
        <f t="shared" si="31"/>
        <v>TX</v>
      </c>
      <c r="K681" s="149" t="str">
        <f t="shared" si="32"/>
        <v>South Central</v>
      </c>
      <c r="L681" s="149" t="str">
        <f>INDEX('State '!$A$1:$C$62,MATCH($I681,'State '!$B:$B,0),3)</f>
        <v>South Central</v>
      </c>
      <c r="M681" s="149" t="str">
        <f>INDEX('State '!$A$1:$C$62,MATCH($J681,'State '!$B:$B,0),3)</f>
        <v>South Central</v>
      </c>
      <c r="N681" s="149"/>
      <c r="O681" s="156">
        <v>0</v>
      </c>
      <c r="P681" s="156">
        <v>50</v>
      </c>
      <c r="Q681" s="156">
        <v>400</v>
      </c>
      <c r="R681" s="155">
        <v>24</v>
      </c>
      <c r="S681" s="149" t="s">
        <v>138</v>
      </c>
      <c r="T681" s="149" t="s">
        <v>187</v>
      </c>
      <c r="U681" s="149" t="s">
        <v>382</v>
      </c>
      <c r="V681" s="149"/>
      <c r="W681" s="148"/>
      <c r="X681" s="148"/>
      <c r="Y681" s="148"/>
    </row>
    <row r="682" spans="1:25" s="17" customFormat="1" x14ac:dyDescent="0.2">
      <c r="A682" s="149">
        <v>40683</v>
      </c>
      <c r="B682" s="150" t="s">
        <v>232</v>
      </c>
      <c r="C682" s="150" t="s">
        <v>232</v>
      </c>
      <c r="D682" s="150" t="s">
        <v>134</v>
      </c>
      <c r="E682" s="151" t="s">
        <v>143</v>
      </c>
      <c r="F682" s="152">
        <v>40612</v>
      </c>
      <c r="G682" s="153">
        <v>2011</v>
      </c>
      <c r="H682" s="149" t="s">
        <v>429</v>
      </c>
      <c r="I682" s="149" t="str">
        <f t="shared" si="30"/>
        <v>TX</v>
      </c>
      <c r="J682" s="149" t="str">
        <f t="shared" si="31"/>
        <v>LA</v>
      </c>
      <c r="K682" s="149" t="str">
        <f t="shared" si="32"/>
        <v>South Central</v>
      </c>
      <c r="L682" s="149" t="str">
        <f>INDEX('State '!$A$1:$C$62,MATCH($I682,'State '!$B:$B,0),3)</f>
        <v>South Central</v>
      </c>
      <c r="M682" s="149" t="str">
        <f>INDEX('State '!$A$1:$C$62,MATCH($J682,'State '!$B:$B,0),3)</f>
        <v>South Central</v>
      </c>
      <c r="N682" s="149"/>
      <c r="O682" s="156"/>
      <c r="P682" s="155">
        <v>69</v>
      </c>
      <c r="Q682" s="155">
        <v>2500</v>
      </c>
      <c r="R682" s="156">
        <v>42</v>
      </c>
      <c r="S682" s="157" t="s">
        <v>135</v>
      </c>
      <c r="T682" s="154" t="s">
        <v>381</v>
      </c>
      <c r="U682" s="158" t="s">
        <v>435</v>
      </c>
      <c r="V682" s="149" t="s">
        <v>2177</v>
      </c>
      <c r="W682" s="148"/>
      <c r="X682" s="148"/>
      <c r="Y682" s="148"/>
    </row>
    <row r="683" spans="1:25" s="17" customFormat="1" x14ac:dyDescent="0.2">
      <c r="A683" s="149">
        <v>41106</v>
      </c>
      <c r="B683" s="162" t="s">
        <v>472</v>
      </c>
      <c r="C683" s="162" t="s">
        <v>3064</v>
      </c>
      <c r="D683" s="162" t="s">
        <v>140</v>
      </c>
      <c r="E683" s="162" t="s">
        <v>143</v>
      </c>
      <c r="F683" s="163">
        <v>40634</v>
      </c>
      <c r="G683" s="164">
        <v>2011</v>
      </c>
      <c r="H683" s="149" t="s">
        <v>24</v>
      </c>
      <c r="I683" s="149" t="str">
        <f t="shared" si="30"/>
        <v>NE</v>
      </c>
      <c r="J683" s="149" t="str">
        <f t="shared" si="31"/>
        <v>NE</v>
      </c>
      <c r="K683" s="149" t="str">
        <f t="shared" si="32"/>
        <v>Mountain</v>
      </c>
      <c r="L683" s="149" t="str">
        <f>INDEX('State '!$A$1:$C$62,MATCH($I683,'State '!$B:$B,0),3)</f>
        <v>Mountain</v>
      </c>
      <c r="M683" s="149" t="str">
        <f>INDEX('State '!$A$1:$C$62,MATCH($J683,'State '!$B:$B,0),3)</f>
        <v>Mountain</v>
      </c>
      <c r="N683" s="149"/>
      <c r="O683" s="156"/>
      <c r="P683" s="156">
        <v>11</v>
      </c>
      <c r="Q683" s="156"/>
      <c r="R683" s="155">
        <v>20</v>
      </c>
      <c r="S683" s="149" t="s">
        <v>135</v>
      </c>
      <c r="T683" s="149" t="s">
        <v>381</v>
      </c>
      <c r="U683" s="149" t="s">
        <v>473</v>
      </c>
      <c r="V683" s="149"/>
      <c r="W683" s="148"/>
      <c r="X683" s="148"/>
      <c r="Y683" s="148"/>
    </row>
    <row r="684" spans="1:25" s="17" customFormat="1" x14ac:dyDescent="0.2">
      <c r="A684" s="149">
        <v>40828</v>
      </c>
      <c r="B684" s="150" t="s">
        <v>537</v>
      </c>
      <c r="C684" s="150" t="s">
        <v>242</v>
      </c>
      <c r="D684" s="150" t="s">
        <v>134</v>
      </c>
      <c r="E684" s="151" t="s">
        <v>143</v>
      </c>
      <c r="F684" s="152">
        <v>40634</v>
      </c>
      <c r="G684" s="153">
        <v>2011</v>
      </c>
      <c r="H684" s="149" t="s">
        <v>18</v>
      </c>
      <c r="I684" s="149" t="str">
        <f t="shared" si="30"/>
        <v>FL</v>
      </c>
      <c r="J684" s="149" t="str">
        <f t="shared" si="31"/>
        <v>FL</v>
      </c>
      <c r="K684" s="149" t="str">
        <f t="shared" si="32"/>
        <v>Southeast</v>
      </c>
      <c r="L684" s="149" t="str">
        <f>INDEX('State '!$A$1:$C$62,MATCH($I684,'State '!$B:$B,0),3)</f>
        <v>Southeast</v>
      </c>
      <c r="M684" s="149" t="str">
        <f>INDEX('State '!$A$1:$C$62,MATCH($J684,'State '!$B:$B,0),3)</f>
        <v>Southeast</v>
      </c>
      <c r="N684" s="149"/>
      <c r="O684" s="156">
        <v>50.8</v>
      </c>
      <c r="P684" s="155"/>
      <c r="Q684" s="155">
        <v>35</v>
      </c>
      <c r="R684" s="156"/>
      <c r="S684" s="157" t="s">
        <v>135</v>
      </c>
      <c r="T684" s="154" t="s">
        <v>381</v>
      </c>
      <c r="U684" s="158" t="s">
        <v>538</v>
      </c>
      <c r="V684" s="149"/>
      <c r="W684" s="148"/>
      <c r="X684" s="148"/>
      <c r="Y684" s="148"/>
    </row>
    <row r="685" spans="1:25" s="17" customFormat="1" x14ac:dyDescent="0.2">
      <c r="A685" s="149">
        <v>40609</v>
      </c>
      <c r="B685" s="150" t="s">
        <v>531</v>
      </c>
      <c r="C685" s="150" t="s">
        <v>241</v>
      </c>
      <c r="D685" s="150" t="s">
        <v>136</v>
      </c>
      <c r="E685" s="151" t="s">
        <v>143</v>
      </c>
      <c r="F685" s="152">
        <v>40640</v>
      </c>
      <c r="G685" s="153">
        <v>2011</v>
      </c>
      <c r="H685" s="149" t="s">
        <v>532</v>
      </c>
      <c r="I685" s="149" t="str">
        <f t="shared" si="30"/>
        <v>AK</v>
      </c>
      <c r="J685" s="149" t="str">
        <f t="shared" si="31"/>
        <v>AK</v>
      </c>
      <c r="K685" s="149" t="str">
        <f t="shared" si="32"/>
        <v>Pacific</v>
      </c>
      <c r="L685" s="149" t="str">
        <f>INDEX('State '!$A$1:$C$62,MATCH($I685,'State '!$B:$B,0),3)</f>
        <v>Pacific</v>
      </c>
      <c r="M685" s="149" t="str">
        <f>INDEX('State '!$A$1:$C$62,MATCH($J685,'State '!$B:$B,0),3)</f>
        <v>Pacific</v>
      </c>
      <c r="N685" s="149"/>
      <c r="O685" s="156"/>
      <c r="P685" s="155">
        <v>7.4</v>
      </c>
      <c r="Q685" s="155">
        <v>48.685000000000002</v>
      </c>
      <c r="R685" s="156"/>
      <c r="S685" s="157" t="s">
        <v>138</v>
      </c>
      <c r="T685" s="154" t="s">
        <v>187</v>
      </c>
      <c r="U685" s="158" t="s">
        <v>382</v>
      </c>
      <c r="V685" s="149"/>
      <c r="W685" s="148"/>
      <c r="X685" s="148"/>
      <c r="Y685" s="148"/>
    </row>
    <row r="686" spans="1:25" s="17" customFormat="1" x14ac:dyDescent="0.2">
      <c r="A686" s="149">
        <v>40373</v>
      </c>
      <c r="B686" s="162" t="s">
        <v>516</v>
      </c>
      <c r="C686" s="162" t="s">
        <v>1875</v>
      </c>
      <c r="D686" s="162" t="s">
        <v>140</v>
      </c>
      <c r="E686" s="162" t="s">
        <v>143</v>
      </c>
      <c r="F686" s="163">
        <v>40660</v>
      </c>
      <c r="G686" s="155">
        <v>2011</v>
      </c>
      <c r="H686" s="149" t="s">
        <v>517</v>
      </c>
      <c r="I686" s="149" t="str">
        <f t="shared" si="30"/>
        <v>AL</v>
      </c>
      <c r="J686" s="149" t="str">
        <f t="shared" si="31"/>
        <v>NC</v>
      </c>
      <c r="K686" s="149" t="str">
        <f t="shared" si="32"/>
        <v>South Central, Southeast</v>
      </c>
      <c r="L686" s="149" t="str">
        <f>INDEX('State '!$A$1:$C$62,MATCH($I686,'State '!$B:$B,0),3)</f>
        <v>South Central</v>
      </c>
      <c r="M686" s="149" t="str">
        <f>INDEX('State '!$A$1:$C$62,MATCH($J686,'State '!$B:$B,0),3)</f>
        <v>Southeast</v>
      </c>
      <c r="N686" s="149"/>
      <c r="O686" s="156">
        <v>148</v>
      </c>
      <c r="P686" s="156">
        <v>22</v>
      </c>
      <c r="Q686" s="156">
        <v>218.5</v>
      </c>
      <c r="R686" s="155">
        <v>42</v>
      </c>
      <c r="S686" s="149" t="s">
        <v>135</v>
      </c>
      <c r="T686" s="149" t="s">
        <v>381</v>
      </c>
      <c r="U686" s="149" t="s">
        <v>518</v>
      </c>
      <c r="V686" s="149"/>
      <c r="W686" s="148"/>
      <c r="X686" s="148"/>
      <c r="Y686" s="148"/>
    </row>
    <row r="687" spans="1:25" s="17" customFormat="1" x14ac:dyDescent="0.2">
      <c r="A687" s="149">
        <v>40924</v>
      </c>
      <c r="B687" s="162" t="s">
        <v>525</v>
      </c>
      <c r="C687" s="162" t="s">
        <v>239</v>
      </c>
      <c r="D687" s="162" t="s">
        <v>140</v>
      </c>
      <c r="E687" s="162" t="s">
        <v>143</v>
      </c>
      <c r="F687" s="163">
        <v>40663</v>
      </c>
      <c r="G687" s="164">
        <v>2011</v>
      </c>
      <c r="H687" s="149" t="s">
        <v>17</v>
      </c>
      <c r="I687" s="149" t="str">
        <f t="shared" si="30"/>
        <v>AL</v>
      </c>
      <c r="J687" s="149" t="str">
        <f t="shared" si="31"/>
        <v>AL</v>
      </c>
      <c r="K687" s="149" t="str">
        <f t="shared" si="32"/>
        <v>South Central</v>
      </c>
      <c r="L687" s="149" t="str">
        <f>INDEX('State '!$A$1:$C$62,MATCH($I687,'State '!$B:$B,0),3)</f>
        <v>South Central</v>
      </c>
      <c r="M687" s="149" t="str">
        <f>INDEX('State '!$A$1:$C$62,MATCH($J687,'State '!$B:$B,0),3)</f>
        <v>South Central</v>
      </c>
      <c r="N687" s="149"/>
      <c r="O687" s="156"/>
      <c r="P687" s="156"/>
      <c r="Q687" s="156">
        <v>54</v>
      </c>
      <c r="R687" s="155"/>
      <c r="S687" s="149" t="s">
        <v>135</v>
      </c>
      <c r="T687" s="149" t="s">
        <v>381</v>
      </c>
      <c r="U687" s="149" t="s">
        <v>526</v>
      </c>
      <c r="V687" s="149"/>
      <c r="W687" s="148"/>
      <c r="X687" s="148"/>
      <c r="Y687" s="148"/>
    </row>
    <row r="688" spans="1:25" s="17" customFormat="1" x14ac:dyDescent="0.2">
      <c r="A688" s="149">
        <v>40388</v>
      </c>
      <c r="B688" s="162" t="s">
        <v>503</v>
      </c>
      <c r="C688" s="162" t="s">
        <v>1875</v>
      </c>
      <c r="D688" s="162" t="s">
        <v>140</v>
      </c>
      <c r="E688" s="162" t="s">
        <v>143</v>
      </c>
      <c r="F688" s="163">
        <v>40664</v>
      </c>
      <c r="G688" s="164">
        <v>2011</v>
      </c>
      <c r="H688" s="149" t="s">
        <v>17</v>
      </c>
      <c r="I688" s="149" t="str">
        <f t="shared" si="30"/>
        <v>AL</v>
      </c>
      <c r="J688" s="149" t="str">
        <f t="shared" si="31"/>
        <v>AL</v>
      </c>
      <c r="K688" s="149" t="str">
        <f t="shared" si="32"/>
        <v>South Central</v>
      </c>
      <c r="L688" s="149" t="str">
        <f>INDEX('State '!$A$1:$C$62,MATCH($I688,'State '!$B:$B,0),3)</f>
        <v>South Central</v>
      </c>
      <c r="M688" s="149" t="str">
        <f>INDEX('State '!$A$1:$C$62,MATCH($J688,'State '!$B:$B,0),3)</f>
        <v>South Central</v>
      </c>
      <c r="N688" s="149"/>
      <c r="O688" s="156">
        <v>36</v>
      </c>
      <c r="P688" s="156"/>
      <c r="Q688" s="156">
        <v>380</v>
      </c>
      <c r="R688" s="155"/>
      <c r="S688" s="149" t="s">
        <v>135</v>
      </c>
      <c r="T688" s="149" t="s">
        <v>381</v>
      </c>
      <c r="U688" s="149" t="s">
        <v>504</v>
      </c>
      <c r="V688" s="149"/>
      <c r="W688" s="148"/>
      <c r="X688" s="148"/>
      <c r="Y688" s="148"/>
    </row>
    <row r="689" spans="1:25" s="17" customFormat="1" x14ac:dyDescent="0.2">
      <c r="A689" s="149">
        <v>40388</v>
      </c>
      <c r="B689" s="150" t="s">
        <v>505</v>
      </c>
      <c r="C689" s="150" t="s">
        <v>234</v>
      </c>
      <c r="D689" s="150" t="s">
        <v>140</v>
      </c>
      <c r="E689" s="151" t="s">
        <v>143</v>
      </c>
      <c r="F689" s="152">
        <v>40695</v>
      </c>
      <c r="G689" s="153">
        <v>2011</v>
      </c>
      <c r="H689" s="149" t="s">
        <v>780</v>
      </c>
      <c r="I689" s="149" t="str">
        <f t="shared" si="30"/>
        <v>LA</v>
      </c>
      <c r="J689" s="149" t="str">
        <f t="shared" si="31"/>
        <v>MS</v>
      </c>
      <c r="K689" s="149" t="str">
        <f t="shared" si="32"/>
        <v>South Central</v>
      </c>
      <c r="L689" s="149" t="str">
        <f>INDEX('State '!$A$1:$C$62,MATCH($I689,'State '!$B:$B,0),3)</f>
        <v>South Central</v>
      </c>
      <c r="M689" s="149" t="str">
        <f>INDEX('State '!$A$1:$C$62,MATCH($J689,'State '!$B:$B,0),3)</f>
        <v>South Central</v>
      </c>
      <c r="N689" s="149"/>
      <c r="O689" s="156">
        <v>69</v>
      </c>
      <c r="P689" s="155"/>
      <c r="Q689" s="155">
        <v>360</v>
      </c>
      <c r="R689" s="156" t="s">
        <v>463</v>
      </c>
      <c r="S689" s="157" t="s">
        <v>135</v>
      </c>
      <c r="T689" s="154" t="s">
        <v>381</v>
      </c>
      <c r="U689" s="158" t="s">
        <v>506</v>
      </c>
      <c r="V689" s="149"/>
      <c r="W689" s="148"/>
      <c r="X689" s="148"/>
      <c r="Y689" s="148"/>
    </row>
    <row r="690" spans="1:25" s="17" customFormat="1" x14ac:dyDescent="0.2">
      <c r="A690" s="149">
        <v>40589</v>
      </c>
      <c r="B690" s="150" t="s">
        <v>441</v>
      </c>
      <c r="C690" s="150" t="s">
        <v>215</v>
      </c>
      <c r="D690" s="150" t="s">
        <v>140</v>
      </c>
      <c r="E690" s="151" t="s">
        <v>143</v>
      </c>
      <c r="F690" s="152">
        <v>40695</v>
      </c>
      <c r="G690" s="159">
        <v>2011</v>
      </c>
      <c r="H690" s="149" t="s">
        <v>14</v>
      </c>
      <c r="I690" s="149" t="str">
        <f t="shared" si="30"/>
        <v>MS</v>
      </c>
      <c r="J690" s="149" t="str">
        <f t="shared" si="31"/>
        <v>MS</v>
      </c>
      <c r="K690" s="149" t="str">
        <f t="shared" si="32"/>
        <v>South Central</v>
      </c>
      <c r="L690" s="149" t="str">
        <f>INDEX('State '!$A$1:$C$62,MATCH($I690,'State '!$B:$B,0),3)</f>
        <v>South Central</v>
      </c>
      <c r="M690" s="149" t="str">
        <f>INDEX('State '!$A$1:$C$62,MATCH($J690,'State '!$B:$B,0),3)</f>
        <v>South Central</v>
      </c>
      <c r="N690" s="149"/>
      <c r="O690" s="156">
        <v>108</v>
      </c>
      <c r="P690" s="155">
        <v>19.7</v>
      </c>
      <c r="Q690" s="155">
        <v>125</v>
      </c>
      <c r="R690" s="156">
        <v>36</v>
      </c>
      <c r="S690" s="157" t="s">
        <v>135</v>
      </c>
      <c r="T690" s="154" t="s">
        <v>381</v>
      </c>
      <c r="U690" s="158" t="s">
        <v>434</v>
      </c>
      <c r="V690" s="149"/>
      <c r="W690" s="148"/>
      <c r="X690" s="148"/>
      <c r="Y690" s="148"/>
    </row>
    <row r="691" spans="1:25" s="17" customFormat="1" x14ac:dyDescent="0.2">
      <c r="A691" s="149">
        <v>40588</v>
      </c>
      <c r="B691" s="150" t="s">
        <v>499</v>
      </c>
      <c r="C691" s="150" t="s">
        <v>199</v>
      </c>
      <c r="D691" s="150" t="s">
        <v>134</v>
      </c>
      <c r="E691" s="151" t="s">
        <v>143</v>
      </c>
      <c r="F691" s="152">
        <v>40709</v>
      </c>
      <c r="G691" s="153">
        <v>2011</v>
      </c>
      <c r="H691" s="149" t="s">
        <v>2205</v>
      </c>
      <c r="I691" s="149" t="str">
        <f t="shared" si="30"/>
        <v>TX</v>
      </c>
      <c r="J691" s="149" t="str">
        <f t="shared" si="31"/>
        <v>AR</v>
      </c>
      <c r="K691" s="149" t="str">
        <f t="shared" si="32"/>
        <v>South Central</v>
      </c>
      <c r="L691" s="149" t="str">
        <f>INDEX('State '!$A$1:$C$62,MATCH($I691,'State '!$B:$B,0),3)</f>
        <v>South Central</v>
      </c>
      <c r="M691" s="149" t="str">
        <f>INDEX('State '!$A$1:$C$62,MATCH($J691,'State '!$B:$B,0),3)</f>
        <v>South Central</v>
      </c>
      <c r="N691" s="149"/>
      <c r="O691" s="156">
        <v>38.124000000000002</v>
      </c>
      <c r="P691" s="155">
        <v>8.4</v>
      </c>
      <c r="Q691" s="155">
        <v>112</v>
      </c>
      <c r="R691" s="156">
        <v>16</v>
      </c>
      <c r="S691" s="157" t="s">
        <v>135</v>
      </c>
      <c r="T691" s="154" t="s">
        <v>381</v>
      </c>
      <c r="U691" s="158" t="s">
        <v>500</v>
      </c>
      <c r="V691" s="149"/>
      <c r="W691" s="148"/>
      <c r="X691" s="148"/>
      <c r="Y691" s="148"/>
    </row>
    <row r="692" spans="1:25" s="17" customFormat="1" x14ac:dyDescent="0.2">
      <c r="A692" s="149">
        <v>40350</v>
      </c>
      <c r="B692" s="162" t="s">
        <v>2162</v>
      </c>
      <c r="C692" s="162" t="s">
        <v>2163</v>
      </c>
      <c r="D692" s="162" t="s">
        <v>140</v>
      </c>
      <c r="E692" s="162" t="s">
        <v>143</v>
      </c>
      <c r="F692" s="163">
        <v>40743</v>
      </c>
      <c r="G692" s="164">
        <v>2011</v>
      </c>
      <c r="H692" s="149" t="s">
        <v>0</v>
      </c>
      <c r="I692" s="149" t="str">
        <f t="shared" si="30"/>
        <v>LA</v>
      </c>
      <c r="J692" s="149" t="str">
        <f t="shared" si="31"/>
        <v>LA</v>
      </c>
      <c r="K692" s="149" t="str">
        <f t="shared" si="32"/>
        <v>South Central</v>
      </c>
      <c r="L692" s="149" t="str">
        <f>INDEX('State '!$A$1:$C$62,MATCH($I692,'State '!$B:$B,0),3)</f>
        <v>South Central</v>
      </c>
      <c r="M692" s="149" t="str">
        <f>INDEX('State '!$A$1:$C$62,MATCH($J692,'State '!$B:$B,0),3)</f>
        <v>South Central</v>
      </c>
      <c r="N692" s="149"/>
      <c r="O692" s="156">
        <v>193</v>
      </c>
      <c r="P692" s="156">
        <v>20.5</v>
      </c>
      <c r="Q692" s="156">
        <v>400</v>
      </c>
      <c r="R692" s="155">
        <v>42</v>
      </c>
      <c r="S692" s="149" t="s">
        <v>135</v>
      </c>
      <c r="T692" s="149" t="s">
        <v>381</v>
      </c>
      <c r="U692" s="149" t="s">
        <v>527</v>
      </c>
      <c r="V692" s="149"/>
      <c r="W692" s="148"/>
      <c r="X692" s="148"/>
      <c r="Y692" s="148"/>
    </row>
    <row r="693" spans="1:25" s="17" customFormat="1" x14ac:dyDescent="0.2">
      <c r="A693" s="149">
        <v>40585</v>
      </c>
      <c r="B693" s="150" t="s">
        <v>522</v>
      </c>
      <c r="C693" s="150" t="s">
        <v>238</v>
      </c>
      <c r="D693" s="150" t="s">
        <v>136</v>
      </c>
      <c r="E693" s="151" t="s">
        <v>143</v>
      </c>
      <c r="F693" s="152">
        <v>40752</v>
      </c>
      <c r="G693" s="159">
        <v>2011</v>
      </c>
      <c r="H693" s="149" t="s">
        <v>523</v>
      </c>
      <c r="I693" s="149" t="str">
        <f t="shared" si="30"/>
        <v>WY</v>
      </c>
      <c r="J693" s="149" t="str">
        <f t="shared" si="31"/>
        <v>OR</v>
      </c>
      <c r="K693" s="149" t="str">
        <f t="shared" si="32"/>
        <v>Mountain, Pacific</v>
      </c>
      <c r="L693" s="149" t="str">
        <f>INDEX('State '!$A$1:$C$62,MATCH($I693,'State '!$B:$B,0),3)</f>
        <v>Mountain</v>
      </c>
      <c r="M693" s="149" t="str">
        <f>INDEX('State '!$A$1:$C$62,MATCH($J693,'State '!$B:$B,0),3)</f>
        <v>Pacific</v>
      </c>
      <c r="N693" s="149"/>
      <c r="O693" s="156">
        <v>2960</v>
      </c>
      <c r="P693" s="155">
        <v>672.5</v>
      </c>
      <c r="Q693" s="155">
        <v>1500</v>
      </c>
      <c r="R693" s="156">
        <v>42</v>
      </c>
      <c r="S693" s="157" t="s">
        <v>135</v>
      </c>
      <c r="T693" s="154" t="s">
        <v>381</v>
      </c>
      <c r="U693" s="158" t="s">
        <v>524</v>
      </c>
      <c r="V693" s="149"/>
      <c r="W693" s="148"/>
      <c r="X693" s="148"/>
      <c r="Y693" s="148"/>
    </row>
    <row r="694" spans="1:25" s="17" customFormat="1" x14ac:dyDescent="0.2">
      <c r="A694" s="149">
        <v>40785</v>
      </c>
      <c r="B694" s="150" t="s">
        <v>534</v>
      </c>
      <c r="C694" s="150" t="s">
        <v>199</v>
      </c>
      <c r="D694" s="150" t="s">
        <v>140</v>
      </c>
      <c r="E694" s="151" t="s">
        <v>143</v>
      </c>
      <c r="F694" s="152">
        <v>40781</v>
      </c>
      <c r="G694" s="159">
        <v>2011</v>
      </c>
      <c r="H694" s="149" t="s">
        <v>7</v>
      </c>
      <c r="I694" s="149" t="str">
        <f t="shared" si="30"/>
        <v>PA</v>
      </c>
      <c r="J694" s="149" t="str">
        <f t="shared" si="31"/>
        <v>PA</v>
      </c>
      <c r="K694" s="149" t="str">
        <f t="shared" si="32"/>
        <v>Northeast</v>
      </c>
      <c r="L694" s="149" t="str">
        <f>INDEX('State '!$A$1:$C$62,MATCH($I694,'State '!$B:$B,0),3)</f>
        <v>Northeast</v>
      </c>
      <c r="M694" s="149" t="str">
        <f>INDEX('State '!$A$1:$C$62,MATCH($J694,'State '!$B:$B,0),3)</f>
        <v>Northeast</v>
      </c>
      <c r="N694" s="149"/>
      <c r="O694" s="156">
        <v>472</v>
      </c>
      <c r="P694" s="155">
        <v>38.6</v>
      </c>
      <c r="Q694" s="155">
        <v>455</v>
      </c>
      <c r="R694" s="156" t="s">
        <v>535</v>
      </c>
      <c r="S694" s="157" t="s">
        <v>135</v>
      </c>
      <c r="T694" s="154" t="s">
        <v>381</v>
      </c>
      <c r="U694" s="158" t="s">
        <v>536</v>
      </c>
      <c r="V694" s="149"/>
      <c r="W694" s="148"/>
      <c r="X694" s="148"/>
      <c r="Y694" s="148"/>
    </row>
    <row r="695" spans="1:25" s="17" customFormat="1" x14ac:dyDescent="0.2">
      <c r="A695" s="171">
        <v>40647</v>
      </c>
      <c r="B695" s="150" t="s">
        <v>2064</v>
      </c>
      <c r="C695" s="150" t="s">
        <v>231</v>
      </c>
      <c r="D695" s="150" t="s">
        <v>134</v>
      </c>
      <c r="E695" s="151" t="s">
        <v>143</v>
      </c>
      <c r="F695" s="152">
        <v>40786</v>
      </c>
      <c r="G695" s="159">
        <v>2011</v>
      </c>
      <c r="H695" s="149" t="s">
        <v>1746</v>
      </c>
      <c r="I695" s="149" t="str">
        <f t="shared" si="30"/>
        <v>VA</v>
      </c>
      <c r="J695" s="149" t="str">
        <f t="shared" si="31"/>
        <v>TN</v>
      </c>
      <c r="K695" s="149" t="str">
        <f t="shared" si="32"/>
        <v>Northeast, Midwest</v>
      </c>
      <c r="L695" s="149" t="str">
        <f>INDEX('State '!$A$1:$C$62,MATCH($I695,'State '!$B:$B,0),3)</f>
        <v>Northeast</v>
      </c>
      <c r="M695" s="149" t="str">
        <f>INDEX('State '!$A$1:$C$62,MATCH($J695,'State '!$B:$B,0),3)</f>
        <v>Midwest</v>
      </c>
      <c r="N695" s="149"/>
      <c r="O695" s="156">
        <v>135</v>
      </c>
      <c r="P695" s="155">
        <v>28</v>
      </c>
      <c r="Q695" s="155">
        <v>150</v>
      </c>
      <c r="R695" s="156">
        <v>24</v>
      </c>
      <c r="S695" s="157" t="s">
        <v>135</v>
      </c>
      <c r="T695" s="154" t="s">
        <v>381</v>
      </c>
      <c r="U695" s="158" t="s">
        <v>501</v>
      </c>
      <c r="V695" s="149"/>
      <c r="W695" s="148"/>
      <c r="X695" s="148"/>
      <c r="Y695" s="148"/>
    </row>
    <row r="696" spans="1:25" s="17" customFormat="1" x14ac:dyDescent="0.2">
      <c r="A696" s="149">
        <v>40388</v>
      </c>
      <c r="B696" s="162" t="s">
        <v>492</v>
      </c>
      <c r="C696" s="162" t="s">
        <v>228</v>
      </c>
      <c r="D696" s="162" t="s">
        <v>140</v>
      </c>
      <c r="E696" s="162" t="s">
        <v>143</v>
      </c>
      <c r="F696" s="163">
        <v>40805</v>
      </c>
      <c r="G696" s="155">
        <v>2011</v>
      </c>
      <c r="H696" s="149" t="s">
        <v>31</v>
      </c>
      <c r="I696" s="149" t="str">
        <f t="shared" si="30"/>
        <v>NV</v>
      </c>
      <c r="J696" s="149" t="str">
        <f t="shared" si="31"/>
        <v>NV</v>
      </c>
      <c r="K696" s="149" t="str">
        <f t="shared" si="32"/>
        <v>Mountain</v>
      </c>
      <c r="L696" s="149" t="str">
        <f>INDEX('State '!$A$1:$C$62,MATCH($I696,'State '!$B:$B,0),3)</f>
        <v>Mountain</v>
      </c>
      <c r="M696" s="149" t="str">
        <f>INDEX('State '!$A$1:$C$62,MATCH($J696,'State '!$B:$B,0),3)</f>
        <v>Mountain</v>
      </c>
      <c r="N696" s="149"/>
      <c r="O696" s="156">
        <v>2.387</v>
      </c>
      <c r="P696" s="156">
        <v>0.9</v>
      </c>
      <c r="Q696" s="156"/>
      <c r="R696" s="155"/>
      <c r="S696" s="149" t="s">
        <v>135</v>
      </c>
      <c r="T696" s="149" t="s">
        <v>381</v>
      </c>
      <c r="U696" s="149" t="s">
        <v>493</v>
      </c>
      <c r="V696" s="149"/>
      <c r="W696" s="148"/>
      <c r="X696" s="148"/>
      <c r="Y696" s="148"/>
    </row>
    <row r="697" spans="1:25" s="17" customFormat="1" x14ac:dyDescent="0.2">
      <c r="A697" s="149">
        <v>40814</v>
      </c>
      <c r="B697" s="150" t="s">
        <v>539</v>
      </c>
      <c r="C697" s="150" t="s">
        <v>235</v>
      </c>
      <c r="D697" s="150" t="s">
        <v>134</v>
      </c>
      <c r="E697" s="151" t="s">
        <v>143</v>
      </c>
      <c r="F697" s="152">
        <v>40808</v>
      </c>
      <c r="G697" s="153">
        <v>2011</v>
      </c>
      <c r="H697" s="149" t="s">
        <v>17</v>
      </c>
      <c r="I697" s="149" t="str">
        <f t="shared" si="30"/>
        <v>AL</v>
      </c>
      <c r="J697" s="149" t="str">
        <f t="shared" si="31"/>
        <v>AL</v>
      </c>
      <c r="K697" s="149" t="str">
        <f t="shared" si="32"/>
        <v>South Central</v>
      </c>
      <c r="L697" s="149" t="str">
        <f>INDEX('State '!$A$1:$C$62,MATCH($I697,'State '!$B:$B,0),3)</f>
        <v>South Central</v>
      </c>
      <c r="M697" s="149" t="str">
        <f>INDEX('State '!$A$1:$C$62,MATCH($J697,'State '!$B:$B,0),3)</f>
        <v>South Central</v>
      </c>
      <c r="N697" s="149"/>
      <c r="O697" s="156">
        <v>34</v>
      </c>
      <c r="P697" s="155">
        <v>8.9</v>
      </c>
      <c r="Q697" s="155">
        <v>343</v>
      </c>
      <c r="R697" s="156">
        <v>24</v>
      </c>
      <c r="S697" s="157" t="s">
        <v>135</v>
      </c>
      <c r="T697" s="154" t="s">
        <v>381</v>
      </c>
      <c r="U697" s="158" t="s">
        <v>540</v>
      </c>
      <c r="V697" s="149"/>
      <c r="W697" s="148"/>
      <c r="X697" s="148"/>
      <c r="Y697" s="148"/>
    </row>
    <row r="698" spans="1:25" s="17" customFormat="1" x14ac:dyDescent="0.2">
      <c r="A698" s="149">
        <v>40380</v>
      </c>
      <c r="B698" s="150" t="s">
        <v>1755</v>
      </c>
      <c r="C698" s="150" t="s">
        <v>213</v>
      </c>
      <c r="D698" s="150" t="s">
        <v>136</v>
      </c>
      <c r="E698" s="151" t="s">
        <v>143</v>
      </c>
      <c r="F698" s="152">
        <v>40808</v>
      </c>
      <c r="G698" s="153">
        <v>2011</v>
      </c>
      <c r="H698" s="149" t="s">
        <v>14</v>
      </c>
      <c r="I698" s="149" t="str">
        <f t="shared" si="30"/>
        <v>MS</v>
      </c>
      <c r="J698" s="149" t="str">
        <f t="shared" si="31"/>
        <v>MS</v>
      </c>
      <c r="K698" s="149" t="str">
        <f t="shared" si="32"/>
        <v>South Central</v>
      </c>
      <c r="L698" s="149" t="str">
        <f>INDEX('State '!$A$1:$C$62,MATCH($I698,'State '!$B:$B,0),3)</f>
        <v>South Central</v>
      </c>
      <c r="M698" s="149" t="str">
        <f>INDEX('State '!$A$1:$C$62,MATCH($J698,'State '!$B:$B,0),3)</f>
        <v>South Central</v>
      </c>
      <c r="N698" s="149"/>
      <c r="O698" s="156">
        <v>10</v>
      </c>
      <c r="P698" s="155">
        <v>5.0199999999999996</v>
      </c>
      <c r="Q698" s="155">
        <v>1500</v>
      </c>
      <c r="R698" s="156">
        <v>36</v>
      </c>
      <c r="S698" s="157" t="s">
        <v>135</v>
      </c>
      <c r="T698" s="154" t="s">
        <v>381</v>
      </c>
      <c r="U698" s="158" t="s">
        <v>430</v>
      </c>
      <c r="V698" s="149"/>
      <c r="W698" s="148"/>
      <c r="X698" s="148"/>
      <c r="Y698" s="148"/>
    </row>
    <row r="699" spans="1:25" s="17" customFormat="1" x14ac:dyDescent="0.2">
      <c r="A699" s="149">
        <v>40814</v>
      </c>
      <c r="B699" s="150" t="s">
        <v>482</v>
      </c>
      <c r="C699" s="150" t="s">
        <v>225</v>
      </c>
      <c r="D699" s="150" t="s">
        <v>140</v>
      </c>
      <c r="E699" s="151" t="s">
        <v>143</v>
      </c>
      <c r="F699" s="152">
        <v>40808</v>
      </c>
      <c r="G699" s="159">
        <v>2011</v>
      </c>
      <c r="H699" s="149" t="s">
        <v>483</v>
      </c>
      <c r="I699" s="149" t="str">
        <f t="shared" si="30"/>
        <v>MS</v>
      </c>
      <c r="J699" s="149" t="str">
        <f t="shared" si="31"/>
        <v>AL</v>
      </c>
      <c r="K699" s="149" t="str">
        <f t="shared" si="32"/>
        <v>South Central</v>
      </c>
      <c r="L699" s="149" t="str">
        <f>INDEX('State '!$A$1:$C$62,MATCH($I699,'State '!$B:$B,0),3)</f>
        <v>South Central</v>
      </c>
      <c r="M699" s="149" t="str">
        <f>INDEX('State '!$A$1:$C$62,MATCH($J699,'State '!$B:$B,0),3)</f>
        <v>South Central</v>
      </c>
      <c r="N699" s="149"/>
      <c r="O699" s="156">
        <v>59</v>
      </c>
      <c r="P699" s="155">
        <v>15.5</v>
      </c>
      <c r="Q699" s="155">
        <v>810</v>
      </c>
      <c r="R699" s="156">
        <v>26</v>
      </c>
      <c r="S699" s="157" t="s">
        <v>135</v>
      </c>
      <c r="T699" s="154" t="s">
        <v>381</v>
      </c>
      <c r="U699" s="158" t="s">
        <v>484</v>
      </c>
      <c r="V699" s="149"/>
      <c r="W699" s="148"/>
      <c r="X699" s="148"/>
      <c r="Y699" s="148"/>
    </row>
    <row r="700" spans="1:25" s="17" customFormat="1" x14ac:dyDescent="0.2">
      <c r="A700" s="149">
        <v>40619</v>
      </c>
      <c r="B700" s="162" t="s">
        <v>509</v>
      </c>
      <c r="C700" s="162" t="s">
        <v>224</v>
      </c>
      <c r="D700" s="162" t="s">
        <v>140</v>
      </c>
      <c r="E700" s="162" t="s">
        <v>143</v>
      </c>
      <c r="F700" s="163">
        <v>40817</v>
      </c>
      <c r="G700" s="164">
        <v>2011</v>
      </c>
      <c r="H700" s="149" t="s">
        <v>510</v>
      </c>
      <c r="I700" s="149" t="str">
        <f t="shared" si="30"/>
        <v>WY</v>
      </c>
      <c r="J700" s="149" t="str">
        <f t="shared" si="31"/>
        <v>NV</v>
      </c>
      <c r="K700" s="149" t="str">
        <f t="shared" si="32"/>
        <v>Mountain</v>
      </c>
      <c r="L700" s="149" t="str">
        <f>INDEX('State '!$A$1:$C$62,MATCH($I700,'State '!$B:$B,0),3)</f>
        <v>Mountain</v>
      </c>
      <c r="M700" s="149" t="str">
        <f>INDEX('State '!$A$1:$C$62,MATCH($J700,'State '!$B:$B,0),3)</f>
        <v>Mountain</v>
      </c>
      <c r="N700" s="149"/>
      <c r="O700" s="156">
        <v>30</v>
      </c>
      <c r="P700" s="156">
        <v>28</v>
      </c>
      <c r="Q700" s="156">
        <v>266</v>
      </c>
      <c r="R700" s="155">
        <v>36</v>
      </c>
      <c r="S700" s="149" t="s">
        <v>135</v>
      </c>
      <c r="T700" s="149" t="s">
        <v>381</v>
      </c>
      <c r="U700" s="149" t="s">
        <v>511</v>
      </c>
      <c r="V700" s="149"/>
      <c r="W700" s="148"/>
      <c r="X700" s="148"/>
      <c r="Y700" s="148"/>
    </row>
    <row r="701" spans="1:25" s="17" customFormat="1" x14ac:dyDescent="0.2">
      <c r="A701" s="149">
        <v>41335</v>
      </c>
      <c r="B701" s="150" t="s">
        <v>1726</v>
      </c>
      <c r="C701" s="150" t="s">
        <v>236</v>
      </c>
      <c r="D701" s="150" t="s">
        <v>140</v>
      </c>
      <c r="E701" s="151" t="s">
        <v>143</v>
      </c>
      <c r="F701" s="152">
        <v>40817</v>
      </c>
      <c r="G701" s="159">
        <v>2011</v>
      </c>
      <c r="H701" s="149" t="s">
        <v>6</v>
      </c>
      <c r="I701" s="149" t="str">
        <f t="shared" si="30"/>
        <v>TX</v>
      </c>
      <c r="J701" s="149" t="str">
        <f t="shared" si="31"/>
        <v>TX</v>
      </c>
      <c r="K701" s="149" t="str">
        <f t="shared" si="32"/>
        <v>South Central</v>
      </c>
      <c r="L701" s="149" t="str">
        <f>INDEX('State '!$A$1:$C$62,MATCH($I701,'State '!$B:$B,0),3)</f>
        <v>South Central</v>
      </c>
      <c r="M701" s="149" t="str">
        <f>INDEX('State '!$A$1:$C$62,MATCH($J701,'State '!$B:$B,0),3)</f>
        <v>South Central</v>
      </c>
      <c r="N701" s="149"/>
      <c r="O701" s="156">
        <v>0</v>
      </c>
      <c r="P701" s="155">
        <v>160</v>
      </c>
      <c r="Q701" s="155">
        <v>400</v>
      </c>
      <c r="R701" s="156">
        <v>30</v>
      </c>
      <c r="S701" s="157" t="s">
        <v>138</v>
      </c>
      <c r="T701" s="154" t="s">
        <v>187</v>
      </c>
      <c r="U701" s="158" t="s">
        <v>382</v>
      </c>
      <c r="V701" s="149"/>
      <c r="W701" s="148"/>
      <c r="X701" s="148"/>
      <c r="Y701" s="148"/>
    </row>
    <row r="702" spans="1:25" s="17" customFormat="1" x14ac:dyDescent="0.2">
      <c r="A702" s="149">
        <v>40588</v>
      </c>
      <c r="B702" s="162" t="s">
        <v>507</v>
      </c>
      <c r="C702" s="162" t="s">
        <v>201</v>
      </c>
      <c r="D702" s="162" t="s">
        <v>140</v>
      </c>
      <c r="E702" s="162" t="s">
        <v>143</v>
      </c>
      <c r="F702" s="163">
        <v>40835</v>
      </c>
      <c r="G702" s="164">
        <v>2011</v>
      </c>
      <c r="H702" s="149" t="s">
        <v>7</v>
      </c>
      <c r="I702" s="149" t="str">
        <f t="shared" si="30"/>
        <v>PA</v>
      </c>
      <c r="J702" s="149" t="str">
        <f t="shared" si="31"/>
        <v>PA</v>
      </c>
      <c r="K702" s="149" t="str">
        <f t="shared" si="32"/>
        <v>Northeast</v>
      </c>
      <c r="L702" s="149" t="str">
        <f>INDEX('State '!$A$1:$C$62,MATCH($I702,'State '!$B:$B,0),3)</f>
        <v>Northeast</v>
      </c>
      <c r="M702" s="149" t="str">
        <f>INDEX('State '!$A$1:$C$62,MATCH($J702,'State '!$B:$B,0),3)</f>
        <v>Northeast</v>
      </c>
      <c r="N702" s="149"/>
      <c r="O702" s="156">
        <v>55.6</v>
      </c>
      <c r="P702" s="156">
        <v>18.2</v>
      </c>
      <c r="Q702" s="156">
        <v>150</v>
      </c>
      <c r="R702" s="155">
        <v>20</v>
      </c>
      <c r="S702" s="149" t="s">
        <v>135</v>
      </c>
      <c r="T702" s="149" t="s">
        <v>381</v>
      </c>
      <c r="U702" s="149" t="s">
        <v>508</v>
      </c>
      <c r="V702" s="149"/>
      <c r="W702" s="148"/>
      <c r="X702" s="148"/>
      <c r="Y702" s="148"/>
    </row>
    <row r="703" spans="1:25" s="17" customFormat="1" x14ac:dyDescent="0.2">
      <c r="A703" s="149">
        <v>40842</v>
      </c>
      <c r="B703" s="150" t="s">
        <v>490</v>
      </c>
      <c r="C703" s="150" t="s">
        <v>227</v>
      </c>
      <c r="D703" s="150" t="s">
        <v>140</v>
      </c>
      <c r="E703" s="151" t="s">
        <v>143</v>
      </c>
      <c r="F703" s="152">
        <v>40842</v>
      </c>
      <c r="G703" s="159">
        <v>2011</v>
      </c>
      <c r="H703" s="149" t="s">
        <v>28</v>
      </c>
      <c r="I703" s="149" t="str">
        <f t="shared" si="30"/>
        <v>IL</v>
      </c>
      <c r="J703" s="149" t="str">
        <f t="shared" si="31"/>
        <v>IL</v>
      </c>
      <c r="K703" s="149" t="str">
        <f t="shared" si="32"/>
        <v>Midwest</v>
      </c>
      <c r="L703" s="149" t="str">
        <f>INDEX('State '!$A$1:$C$62,MATCH($I703,'State '!$B:$B,0),3)</f>
        <v>Midwest</v>
      </c>
      <c r="M703" s="149" t="str">
        <f>INDEX('State '!$A$1:$C$62,MATCH($J703,'State '!$B:$B,0),3)</f>
        <v>Midwest</v>
      </c>
      <c r="N703" s="149"/>
      <c r="O703" s="156">
        <v>18.399999999999999</v>
      </c>
      <c r="P703" s="155">
        <v>8.65</v>
      </c>
      <c r="Q703" s="155">
        <v>120</v>
      </c>
      <c r="R703" s="156">
        <v>16</v>
      </c>
      <c r="S703" s="157" t="s">
        <v>135</v>
      </c>
      <c r="T703" s="154" t="s">
        <v>381</v>
      </c>
      <c r="U703" s="158" t="s">
        <v>491</v>
      </c>
      <c r="V703" s="149"/>
      <c r="W703" s="148"/>
      <c r="X703" s="148"/>
      <c r="Y703" s="148"/>
    </row>
    <row r="704" spans="1:25" s="17" customFormat="1" x14ac:dyDescent="0.2">
      <c r="A704" s="149">
        <v>40848</v>
      </c>
      <c r="B704" s="162" t="s">
        <v>485</v>
      </c>
      <c r="C704" s="162" t="s">
        <v>206</v>
      </c>
      <c r="D704" s="162" t="s">
        <v>140</v>
      </c>
      <c r="E704" s="162" t="s">
        <v>143</v>
      </c>
      <c r="F704" s="163">
        <v>40848</v>
      </c>
      <c r="G704" s="164">
        <v>2011</v>
      </c>
      <c r="H704" s="149" t="s">
        <v>399</v>
      </c>
      <c r="I704" s="149" t="str">
        <f t="shared" si="30"/>
        <v>PA</v>
      </c>
      <c r="J704" s="149" t="str">
        <f t="shared" si="31"/>
        <v>NJ</v>
      </c>
      <c r="K704" s="149" t="str">
        <f t="shared" si="32"/>
        <v>Northeast</v>
      </c>
      <c r="L704" s="149" t="str">
        <f>INDEX('State '!$A$1:$C$62,MATCH($I704,'State '!$B:$B,0),3)</f>
        <v>Northeast</v>
      </c>
      <c r="M704" s="149" t="str">
        <f>INDEX('State '!$A$1:$C$62,MATCH($J704,'State '!$B:$B,0),3)</f>
        <v>Northeast</v>
      </c>
      <c r="N704" s="149"/>
      <c r="O704" s="156">
        <v>643</v>
      </c>
      <c r="P704" s="156">
        <v>127.4</v>
      </c>
      <c r="Q704" s="156">
        <v>350</v>
      </c>
      <c r="R704" s="155">
        <v>30</v>
      </c>
      <c r="S704" s="149" t="s">
        <v>135</v>
      </c>
      <c r="T704" s="149" t="s">
        <v>381</v>
      </c>
      <c r="U704" s="149" t="s">
        <v>486</v>
      </c>
      <c r="V704" s="149"/>
      <c r="W704" s="148"/>
      <c r="X704" s="148"/>
      <c r="Y704" s="148"/>
    </row>
    <row r="705" spans="1:25" s="17" customFormat="1" x14ac:dyDescent="0.2">
      <c r="A705" s="149">
        <v>40609</v>
      </c>
      <c r="B705" s="150" t="s">
        <v>502</v>
      </c>
      <c r="C705" s="150" t="s">
        <v>233</v>
      </c>
      <c r="D705" s="150" t="s">
        <v>136</v>
      </c>
      <c r="E705" s="151" t="s">
        <v>143</v>
      </c>
      <c r="F705" s="152">
        <v>40848</v>
      </c>
      <c r="G705" s="153">
        <v>2011</v>
      </c>
      <c r="H705" s="149" t="s">
        <v>0</v>
      </c>
      <c r="I705" s="149" t="str">
        <f t="shared" si="30"/>
        <v>LA</v>
      </c>
      <c r="J705" s="149" t="str">
        <f t="shared" si="31"/>
        <v>LA</v>
      </c>
      <c r="K705" s="149" t="str">
        <f t="shared" si="32"/>
        <v>South Central</v>
      </c>
      <c r="L705" s="149" t="str">
        <f>INDEX('State '!$A$1:$C$62,MATCH($I705,'State '!$B:$B,0),3)</f>
        <v>South Central</v>
      </c>
      <c r="M705" s="149" t="str">
        <f>INDEX('State '!$A$1:$C$62,MATCH($J705,'State '!$B:$B,0),3)</f>
        <v>South Central</v>
      </c>
      <c r="N705" s="149"/>
      <c r="O705" s="156">
        <v>1500</v>
      </c>
      <c r="P705" s="155">
        <v>270</v>
      </c>
      <c r="Q705" s="155">
        <v>1800</v>
      </c>
      <c r="R705" s="156" t="s">
        <v>3231</v>
      </c>
      <c r="S705" s="157" t="s">
        <v>138</v>
      </c>
      <c r="T705" s="154" t="s">
        <v>187</v>
      </c>
      <c r="U705" s="158" t="s">
        <v>382</v>
      </c>
      <c r="V705" s="149"/>
      <c r="W705" s="148"/>
      <c r="X705" s="148"/>
      <c r="Y705" s="148"/>
    </row>
    <row r="706" spans="1:25" s="17" customFormat="1" x14ac:dyDescent="0.2">
      <c r="A706" s="149">
        <v>40617</v>
      </c>
      <c r="B706" s="150" t="s">
        <v>494</v>
      </c>
      <c r="C706" s="150" t="s">
        <v>229</v>
      </c>
      <c r="D706" s="150" t="s">
        <v>140</v>
      </c>
      <c r="E706" s="151" t="s">
        <v>143</v>
      </c>
      <c r="F706" s="152">
        <v>40848</v>
      </c>
      <c r="G706" s="153">
        <v>2011</v>
      </c>
      <c r="H706" s="149" t="s">
        <v>388</v>
      </c>
      <c r="I706" s="149" t="str">
        <f t="shared" si="30"/>
        <v>PA</v>
      </c>
      <c r="J706" s="149" t="str">
        <f t="shared" si="31"/>
        <v>NY</v>
      </c>
      <c r="K706" s="149" t="str">
        <f t="shared" si="32"/>
        <v>Northeast</v>
      </c>
      <c r="L706" s="149" t="str">
        <f>INDEX('State '!$A$1:$C$62,MATCH($I706,'State '!$B:$B,0),3)</f>
        <v>Northeast</v>
      </c>
      <c r="M706" s="149" t="str">
        <f>INDEX('State '!$A$1:$C$62,MATCH($J706,'State '!$B:$B,0),3)</f>
        <v>Northeast</v>
      </c>
      <c r="N706" s="149"/>
      <c r="O706" s="156">
        <v>0</v>
      </c>
      <c r="P706" s="155">
        <v>0</v>
      </c>
      <c r="Q706" s="155">
        <v>325</v>
      </c>
      <c r="R706" s="156"/>
      <c r="S706" s="157" t="s">
        <v>135</v>
      </c>
      <c r="T706" s="154" t="s">
        <v>381</v>
      </c>
      <c r="U706" s="158" t="s">
        <v>495</v>
      </c>
      <c r="V706" s="149"/>
      <c r="W706" s="148"/>
      <c r="X706" s="148"/>
      <c r="Y706" s="148"/>
    </row>
    <row r="707" spans="1:25" s="17" customFormat="1" x14ac:dyDescent="0.2">
      <c r="A707" s="149">
        <v>40924</v>
      </c>
      <c r="B707" s="150" t="s">
        <v>528</v>
      </c>
      <c r="C707" s="150" t="s">
        <v>239</v>
      </c>
      <c r="D707" s="150" t="s">
        <v>140</v>
      </c>
      <c r="E707" s="151" t="s">
        <v>143</v>
      </c>
      <c r="F707" s="152">
        <v>40857</v>
      </c>
      <c r="G707" s="153">
        <v>2011</v>
      </c>
      <c r="H707" s="149" t="s">
        <v>0</v>
      </c>
      <c r="I707" s="149" t="str">
        <f t="shared" ref="I707:I770" si="33">LEFT($H707,2)</f>
        <v>LA</v>
      </c>
      <c r="J707" s="149" t="str">
        <f t="shared" ref="J707:J770" si="34">RIGHT($H707,2)</f>
        <v>LA</v>
      </c>
      <c r="K707" s="149" t="str">
        <f t="shared" ref="K707:K770" si="35">IF($L707=$M707,L707,CONCATENATE($L707,", ",IF(ISBLANK(N707),"",CONCATENATE(N707,", ")),$M707))</f>
        <v>South Central</v>
      </c>
      <c r="L707" s="149" t="str">
        <f>INDEX('State '!$A$1:$C$62,MATCH($I707,'State '!$B:$B,0),3)</f>
        <v>South Central</v>
      </c>
      <c r="M707" s="149" t="str">
        <f>INDEX('State '!$A$1:$C$62,MATCH($J707,'State '!$B:$B,0),3)</f>
        <v>South Central</v>
      </c>
      <c r="N707" s="149"/>
      <c r="O707" s="156">
        <v>0</v>
      </c>
      <c r="P707" s="155">
        <v>0</v>
      </c>
      <c r="Q707" s="155">
        <v>105</v>
      </c>
      <c r="R707" s="156"/>
      <c r="S707" s="157" t="s">
        <v>135</v>
      </c>
      <c r="T707" s="154" t="s">
        <v>381</v>
      </c>
      <c r="U707" s="158" t="s">
        <v>529</v>
      </c>
      <c r="V707" s="149"/>
      <c r="W707" s="148"/>
      <c r="X707" s="148"/>
      <c r="Y707" s="148"/>
    </row>
    <row r="708" spans="1:25" s="17" customFormat="1" x14ac:dyDescent="0.2">
      <c r="A708" s="149">
        <v>40848</v>
      </c>
      <c r="B708" s="150" t="s">
        <v>496</v>
      </c>
      <c r="C708" s="150" t="s">
        <v>230</v>
      </c>
      <c r="D708" s="150" t="s">
        <v>136</v>
      </c>
      <c r="E708" s="151" t="s">
        <v>143</v>
      </c>
      <c r="F708" s="152">
        <v>40867</v>
      </c>
      <c r="G708" s="159">
        <v>2011</v>
      </c>
      <c r="H708" s="149" t="s">
        <v>388</v>
      </c>
      <c r="I708" s="149" t="str">
        <f t="shared" si="33"/>
        <v>PA</v>
      </c>
      <c r="J708" s="149" t="str">
        <f t="shared" si="34"/>
        <v>NY</v>
      </c>
      <c r="K708" s="149" t="str">
        <f t="shared" si="35"/>
        <v>Northeast</v>
      </c>
      <c r="L708" s="149" t="str">
        <f>INDEX('State '!$A$1:$C$62,MATCH($I708,'State '!$B:$B,0),3)</f>
        <v>Northeast</v>
      </c>
      <c r="M708" s="149" t="str">
        <f>INDEX('State '!$A$1:$C$62,MATCH($J708,'State '!$B:$B,0),3)</f>
        <v>Northeast</v>
      </c>
      <c r="N708" s="149"/>
      <c r="O708" s="156">
        <v>46.76</v>
      </c>
      <c r="P708" s="155">
        <v>15</v>
      </c>
      <c r="Q708" s="155">
        <v>350</v>
      </c>
      <c r="R708" s="156">
        <v>24</v>
      </c>
      <c r="S708" s="157" t="s">
        <v>135</v>
      </c>
      <c r="T708" s="154" t="s">
        <v>381</v>
      </c>
      <c r="U708" s="158" t="s">
        <v>498</v>
      </c>
      <c r="V708" s="149"/>
      <c r="W708" s="148"/>
      <c r="X708" s="148"/>
      <c r="Y708" s="148"/>
    </row>
    <row r="709" spans="1:25" s="17" customFormat="1" x14ac:dyDescent="0.2">
      <c r="A709" s="149">
        <v>40906</v>
      </c>
      <c r="B709" s="162" t="s">
        <v>1997</v>
      </c>
      <c r="C709" s="162" t="s">
        <v>216</v>
      </c>
      <c r="D709" s="162" t="s">
        <v>134</v>
      </c>
      <c r="E709" s="162" t="s">
        <v>143</v>
      </c>
      <c r="F709" s="163"/>
      <c r="G709" s="164">
        <v>2011</v>
      </c>
      <c r="H709" s="149" t="s">
        <v>0</v>
      </c>
      <c r="I709" s="149" t="str">
        <f t="shared" si="33"/>
        <v>LA</v>
      </c>
      <c r="J709" s="149" t="str">
        <f t="shared" si="34"/>
        <v>LA</v>
      </c>
      <c r="K709" s="149" t="str">
        <f t="shared" si="35"/>
        <v>South Central</v>
      </c>
      <c r="L709" s="149" t="str">
        <f>INDEX('State '!$A$1:$C$62,MATCH($I709,'State '!$B:$B,0),3)</f>
        <v>South Central</v>
      </c>
      <c r="M709" s="149" t="str">
        <f>INDEX('State '!$A$1:$C$62,MATCH($J709,'State '!$B:$B,0),3)</f>
        <v>South Central</v>
      </c>
      <c r="N709" s="149"/>
      <c r="O709" s="156">
        <v>30</v>
      </c>
      <c r="P709" s="156">
        <v>12.6</v>
      </c>
      <c r="Q709" s="156">
        <v>1800</v>
      </c>
      <c r="R709" s="155">
        <v>20</v>
      </c>
      <c r="S709" s="149" t="s">
        <v>135</v>
      </c>
      <c r="T709" s="149" t="s">
        <v>381</v>
      </c>
      <c r="U709" s="149" t="s">
        <v>1998</v>
      </c>
      <c r="V709" s="149"/>
      <c r="W709" s="148"/>
      <c r="X709" s="148"/>
      <c r="Y709" s="148"/>
    </row>
    <row r="710" spans="1:25" s="17" customFormat="1" x14ac:dyDescent="0.2">
      <c r="A710" s="149">
        <v>40380</v>
      </c>
      <c r="B710" s="150" t="s">
        <v>448</v>
      </c>
      <c r="C710" s="150" t="s">
        <v>217</v>
      </c>
      <c r="D710" s="150" t="s">
        <v>134</v>
      </c>
      <c r="E710" s="151" t="s">
        <v>143</v>
      </c>
      <c r="F710" s="152"/>
      <c r="G710" s="159">
        <v>2011</v>
      </c>
      <c r="H710" s="149" t="s">
        <v>0</v>
      </c>
      <c r="I710" s="149" t="str">
        <f t="shared" si="33"/>
        <v>LA</v>
      </c>
      <c r="J710" s="149" t="str">
        <f t="shared" si="34"/>
        <v>LA</v>
      </c>
      <c r="K710" s="149" t="str">
        <f t="shared" si="35"/>
        <v>South Central</v>
      </c>
      <c r="L710" s="149" t="str">
        <f>INDEX('State '!$A$1:$C$62,MATCH($I710,'State '!$B:$B,0),3)</f>
        <v>South Central</v>
      </c>
      <c r="M710" s="149" t="str">
        <f>INDEX('State '!$A$1:$C$62,MATCH($J710,'State '!$B:$B,0),3)</f>
        <v>South Central</v>
      </c>
      <c r="N710" s="149"/>
      <c r="O710" s="156">
        <v>15</v>
      </c>
      <c r="P710" s="155">
        <v>5.3</v>
      </c>
      <c r="Q710" s="155">
        <v>900</v>
      </c>
      <c r="R710" s="156">
        <v>24</v>
      </c>
      <c r="S710" s="157" t="s">
        <v>135</v>
      </c>
      <c r="T710" s="154" t="s">
        <v>381</v>
      </c>
      <c r="U710" s="158" t="s">
        <v>449</v>
      </c>
      <c r="V710" s="149"/>
      <c r="W710" s="148"/>
      <c r="X710" s="148"/>
      <c r="Y710" s="148"/>
    </row>
    <row r="711" spans="1:25" s="17" customFormat="1" ht="31.15" customHeight="1" x14ac:dyDescent="0.2">
      <c r="A711" s="171">
        <v>42619</v>
      </c>
      <c r="B711" s="162" t="s">
        <v>1993</v>
      </c>
      <c r="C711" s="162" t="s">
        <v>2216</v>
      </c>
      <c r="D711" s="162" t="s">
        <v>134</v>
      </c>
      <c r="E711" s="151" t="s">
        <v>143</v>
      </c>
      <c r="F711" s="163"/>
      <c r="G711" s="155">
        <v>2011</v>
      </c>
      <c r="H711" s="149" t="s">
        <v>29</v>
      </c>
      <c r="I711" s="149" t="str">
        <f t="shared" si="33"/>
        <v>WY</v>
      </c>
      <c r="J711" s="149" t="str">
        <f t="shared" si="34"/>
        <v>WY</v>
      </c>
      <c r="K711" s="149" t="str">
        <f t="shared" si="35"/>
        <v>Mountain</v>
      </c>
      <c r="L711" s="149" t="str">
        <f>INDEX('State '!$A$1:$C$62,MATCH($I711,'State '!$B:$B,0),3)</f>
        <v>Mountain</v>
      </c>
      <c r="M711" s="149" t="str">
        <f>INDEX('State '!$A$1:$C$62,MATCH($J711,'State '!$B:$B,0),3)</f>
        <v>Mountain</v>
      </c>
      <c r="N711" s="149"/>
      <c r="O711" s="156"/>
      <c r="P711" s="156"/>
      <c r="Q711" s="156"/>
      <c r="R711" s="155" t="s">
        <v>1096</v>
      </c>
      <c r="S711" s="149" t="s">
        <v>135</v>
      </c>
      <c r="T711" s="149" t="s">
        <v>381</v>
      </c>
      <c r="U711" s="149" t="s">
        <v>2217</v>
      </c>
      <c r="V711" s="149"/>
      <c r="W711" s="148"/>
      <c r="X711" s="148"/>
      <c r="Y711" s="148"/>
    </row>
    <row r="712" spans="1:25" s="17" customFormat="1" x14ac:dyDescent="0.2">
      <c r="A712" s="149">
        <v>41151</v>
      </c>
      <c r="B712" s="162" t="s">
        <v>1756</v>
      </c>
      <c r="C712" s="162" t="s">
        <v>1757</v>
      </c>
      <c r="D712" s="162" t="s">
        <v>136</v>
      </c>
      <c r="E712" s="162" t="s">
        <v>143</v>
      </c>
      <c r="F712" s="163">
        <v>40963</v>
      </c>
      <c r="G712" s="164">
        <v>2012</v>
      </c>
      <c r="H712" s="149" t="s">
        <v>34</v>
      </c>
      <c r="I712" s="149" t="str">
        <f t="shared" si="33"/>
        <v>WI</v>
      </c>
      <c r="J712" s="149" t="str">
        <f t="shared" si="34"/>
        <v>WI</v>
      </c>
      <c r="K712" s="149" t="str">
        <f t="shared" si="35"/>
        <v>Midwest</v>
      </c>
      <c r="L712" s="149" t="str">
        <f>INDEX('State '!$A$1:$C$62,MATCH($I712,'State '!$B:$B,0),3)</f>
        <v>Midwest</v>
      </c>
      <c r="M712" s="149" t="str">
        <f>INDEX('State '!$A$1:$C$62,MATCH($J712,'State '!$B:$B,0),3)</f>
        <v>Midwest</v>
      </c>
      <c r="N712" s="149"/>
      <c r="O712" s="156">
        <v>22</v>
      </c>
      <c r="P712" s="156">
        <v>13.7</v>
      </c>
      <c r="Q712" s="156"/>
      <c r="R712" s="155"/>
      <c r="S712" s="149" t="s">
        <v>138</v>
      </c>
      <c r="T712" s="149" t="s">
        <v>187</v>
      </c>
      <c r="U712" s="149" t="s">
        <v>382</v>
      </c>
      <c r="V712" s="149"/>
      <c r="W712" s="148"/>
      <c r="X712" s="148"/>
      <c r="Y712" s="148"/>
    </row>
    <row r="713" spans="1:25" s="17" customFormat="1" x14ac:dyDescent="0.2">
      <c r="A713" s="149">
        <v>41106</v>
      </c>
      <c r="B713" s="162" t="s">
        <v>431</v>
      </c>
      <c r="C713" s="162" t="s">
        <v>214</v>
      </c>
      <c r="D713" s="162" t="s">
        <v>136</v>
      </c>
      <c r="E713" s="162" t="s">
        <v>143</v>
      </c>
      <c r="F713" s="163">
        <v>40998</v>
      </c>
      <c r="G713" s="164">
        <v>2012</v>
      </c>
      <c r="H713" s="149" t="s">
        <v>25</v>
      </c>
      <c r="I713" s="149" t="str">
        <f t="shared" si="33"/>
        <v>CO</v>
      </c>
      <c r="J713" s="149" t="str">
        <f t="shared" si="34"/>
        <v>CO</v>
      </c>
      <c r="K713" s="149" t="str">
        <f t="shared" si="35"/>
        <v>Mountain</v>
      </c>
      <c r="L713" s="149" t="str">
        <f>INDEX('State '!$A$1:$C$62,MATCH($I713,'State '!$B:$B,0),3)</f>
        <v>Mountain</v>
      </c>
      <c r="M713" s="149" t="str">
        <f>INDEX('State '!$A$1:$C$62,MATCH($J713,'State '!$B:$B,0),3)</f>
        <v>Mountain</v>
      </c>
      <c r="N713" s="149"/>
      <c r="O713" s="156"/>
      <c r="P713" s="156">
        <v>3.5</v>
      </c>
      <c r="Q713" s="156">
        <v>500</v>
      </c>
      <c r="R713" s="155" t="s">
        <v>3176</v>
      </c>
      <c r="S713" s="149" t="s">
        <v>135</v>
      </c>
      <c r="T713" s="149" t="s">
        <v>381</v>
      </c>
      <c r="U713" s="149" t="s">
        <v>432</v>
      </c>
      <c r="V713" s="149"/>
      <c r="W713" s="148"/>
      <c r="X713" s="148"/>
      <c r="Y713" s="148"/>
    </row>
    <row r="714" spans="1:25" s="17" customFormat="1" x14ac:dyDescent="0.2">
      <c r="A714" s="149">
        <v>41005</v>
      </c>
      <c r="B714" s="150" t="s">
        <v>412</v>
      </c>
      <c r="C714" s="150" t="s">
        <v>1875</v>
      </c>
      <c r="D714" s="150" t="s">
        <v>134</v>
      </c>
      <c r="E714" s="162" t="s">
        <v>143</v>
      </c>
      <c r="F714" s="163">
        <v>41003</v>
      </c>
      <c r="G714" s="164">
        <v>2012</v>
      </c>
      <c r="H714" s="149" t="s">
        <v>20</v>
      </c>
      <c r="I714" s="149" t="str">
        <f t="shared" si="33"/>
        <v>NJ</v>
      </c>
      <c r="J714" s="149" t="str">
        <f t="shared" si="34"/>
        <v>NJ</v>
      </c>
      <c r="K714" s="149" t="str">
        <f t="shared" si="35"/>
        <v>Northeast</v>
      </c>
      <c r="L714" s="149" t="str">
        <f>INDEX('State '!$A$1:$C$62,MATCH($I714,'State '!$B:$B,0),3)</f>
        <v>Northeast</v>
      </c>
      <c r="M714" s="149" t="str">
        <f>INDEX('State '!$A$1:$C$62,MATCH($J714,'State '!$B:$B,0),3)</f>
        <v>Northeast</v>
      </c>
      <c r="N714" s="149"/>
      <c r="O714" s="156">
        <v>17</v>
      </c>
      <c r="P714" s="156">
        <v>6.24</v>
      </c>
      <c r="Q714" s="155">
        <v>250</v>
      </c>
      <c r="R714" s="155" t="s">
        <v>3184</v>
      </c>
      <c r="S714" s="149" t="s">
        <v>135</v>
      </c>
      <c r="T714" s="149" t="s">
        <v>381</v>
      </c>
      <c r="U714" s="149" t="s">
        <v>413</v>
      </c>
      <c r="V714" s="149"/>
      <c r="W714" s="148"/>
      <c r="X714" s="148"/>
      <c r="Y714" s="148"/>
    </row>
    <row r="715" spans="1:25" s="17" customFormat="1" x14ac:dyDescent="0.2">
      <c r="A715" s="149">
        <v>41720</v>
      </c>
      <c r="B715" s="150" t="s">
        <v>1747</v>
      </c>
      <c r="C715" s="150" t="s">
        <v>1748</v>
      </c>
      <c r="D715" s="150" t="s">
        <v>134</v>
      </c>
      <c r="E715" s="151" t="s">
        <v>143</v>
      </c>
      <c r="F715" s="152">
        <v>41031</v>
      </c>
      <c r="G715" s="153">
        <v>2012</v>
      </c>
      <c r="H715" s="149" t="s">
        <v>1749</v>
      </c>
      <c r="I715" s="149" t="str">
        <f t="shared" si="33"/>
        <v>PR</v>
      </c>
      <c r="J715" s="149" t="str">
        <f t="shared" si="34"/>
        <v>PR</v>
      </c>
      <c r="K715" s="149" t="e">
        <f t="shared" si="35"/>
        <v>#N/A</v>
      </c>
      <c r="L715" s="149" t="e">
        <f>INDEX('State '!$A$1:$C$62,MATCH($I715,'State '!$B:$B,0),3)</f>
        <v>#N/A</v>
      </c>
      <c r="M715" s="149" t="e">
        <f>INDEX('State '!$A$1:$C$62,MATCH($J715,'State '!$B:$B,0),3)</f>
        <v>#N/A</v>
      </c>
      <c r="N715" s="149"/>
      <c r="O715" s="156">
        <v>50</v>
      </c>
      <c r="P715" s="155">
        <v>42</v>
      </c>
      <c r="Q715" s="155">
        <v>186</v>
      </c>
      <c r="R715" s="156">
        <v>24</v>
      </c>
      <c r="S715" s="157" t="s">
        <v>135</v>
      </c>
      <c r="T715" s="154" t="s">
        <v>381</v>
      </c>
      <c r="U715" s="158" t="s">
        <v>1750</v>
      </c>
      <c r="V715" s="149"/>
      <c r="W715" s="148"/>
      <c r="X715" s="148"/>
      <c r="Y715" s="148"/>
    </row>
    <row r="716" spans="1:25" s="17" customFormat="1" x14ac:dyDescent="0.2">
      <c r="A716" s="149">
        <v>41106</v>
      </c>
      <c r="B716" s="162" t="s">
        <v>456</v>
      </c>
      <c r="C716" s="162" t="s">
        <v>224</v>
      </c>
      <c r="D716" s="162" t="s">
        <v>134</v>
      </c>
      <c r="E716" s="162" t="s">
        <v>143</v>
      </c>
      <c r="F716" s="163">
        <v>41044</v>
      </c>
      <c r="G716" s="164">
        <v>2012</v>
      </c>
      <c r="H716" s="149" t="s">
        <v>13</v>
      </c>
      <c r="I716" s="149" t="str">
        <f t="shared" si="33"/>
        <v>CA</v>
      </c>
      <c r="J716" s="149" t="str">
        <f t="shared" si="34"/>
        <v>CA</v>
      </c>
      <c r="K716" s="149" t="str">
        <f t="shared" si="35"/>
        <v>Pacific</v>
      </c>
      <c r="L716" s="149" t="str">
        <f>INDEX('State '!$A$1:$C$62,MATCH($I716,'State '!$B:$B,0),3)</f>
        <v>Pacific</v>
      </c>
      <c r="M716" s="149" t="str">
        <f>INDEX('State '!$A$1:$C$62,MATCH($J716,'State '!$B:$B,0),3)</f>
        <v>Pacific</v>
      </c>
      <c r="N716" s="149"/>
      <c r="O716" s="156">
        <v>15.7</v>
      </c>
      <c r="P716" s="156">
        <v>8.6</v>
      </c>
      <c r="Q716" s="156">
        <v>24.27</v>
      </c>
      <c r="R716" s="155">
        <v>8</v>
      </c>
      <c r="S716" s="149" t="s">
        <v>135</v>
      </c>
      <c r="T716" s="149" t="s">
        <v>381</v>
      </c>
      <c r="U716" s="149" t="s">
        <v>481</v>
      </c>
      <c r="V716" s="149"/>
      <c r="W716" s="148"/>
      <c r="X716" s="148"/>
      <c r="Y716" s="148"/>
    </row>
    <row r="717" spans="1:25" s="17" customFormat="1" x14ac:dyDescent="0.2">
      <c r="A717" s="149">
        <v>41106</v>
      </c>
      <c r="B717" s="150" t="s">
        <v>439</v>
      </c>
      <c r="C717" s="150" t="s">
        <v>1875</v>
      </c>
      <c r="D717" s="150" t="s">
        <v>140</v>
      </c>
      <c r="E717" s="151" t="s">
        <v>143</v>
      </c>
      <c r="F717" s="152">
        <v>41044</v>
      </c>
      <c r="G717" s="159">
        <v>2012</v>
      </c>
      <c r="H717" s="149" t="s">
        <v>517</v>
      </c>
      <c r="I717" s="149" t="str">
        <f t="shared" si="33"/>
        <v>AL</v>
      </c>
      <c r="J717" s="149" t="str">
        <f t="shared" si="34"/>
        <v>NC</v>
      </c>
      <c r="K717" s="149" t="str">
        <f t="shared" si="35"/>
        <v>South Central, Southeast</v>
      </c>
      <c r="L717" s="149" t="str">
        <f>INDEX('State '!$A$1:$C$62,MATCH($I717,'State '!$B:$B,0),3)</f>
        <v>South Central</v>
      </c>
      <c r="M717" s="149" t="str">
        <f>INDEX('State '!$A$1:$C$62,MATCH($J717,'State '!$B:$B,0),3)</f>
        <v>Southeast</v>
      </c>
      <c r="N717" s="149"/>
      <c r="O717" s="156">
        <v>92.5</v>
      </c>
      <c r="P717" s="155">
        <v>22.59</v>
      </c>
      <c r="Q717" s="155">
        <v>95</v>
      </c>
      <c r="R717" s="156">
        <v>42</v>
      </c>
      <c r="S717" s="157" t="s">
        <v>135</v>
      </c>
      <c r="T717" s="154" t="s">
        <v>381</v>
      </c>
      <c r="U717" s="158" t="s">
        <v>440</v>
      </c>
      <c r="V717" s="149"/>
      <c r="W717" s="148"/>
      <c r="X717" s="148"/>
      <c r="Y717" s="148"/>
    </row>
    <row r="718" spans="1:25" s="17" customFormat="1" x14ac:dyDescent="0.2">
      <c r="A718" s="149">
        <v>40591</v>
      </c>
      <c r="B718" s="150" t="s">
        <v>1766</v>
      </c>
      <c r="C718" s="150" t="s">
        <v>212</v>
      </c>
      <c r="D718" s="150" t="s">
        <v>136</v>
      </c>
      <c r="E718" s="151" t="s">
        <v>143</v>
      </c>
      <c r="F718" s="152">
        <v>41061</v>
      </c>
      <c r="G718" s="159">
        <v>2012</v>
      </c>
      <c r="H718" s="149" t="s">
        <v>16</v>
      </c>
      <c r="I718" s="149" t="str">
        <f t="shared" si="33"/>
        <v>NC</v>
      </c>
      <c r="J718" s="149" t="str">
        <f t="shared" si="34"/>
        <v>NC</v>
      </c>
      <c r="K718" s="149" t="str">
        <f t="shared" si="35"/>
        <v>Southeast</v>
      </c>
      <c r="L718" s="149" t="str">
        <f>INDEX('State '!$A$1:$C$62,MATCH($I718,'State '!$B:$B,0),3)</f>
        <v>Southeast</v>
      </c>
      <c r="M718" s="149" t="str">
        <f>INDEX('State '!$A$1:$C$62,MATCH($J718,'State '!$B:$B,0),3)</f>
        <v>Southeast</v>
      </c>
      <c r="N718" s="149"/>
      <c r="O718" s="156"/>
      <c r="P718" s="155">
        <v>38</v>
      </c>
      <c r="Q718" s="155"/>
      <c r="R718" s="156">
        <v>20</v>
      </c>
      <c r="S718" s="157" t="s">
        <v>138</v>
      </c>
      <c r="T718" s="154" t="s">
        <v>187</v>
      </c>
      <c r="U718" s="158" t="s">
        <v>382</v>
      </c>
      <c r="V718" s="149"/>
      <c r="W718" s="148"/>
      <c r="X718" s="148"/>
      <c r="Y718" s="148"/>
    </row>
    <row r="719" spans="1:25" s="17" customFormat="1" x14ac:dyDescent="0.2">
      <c r="A719" s="149">
        <v>40968</v>
      </c>
      <c r="B719" s="150" t="s">
        <v>433</v>
      </c>
      <c r="C719" s="150" t="s">
        <v>215</v>
      </c>
      <c r="D719" s="150" t="s">
        <v>140</v>
      </c>
      <c r="E719" s="151" t="s">
        <v>143</v>
      </c>
      <c r="F719" s="152">
        <v>41061</v>
      </c>
      <c r="G719" s="159">
        <v>2012</v>
      </c>
      <c r="H719" s="149" t="s">
        <v>1341</v>
      </c>
      <c r="I719" s="149" t="str">
        <f t="shared" si="33"/>
        <v>MS</v>
      </c>
      <c r="J719" s="149" t="str">
        <f t="shared" si="34"/>
        <v>GA</v>
      </c>
      <c r="K719" s="149" t="str">
        <f t="shared" si="35"/>
        <v>South Central, Southeast</v>
      </c>
      <c r="L719" s="149" t="str">
        <f>INDEX('State '!$A$1:$C$62,MATCH($I719,'State '!$B:$B,0),3)</f>
        <v>South Central</v>
      </c>
      <c r="M719" s="149" t="str">
        <f>INDEX('State '!$A$1:$C$62,MATCH($J719,'State '!$B:$B,0),3)</f>
        <v>Southeast</v>
      </c>
      <c r="N719" s="149"/>
      <c r="O719" s="156">
        <v>122.6</v>
      </c>
      <c r="P719" s="155">
        <v>19.3</v>
      </c>
      <c r="Q719" s="155">
        <v>125</v>
      </c>
      <c r="R719" s="156">
        <v>36</v>
      </c>
      <c r="S719" s="157" t="s">
        <v>135</v>
      </c>
      <c r="T719" s="154" t="s">
        <v>381</v>
      </c>
      <c r="U719" s="158" t="s">
        <v>434</v>
      </c>
      <c r="V719" s="149"/>
      <c r="W719" s="148"/>
      <c r="X719" s="148"/>
      <c r="Y719" s="148"/>
    </row>
    <row r="720" spans="1:25" s="17" customFormat="1" x14ac:dyDescent="0.2">
      <c r="A720" s="149">
        <v>41120</v>
      </c>
      <c r="B720" s="162" t="s">
        <v>470</v>
      </c>
      <c r="C720" s="162" t="s">
        <v>1721</v>
      </c>
      <c r="D720" s="162" t="s">
        <v>136</v>
      </c>
      <c r="E720" s="162" t="s">
        <v>143</v>
      </c>
      <c r="F720" s="163">
        <v>41109</v>
      </c>
      <c r="G720" s="155">
        <v>2012</v>
      </c>
      <c r="H720" s="149" t="s">
        <v>438</v>
      </c>
      <c r="I720" s="149" t="str">
        <f t="shared" si="33"/>
        <v>WV</v>
      </c>
      <c r="J720" s="149" t="str">
        <f t="shared" si="34"/>
        <v>PA</v>
      </c>
      <c r="K720" s="149" t="str">
        <f t="shared" si="35"/>
        <v>Northeast</v>
      </c>
      <c r="L720" s="149" t="str">
        <f>INDEX('State '!$A$1:$C$62,MATCH($I720,'State '!$B:$B,0),3)</f>
        <v>Northeast</v>
      </c>
      <c r="M720" s="149" t="str">
        <f>INDEX('State '!$A$1:$C$62,MATCH($J720,'State '!$B:$B,0),3)</f>
        <v>Northeast</v>
      </c>
      <c r="N720" s="149"/>
      <c r="O720" s="156">
        <v>272</v>
      </c>
      <c r="P720" s="156">
        <v>50</v>
      </c>
      <c r="Q720" s="156">
        <v>313.56</v>
      </c>
      <c r="R720" s="155" t="s">
        <v>3187</v>
      </c>
      <c r="S720" s="149" t="s">
        <v>135</v>
      </c>
      <c r="T720" s="149" t="s">
        <v>381</v>
      </c>
      <c r="U720" s="149" t="s">
        <v>1791</v>
      </c>
      <c r="V720" s="149"/>
      <c r="W720" s="148"/>
      <c r="X720" s="148"/>
      <c r="Y720" s="148"/>
    </row>
    <row r="721" spans="1:25" s="17" customFormat="1" x14ac:dyDescent="0.2">
      <c r="A721" s="149">
        <v>41215</v>
      </c>
      <c r="B721" s="150" t="s">
        <v>1728</v>
      </c>
      <c r="C721" s="150" t="s">
        <v>1729</v>
      </c>
      <c r="D721" s="150" t="s">
        <v>134</v>
      </c>
      <c r="E721" s="151" t="s">
        <v>143</v>
      </c>
      <c r="F721" s="152">
        <v>41122</v>
      </c>
      <c r="G721" s="159">
        <v>2012</v>
      </c>
      <c r="H721" s="149" t="s">
        <v>11</v>
      </c>
      <c r="I721" s="149" t="str">
        <f t="shared" si="33"/>
        <v>ND</v>
      </c>
      <c r="J721" s="149" t="str">
        <f t="shared" si="34"/>
        <v>ND</v>
      </c>
      <c r="K721" s="149" t="str">
        <f t="shared" si="35"/>
        <v>Mountain</v>
      </c>
      <c r="L721" s="149" t="str">
        <f>INDEX('State '!$A$1:$C$62,MATCH($I721,'State '!$B:$B,0),3)</f>
        <v>Mountain</v>
      </c>
      <c r="M721" s="149" t="str">
        <f>INDEX('State '!$A$1:$C$62,MATCH($J721,'State '!$B:$B,0),3)</f>
        <v>Mountain</v>
      </c>
      <c r="N721" s="149"/>
      <c r="O721" s="156"/>
      <c r="P721" s="155">
        <v>13</v>
      </c>
      <c r="Q721" s="155">
        <v>146</v>
      </c>
      <c r="R721" s="156"/>
      <c r="S721" s="157" t="s">
        <v>138</v>
      </c>
      <c r="T721" s="154" t="s">
        <v>187</v>
      </c>
      <c r="U721" s="158" t="s">
        <v>382</v>
      </c>
      <c r="V721" s="149"/>
      <c r="W721" s="148"/>
      <c r="X721" s="148"/>
      <c r="Y721" s="148"/>
    </row>
    <row r="722" spans="1:25" s="17" customFormat="1" x14ac:dyDescent="0.2">
      <c r="A722" s="149">
        <v>41354</v>
      </c>
      <c r="B722" s="162" t="s">
        <v>410</v>
      </c>
      <c r="C722" s="162" t="s">
        <v>208</v>
      </c>
      <c r="D722" s="162" t="s">
        <v>136</v>
      </c>
      <c r="E722" s="162" t="s">
        <v>143</v>
      </c>
      <c r="F722" s="163">
        <v>41130</v>
      </c>
      <c r="G722" s="164">
        <v>2012</v>
      </c>
      <c r="H722" s="149" t="s">
        <v>14</v>
      </c>
      <c r="I722" s="149" t="str">
        <f t="shared" si="33"/>
        <v>MS</v>
      </c>
      <c r="J722" s="149" t="str">
        <f t="shared" si="34"/>
        <v>MS</v>
      </c>
      <c r="K722" s="149" t="str">
        <f t="shared" si="35"/>
        <v>South Central</v>
      </c>
      <c r="L722" s="149" t="str">
        <f>INDEX('State '!$A$1:$C$62,MATCH($I722,'State '!$B:$B,0),3)</f>
        <v>South Central</v>
      </c>
      <c r="M722" s="149" t="str">
        <f>INDEX('State '!$A$1:$C$62,MATCH($J722,'State '!$B:$B,0),3)</f>
        <v>South Central</v>
      </c>
      <c r="N722" s="149"/>
      <c r="O722" s="156">
        <v>75</v>
      </c>
      <c r="P722" s="156">
        <v>36.799999999999997</v>
      </c>
      <c r="Q722" s="156">
        <v>200</v>
      </c>
      <c r="R722" s="155" t="s">
        <v>1822</v>
      </c>
      <c r="S722" s="149" t="s">
        <v>135</v>
      </c>
      <c r="T722" s="149" t="s">
        <v>381</v>
      </c>
      <c r="U722" s="149" t="s">
        <v>411</v>
      </c>
      <c r="V722" s="149"/>
      <c r="W722" s="148"/>
      <c r="X722" s="148"/>
      <c r="Y722" s="148"/>
    </row>
    <row r="723" spans="1:25" s="17" customFormat="1" x14ac:dyDescent="0.2">
      <c r="A723" s="149">
        <v>41156</v>
      </c>
      <c r="B723" s="150" t="s">
        <v>452</v>
      </c>
      <c r="C723" s="150" t="s">
        <v>223</v>
      </c>
      <c r="D723" s="150" t="s">
        <v>136</v>
      </c>
      <c r="E723" s="151" t="s">
        <v>143</v>
      </c>
      <c r="F723" s="152">
        <v>41156</v>
      </c>
      <c r="G723" s="153">
        <v>2012</v>
      </c>
      <c r="H723" s="149" t="s">
        <v>438</v>
      </c>
      <c r="I723" s="149" t="str">
        <f t="shared" si="33"/>
        <v>WV</v>
      </c>
      <c r="J723" s="149" t="str">
        <f t="shared" si="34"/>
        <v>PA</v>
      </c>
      <c r="K723" s="149" t="str">
        <f t="shared" si="35"/>
        <v>Northeast</v>
      </c>
      <c r="L723" s="149" t="str">
        <f>INDEX('State '!$A$1:$C$62,MATCH($I723,'State '!$B:$B,0),3)</f>
        <v>Northeast</v>
      </c>
      <c r="M723" s="149" t="str">
        <f>INDEX('State '!$A$1:$C$62,MATCH($J723,'State '!$B:$B,0),3)</f>
        <v>Northeast</v>
      </c>
      <c r="N723" s="149"/>
      <c r="O723" s="156">
        <v>635</v>
      </c>
      <c r="P723" s="155">
        <v>110</v>
      </c>
      <c r="Q723" s="155">
        <v>484.26</v>
      </c>
      <c r="R723" s="156" t="s">
        <v>3182</v>
      </c>
      <c r="S723" s="157" t="s">
        <v>135</v>
      </c>
      <c r="T723" s="154" t="s">
        <v>381</v>
      </c>
      <c r="U723" s="158" t="s">
        <v>453</v>
      </c>
      <c r="V723" s="149"/>
      <c r="W723" s="148"/>
      <c r="X723" s="148"/>
      <c r="Y723" s="148"/>
    </row>
    <row r="724" spans="1:25" s="17" customFormat="1" x14ac:dyDescent="0.2">
      <c r="A724" s="149">
        <v>41215</v>
      </c>
      <c r="B724" s="162" t="s">
        <v>457</v>
      </c>
      <c r="C724" s="162" t="s">
        <v>206</v>
      </c>
      <c r="D724" s="162" t="s">
        <v>140</v>
      </c>
      <c r="E724" s="162" t="s">
        <v>143</v>
      </c>
      <c r="F724" s="163">
        <v>41198</v>
      </c>
      <c r="G724" s="155">
        <v>2012</v>
      </c>
      <c r="H724" s="149" t="s">
        <v>2149</v>
      </c>
      <c r="I724" s="149" t="str">
        <f t="shared" si="33"/>
        <v>NY</v>
      </c>
      <c r="J724" s="149" t="str">
        <f t="shared" si="34"/>
        <v>ON</v>
      </c>
      <c r="K724" s="149" t="str">
        <f t="shared" si="35"/>
        <v>Northeast, Canada</v>
      </c>
      <c r="L724" s="149" t="str">
        <f>INDEX('State '!$A$1:$C$62,MATCH($I724,'State '!$B:$B,0),3)</f>
        <v>Northeast</v>
      </c>
      <c r="M724" s="149" t="str">
        <f>INDEX('State '!$A$1:$C$62,MATCH($J724,'State '!$B:$B,0),3)</f>
        <v>Canada</v>
      </c>
      <c r="N724" s="149"/>
      <c r="O724" s="156">
        <v>60</v>
      </c>
      <c r="P724" s="156"/>
      <c r="Q724" s="156">
        <v>320</v>
      </c>
      <c r="R724" s="155"/>
      <c r="S724" s="149" t="s">
        <v>135</v>
      </c>
      <c r="T724" s="149" t="s">
        <v>458</v>
      </c>
      <c r="U724" s="149" t="s">
        <v>459</v>
      </c>
      <c r="V724" s="149"/>
      <c r="W724" s="148"/>
      <c r="X724" s="148"/>
      <c r="Y724" s="148"/>
    </row>
    <row r="725" spans="1:25" s="17" customFormat="1" x14ac:dyDescent="0.2">
      <c r="A725" s="149">
        <v>41215</v>
      </c>
      <c r="B725" s="162" t="s">
        <v>464</v>
      </c>
      <c r="C725" s="162" t="s">
        <v>199</v>
      </c>
      <c r="D725" s="162" t="s">
        <v>140</v>
      </c>
      <c r="E725" s="162" t="s">
        <v>143</v>
      </c>
      <c r="F725" s="163">
        <v>41200</v>
      </c>
      <c r="G725" s="155">
        <v>2012</v>
      </c>
      <c r="H725" s="149" t="s">
        <v>7</v>
      </c>
      <c r="I725" s="149" t="str">
        <f t="shared" si="33"/>
        <v>PA</v>
      </c>
      <c r="J725" s="149" t="str">
        <f t="shared" si="34"/>
        <v>PA</v>
      </c>
      <c r="K725" s="149" t="str">
        <f t="shared" si="35"/>
        <v>Northeast</v>
      </c>
      <c r="L725" s="149" t="str">
        <f>INDEX('State '!$A$1:$C$62,MATCH($I725,'State '!$B:$B,0),3)</f>
        <v>Northeast</v>
      </c>
      <c r="M725" s="149" t="str">
        <f>INDEX('State '!$A$1:$C$62,MATCH($J725,'State '!$B:$B,0),3)</f>
        <v>Northeast</v>
      </c>
      <c r="N725" s="149"/>
      <c r="O725" s="156"/>
      <c r="P725" s="156"/>
      <c r="Q725" s="156">
        <v>27</v>
      </c>
      <c r="R725" s="155">
        <v>30</v>
      </c>
      <c r="S725" s="149" t="s">
        <v>135</v>
      </c>
      <c r="T725" s="149" t="s">
        <v>381</v>
      </c>
      <c r="U725" s="149" t="s">
        <v>465</v>
      </c>
      <c r="V725" s="149"/>
      <c r="W725" s="148"/>
      <c r="X725" s="148"/>
      <c r="Y725" s="148"/>
    </row>
    <row r="726" spans="1:25" s="17" customFormat="1" x14ac:dyDescent="0.2">
      <c r="A726" s="149">
        <v>41198</v>
      </c>
      <c r="B726" s="150" t="s">
        <v>466</v>
      </c>
      <c r="C726" s="150" t="s">
        <v>206</v>
      </c>
      <c r="D726" s="150" t="s">
        <v>140</v>
      </c>
      <c r="E726" s="151" t="s">
        <v>143</v>
      </c>
      <c r="F726" s="152">
        <v>41201</v>
      </c>
      <c r="G726" s="159">
        <v>2012</v>
      </c>
      <c r="H726" s="149" t="s">
        <v>388</v>
      </c>
      <c r="I726" s="149" t="str">
        <f t="shared" si="33"/>
        <v>PA</v>
      </c>
      <c r="J726" s="149" t="str">
        <f t="shared" si="34"/>
        <v>NY</v>
      </c>
      <c r="K726" s="149" t="str">
        <f t="shared" si="35"/>
        <v>Northeast</v>
      </c>
      <c r="L726" s="149" t="str">
        <f>INDEX('State '!$A$1:$C$62,MATCH($I726,'State '!$B:$B,0),3)</f>
        <v>Northeast</v>
      </c>
      <c r="M726" s="149" t="str">
        <f>INDEX('State '!$A$1:$C$62,MATCH($J726,'State '!$B:$B,0),3)</f>
        <v>Northeast</v>
      </c>
      <c r="N726" s="149"/>
      <c r="O726" s="156">
        <v>100</v>
      </c>
      <c r="P726" s="155">
        <v>7</v>
      </c>
      <c r="Q726" s="155">
        <v>250</v>
      </c>
      <c r="R726" s="156">
        <v>30</v>
      </c>
      <c r="S726" s="157" t="s">
        <v>135</v>
      </c>
      <c r="T726" s="154" t="s">
        <v>381</v>
      </c>
      <c r="U726" s="158" t="s">
        <v>467</v>
      </c>
      <c r="V726" s="149"/>
      <c r="W726" s="148"/>
      <c r="X726" s="148"/>
      <c r="Y726" s="148"/>
    </row>
    <row r="727" spans="1:25" s="17" customFormat="1" x14ac:dyDescent="0.2">
      <c r="A727" s="171">
        <v>42597</v>
      </c>
      <c r="B727" s="162" t="s">
        <v>2063</v>
      </c>
      <c r="C727" s="162" t="s">
        <v>223</v>
      </c>
      <c r="D727" s="162" t="s">
        <v>2139</v>
      </c>
      <c r="E727" s="162" t="s">
        <v>143</v>
      </c>
      <c r="F727" s="163">
        <v>41212</v>
      </c>
      <c r="G727" s="164">
        <v>2012</v>
      </c>
      <c r="H727" s="149" t="s">
        <v>388</v>
      </c>
      <c r="I727" s="149" t="str">
        <f t="shared" si="33"/>
        <v>PA</v>
      </c>
      <c r="J727" s="149" t="str">
        <f t="shared" si="34"/>
        <v>NY</v>
      </c>
      <c r="K727" s="149" t="str">
        <f t="shared" si="35"/>
        <v>Northeast</v>
      </c>
      <c r="L727" s="149" t="str">
        <f>INDEX('State '!$A$1:$C$62,MATCH($I727,'State '!$B:$B,0),3)</f>
        <v>Northeast</v>
      </c>
      <c r="M727" s="149" t="str">
        <f>INDEX('State '!$A$1:$C$62,MATCH($J727,'State '!$B:$B,0),3)</f>
        <v>Northeast</v>
      </c>
      <c r="N727" s="149"/>
      <c r="O727" s="156">
        <v>45.7</v>
      </c>
      <c r="P727" s="156">
        <v>7</v>
      </c>
      <c r="Q727" s="156">
        <v>-150</v>
      </c>
      <c r="R727" s="155" t="s">
        <v>2131</v>
      </c>
      <c r="S727" s="149" t="s">
        <v>135</v>
      </c>
      <c r="T727" s="149" t="s">
        <v>381</v>
      </c>
      <c r="U727" s="149" t="s">
        <v>480</v>
      </c>
      <c r="V727" s="149"/>
      <c r="W727" s="148"/>
      <c r="X727" s="148"/>
      <c r="Y727" s="148"/>
    </row>
    <row r="728" spans="1:25" s="17" customFormat="1" x14ac:dyDescent="0.2">
      <c r="A728" s="149">
        <v>41215</v>
      </c>
      <c r="B728" s="150" t="s">
        <v>468</v>
      </c>
      <c r="C728" s="150" t="s">
        <v>201</v>
      </c>
      <c r="D728" s="150" t="s">
        <v>140</v>
      </c>
      <c r="E728" s="151" t="s">
        <v>143</v>
      </c>
      <c r="F728" s="152">
        <v>41213</v>
      </c>
      <c r="G728" s="153">
        <v>2012</v>
      </c>
      <c r="H728" s="149" t="s">
        <v>7</v>
      </c>
      <c r="I728" s="149" t="str">
        <f t="shared" si="33"/>
        <v>PA</v>
      </c>
      <c r="J728" s="149" t="str">
        <f t="shared" si="34"/>
        <v>PA</v>
      </c>
      <c r="K728" s="149" t="str">
        <f t="shared" si="35"/>
        <v>Northeast</v>
      </c>
      <c r="L728" s="149" t="str">
        <f>INDEX('State '!$A$1:$C$62,MATCH($I728,'State '!$B:$B,0),3)</f>
        <v>Northeast</v>
      </c>
      <c r="M728" s="149" t="str">
        <f>INDEX('State '!$A$1:$C$62,MATCH($J728,'State '!$B:$B,0),3)</f>
        <v>Northeast</v>
      </c>
      <c r="N728" s="149"/>
      <c r="O728" s="156">
        <v>35.823</v>
      </c>
      <c r="P728" s="155">
        <v>4.8499999999999996</v>
      </c>
      <c r="Q728" s="155">
        <v>150</v>
      </c>
      <c r="R728" s="156">
        <v>24</v>
      </c>
      <c r="S728" s="157" t="s">
        <v>135</v>
      </c>
      <c r="T728" s="154" t="s">
        <v>381</v>
      </c>
      <c r="U728" s="158" t="s">
        <v>469</v>
      </c>
      <c r="V728" s="149"/>
      <c r="W728" s="148"/>
      <c r="X728" s="148"/>
      <c r="Y728" s="148"/>
    </row>
    <row r="729" spans="1:25" s="17" customFormat="1" x14ac:dyDescent="0.2">
      <c r="A729" s="149">
        <v>41215</v>
      </c>
      <c r="B729" s="150" t="s">
        <v>442</v>
      </c>
      <c r="C729" s="150" t="s">
        <v>223</v>
      </c>
      <c r="D729" s="150" t="s">
        <v>140</v>
      </c>
      <c r="E729" s="151" t="s">
        <v>143</v>
      </c>
      <c r="F729" s="152">
        <v>41213</v>
      </c>
      <c r="G729" s="159">
        <v>2012</v>
      </c>
      <c r="H729" s="149" t="s">
        <v>7</v>
      </c>
      <c r="I729" s="149" t="str">
        <f t="shared" si="33"/>
        <v>PA</v>
      </c>
      <c r="J729" s="149" t="str">
        <f t="shared" si="34"/>
        <v>PA</v>
      </c>
      <c r="K729" s="149" t="str">
        <f t="shared" si="35"/>
        <v>Northeast</v>
      </c>
      <c r="L729" s="149" t="str">
        <f>INDEX('State '!$A$1:$C$62,MATCH($I729,'State '!$B:$B,0),3)</f>
        <v>Northeast</v>
      </c>
      <c r="M729" s="149" t="str">
        <f>INDEX('State '!$A$1:$C$62,MATCH($J729,'State '!$B:$B,0),3)</f>
        <v>Northeast</v>
      </c>
      <c r="N729" s="149"/>
      <c r="O729" s="156">
        <v>97.3</v>
      </c>
      <c r="P729" s="155"/>
      <c r="Q729" s="155">
        <v>200</v>
      </c>
      <c r="R729" s="156"/>
      <c r="S729" s="157" t="s">
        <v>135</v>
      </c>
      <c r="T729" s="154" t="s">
        <v>381</v>
      </c>
      <c r="U729" s="158" t="s">
        <v>443</v>
      </c>
      <c r="V729" s="149"/>
      <c r="W729" s="148"/>
      <c r="X729" s="148"/>
      <c r="Y729" s="148"/>
    </row>
    <row r="730" spans="1:25" s="17" customFormat="1" x14ac:dyDescent="0.2">
      <c r="A730" s="149">
        <v>41215</v>
      </c>
      <c r="B730" s="162" t="s">
        <v>474</v>
      </c>
      <c r="C730" s="162" t="s">
        <v>201</v>
      </c>
      <c r="D730" s="162" t="s">
        <v>140</v>
      </c>
      <c r="E730" s="162" t="s">
        <v>143</v>
      </c>
      <c r="F730" s="163">
        <v>41213</v>
      </c>
      <c r="G730" s="155">
        <v>2012</v>
      </c>
      <c r="H730" s="149" t="s">
        <v>388</v>
      </c>
      <c r="I730" s="149" t="str">
        <f t="shared" si="33"/>
        <v>PA</v>
      </c>
      <c r="J730" s="149" t="str">
        <f t="shared" si="34"/>
        <v>NY</v>
      </c>
      <c r="K730" s="149" t="str">
        <f t="shared" si="35"/>
        <v>Northeast</v>
      </c>
      <c r="L730" s="149" t="str">
        <f>INDEX('State '!$A$1:$C$62,MATCH($I730,'State '!$B:$B,0),3)</f>
        <v>Northeast</v>
      </c>
      <c r="M730" s="149" t="str">
        <f>INDEX('State '!$A$1:$C$62,MATCH($J730,'State '!$B:$B,0),3)</f>
        <v>Northeast</v>
      </c>
      <c r="N730" s="149"/>
      <c r="O730" s="156">
        <v>80</v>
      </c>
      <c r="P730" s="156">
        <v>0</v>
      </c>
      <c r="Q730" s="156">
        <v>320</v>
      </c>
      <c r="R730" s="155"/>
      <c r="S730" s="149" t="s">
        <v>135</v>
      </c>
      <c r="T730" s="149" t="s">
        <v>458</v>
      </c>
      <c r="U730" s="149" t="s">
        <v>475</v>
      </c>
      <c r="V730" s="149"/>
      <c r="W730" s="148"/>
      <c r="X730" s="148"/>
      <c r="Y730" s="148"/>
    </row>
    <row r="731" spans="1:25" s="17" customFormat="1" x14ac:dyDescent="0.2">
      <c r="A731" s="149">
        <v>41215</v>
      </c>
      <c r="B731" s="150" t="s">
        <v>446</v>
      </c>
      <c r="C731" s="150" t="s">
        <v>199</v>
      </c>
      <c r="D731" s="150" t="s">
        <v>140</v>
      </c>
      <c r="E731" s="151" t="s">
        <v>143</v>
      </c>
      <c r="F731" s="152">
        <v>41213</v>
      </c>
      <c r="G731" s="159">
        <v>2012</v>
      </c>
      <c r="H731" s="149" t="s">
        <v>438</v>
      </c>
      <c r="I731" s="149" t="str">
        <f t="shared" si="33"/>
        <v>WV</v>
      </c>
      <c r="J731" s="149" t="str">
        <f t="shared" si="34"/>
        <v>PA</v>
      </c>
      <c r="K731" s="149" t="str">
        <f t="shared" si="35"/>
        <v>Northeast</v>
      </c>
      <c r="L731" s="149" t="str">
        <f>INDEX('State '!$A$1:$C$62,MATCH($I731,'State '!$B:$B,0),3)</f>
        <v>Northeast</v>
      </c>
      <c r="M731" s="149" t="str">
        <f>INDEX('State '!$A$1:$C$62,MATCH($J731,'State '!$B:$B,0),3)</f>
        <v>Northeast</v>
      </c>
      <c r="N731" s="149"/>
      <c r="O731" s="156">
        <v>197</v>
      </c>
      <c r="P731" s="155">
        <v>17.3</v>
      </c>
      <c r="Q731" s="155">
        <v>200</v>
      </c>
      <c r="R731" s="156">
        <v>36</v>
      </c>
      <c r="S731" s="157" t="s">
        <v>135</v>
      </c>
      <c r="T731" s="154" t="s">
        <v>381</v>
      </c>
      <c r="U731" s="158" t="s">
        <v>447</v>
      </c>
      <c r="V731" s="149"/>
      <c r="W731" s="148"/>
      <c r="X731" s="148"/>
      <c r="Y731" s="148"/>
    </row>
    <row r="732" spans="1:25" s="17" customFormat="1" x14ac:dyDescent="0.2">
      <c r="A732" s="149">
        <v>41276</v>
      </c>
      <c r="B732" s="150" t="s">
        <v>1720</v>
      </c>
      <c r="C732" s="150" t="s">
        <v>1721</v>
      </c>
      <c r="D732" s="150" t="s">
        <v>140</v>
      </c>
      <c r="E732" s="151" t="s">
        <v>143</v>
      </c>
      <c r="F732" s="152">
        <v>41214</v>
      </c>
      <c r="G732" s="153">
        <v>2012</v>
      </c>
      <c r="H732" s="149" t="s">
        <v>438</v>
      </c>
      <c r="I732" s="149" t="str">
        <f t="shared" si="33"/>
        <v>WV</v>
      </c>
      <c r="J732" s="149" t="str">
        <f t="shared" si="34"/>
        <v>PA</v>
      </c>
      <c r="K732" s="149" t="str">
        <f t="shared" si="35"/>
        <v>Northeast</v>
      </c>
      <c r="L732" s="149" t="str">
        <f>INDEX('State '!$A$1:$C$62,MATCH($I732,'State '!$B:$B,0),3)</f>
        <v>Northeast</v>
      </c>
      <c r="M732" s="149" t="str">
        <f>INDEX('State '!$A$1:$C$62,MATCH($J732,'State '!$B:$B,0),3)</f>
        <v>Northeast</v>
      </c>
      <c r="N732" s="149"/>
      <c r="O732" s="156">
        <v>21.7</v>
      </c>
      <c r="P732" s="155">
        <v>0</v>
      </c>
      <c r="Q732" s="155">
        <v>209</v>
      </c>
      <c r="R732" s="156"/>
      <c r="S732" s="157" t="s">
        <v>135</v>
      </c>
      <c r="T732" s="154" t="s">
        <v>381</v>
      </c>
      <c r="U732" s="158" t="s">
        <v>1722</v>
      </c>
      <c r="V732" s="149"/>
      <c r="W732" s="148"/>
      <c r="X732" s="148"/>
      <c r="Y732" s="148"/>
    </row>
    <row r="733" spans="1:25" s="17" customFormat="1" x14ac:dyDescent="0.2">
      <c r="A733" s="149">
        <v>41215</v>
      </c>
      <c r="B733" s="150" t="s">
        <v>1796</v>
      </c>
      <c r="C733" s="150" t="s">
        <v>1725</v>
      </c>
      <c r="D733" s="150" t="s">
        <v>140</v>
      </c>
      <c r="E733" s="151" t="s">
        <v>143</v>
      </c>
      <c r="F733" s="152">
        <v>41214</v>
      </c>
      <c r="G733" s="153">
        <v>2012</v>
      </c>
      <c r="H733" s="149" t="s">
        <v>34</v>
      </c>
      <c r="I733" s="149" t="str">
        <f t="shared" si="33"/>
        <v>WI</v>
      </c>
      <c r="J733" s="149" t="str">
        <f t="shared" si="34"/>
        <v>WI</v>
      </c>
      <c r="K733" s="149" t="str">
        <f t="shared" si="35"/>
        <v>Midwest</v>
      </c>
      <c r="L733" s="149" t="str">
        <f>INDEX('State '!$A$1:$C$62,MATCH($I733,'State '!$B:$B,0),3)</f>
        <v>Midwest</v>
      </c>
      <c r="M733" s="149" t="str">
        <f>INDEX('State '!$A$1:$C$62,MATCH($J733,'State '!$B:$B,0),3)</f>
        <v>Midwest</v>
      </c>
      <c r="N733" s="149"/>
      <c r="O733" s="156">
        <v>25.1</v>
      </c>
      <c r="P733" s="155"/>
      <c r="Q733" s="155">
        <v>101.1</v>
      </c>
      <c r="R733" s="156"/>
      <c r="S733" s="157" t="s">
        <v>135</v>
      </c>
      <c r="T733" s="154" t="s">
        <v>381</v>
      </c>
      <c r="U733" s="158" t="s">
        <v>1797</v>
      </c>
      <c r="V733" s="149"/>
      <c r="W733" s="148"/>
      <c r="X733" s="148"/>
      <c r="Y733" s="148"/>
    </row>
    <row r="734" spans="1:25" s="17" customFormat="1" x14ac:dyDescent="0.2">
      <c r="A734" s="149">
        <v>41276</v>
      </c>
      <c r="B734" s="162" t="s">
        <v>478</v>
      </c>
      <c r="C734" s="162" t="s">
        <v>209</v>
      </c>
      <c r="D734" s="162" t="s">
        <v>134</v>
      </c>
      <c r="E734" s="162" t="s">
        <v>143</v>
      </c>
      <c r="F734" s="163">
        <v>41214</v>
      </c>
      <c r="G734" s="155">
        <v>2012</v>
      </c>
      <c r="H734" s="149" t="s">
        <v>50</v>
      </c>
      <c r="I734" s="149" t="str">
        <f t="shared" si="33"/>
        <v>WA</v>
      </c>
      <c r="J734" s="149" t="str">
        <f t="shared" si="34"/>
        <v>WA</v>
      </c>
      <c r="K734" s="149" t="str">
        <f t="shared" si="35"/>
        <v>Pacific</v>
      </c>
      <c r="L734" s="149" t="str">
        <f>INDEX('State '!$A$1:$C$62,MATCH($I734,'State '!$B:$B,0),3)</f>
        <v>Pacific</v>
      </c>
      <c r="M734" s="149" t="str">
        <f>INDEX('State '!$A$1:$C$62,MATCH($J734,'State '!$B:$B,0),3)</f>
        <v>Pacific</v>
      </c>
      <c r="N734" s="149"/>
      <c r="O734" s="156"/>
      <c r="P734" s="156">
        <v>2.2000000000000002</v>
      </c>
      <c r="Q734" s="156">
        <v>84.2</v>
      </c>
      <c r="R734" s="155">
        <v>20</v>
      </c>
      <c r="S734" s="149" t="s">
        <v>135</v>
      </c>
      <c r="T734" s="149" t="s">
        <v>381</v>
      </c>
      <c r="U734" s="149" t="s">
        <v>415</v>
      </c>
      <c r="V734" s="149"/>
      <c r="W734" s="148"/>
      <c r="X734" s="148"/>
      <c r="Y734" s="148"/>
    </row>
    <row r="735" spans="1:25" s="17" customFormat="1" x14ac:dyDescent="0.2">
      <c r="A735" s="149">
        <v>41221</v>
      </c>
      <c r="B735" s="150" t="s">
        <v>427</v>
      </c>
      <c r="C735" s="150" t="s">
        <v>229</v>
      </c>
      <c r="D735" s="150" t="s">
        <v>140</v>
      </c>
      <c r="E735" s="151" t="s">
        <v>143</v>
      </c>
      <c r="F735" s="152">
        <v>41227</v>
      </c>
      <c r="G735" s="153">
        <v>2012</v>
      </c>
      <c r="H735" s="149" t="s">
        <v>7</v>
      </c>
      <c r="I735" s="149" t="str">
        <f t="shared" si="33"/>
        <v>PA</v>
      </c>
      <c r="J735" s="149" t="str">
        <f t="shared" si="34"/>
        <v>PA</v>
      </c>
      <c r="K735" s="149" t="str">
        <f t="shared" si="35"/>
        <v>Northeast</v>
      </c>
      <c r="L735" s="149" t="str">
        <f>INDEX('State '!$A$1:$C$62,MATCH($I735,'State '!$B:$B,0),3)</f>
        <v>Northeast</v>
      </c>
      <c r="M735" s="149" t="str">
        <f>INDEX('State '!$A$1:$C$62,MATCH($J735,'State '!$B:$B,0),3)</f>
        <v>Northeast</v>
      </c>
      <c r="N735" s="149"/>
      <c r="O735" s="156"/>
      <c r="P735" s="155">
        <v>39</v>
      </c>
      <c r="Q735" s="155">
        <v>555</v>
      </c>
      <c r="R735" s="156">
        <v>30</v>
      </c>
      <c r="S735" s="157" t="s">
        <v>135</v>
      </c>
      <c r="T735" s="154" t="s">
        <v>381</v>
      </c>
      <c r="U735" s="158" t="s">
        <v>428</v>
      </c>
      <c r="V735" s="149"/>
      <c r="W735" s="148"/>
      <c r="X735" s="148"/>
      <c r="Y735" s="148"/>
    </row>
    <row r="736" spans="1:25" s="17" customFormat="1" x14ac:dyDescent="0.2">
      <c r="A736" s="149">
        <v>41349</v>
      </c>
      <c r="B736" s="162" t="s">
        <v>1839</v>
      </c>
      <c r="C736" s="162" t="s">
        <v>218</v>
      </c>
      <c r="D736" s="162" t="s">
        <v>140</v>
      </c>
      <c r="E736" s="162" t="s">
        <v>143</v>
      </c>
      <c r="F736" s="163"/>
      <c r="G736" s="164">
        <v>2012</v>
      </c>
      <c r="H736" s="149" t="s">
        <v>450</v>
      </c>
      <c r="I736" s="149" t="str">
        <f t="shared" si="33"/>
        <v>DE</v>
      </c>
      <c r="J736" s="149" t="str">
        <f t="shared" si="34"/>
        <v>MD</v>
      </c>
      <c r="K736" s="149" t="str">
        <f t="shared" si="35"/>
        <v>Northeast</v>
      </c>
      <c r="L736" s="149" t="str">
        <f>INDEX('State '!$A$1:$C$62,MATCH($I736,'State '!$B:$B,0),3)</f>
        <v>Northeast</v>
      </c>
      <c r="M736" s="149" t="str">
        <f>INDEX('State '!$A$1:$C$62,MATCH($J736,'State '!$B:$B,0),3)</f>
        <v>Northeast</v>
      </c>
      <c r="N736" s="149"/>
      <c r="O736" s="155">
        <v>13</v>
      </c>
      <c r="P736" s="156">
        <v>21.7</v>
      </c>
      <c r="Q736" s="156">
        <v>6.25</v>
      </c>
      <c r="R736" s="155" t="s">
        <v>3178</v>
      </c>
      <c r="S736" s="149" t="s">
        <v>135</v>
      </c>
      <c r="T736" s="149" t="s">
        <v>381</v>
      </c>
      <c r="U736" s="149" t="s">
        <v>451</v>
      </c>
      <c r="V736" s="149"/>
      <c r="W736" s="148"/>
      <c r="X736" s="148"/>
      <c r="Y736" s="148"/>
    </row>
    <row r="737" spans="1:25" s="17" customFormat="1" x14ac:dyDescent="0.2">
      <c r="A737" s="149">
        <v>41001</v>
      </c>
      <c r="B737" s="162" t="s">
        <v>1869</v>
      </c>
      <c r="C737" s="162" t="s">
        <v>1870</v>
      </c>
      <c r="D737" s="162" t="s">
        <v>134</v>
      </c>
      <c r="E737" s="162" t="s">
        <v>143</v>
      </c>
      <c r="F737" s="163"/>
      <c r="G737" s="164">
        <v>2012</v>
      </c>
      <c r="H737" s="149" t="s">
        <v>41</v>
      </c>
      <c r="I737" s="149" t="str">
        <f t="shared" si="33"/>
        <v>MI</v>
      </c>
      <c r="J737" s="149" t="str">
        <f t="shared" si="34"/>
        <v>MI</v>
      </c>
      <c r="K737" s="149" t="str">
        <f t="shared" si="35"/>
        <v>Midwest</v>
      </c>
      <c r="L737" s="149" t="str">
        <f>INDEX('State '!$A$1:$C$62,MATCH($I737,'State '!$B:$B,0),3)</f>
        <v>Midwest</v>
      </c>
      <c r="M737" s="149" t="str">
        <f>INDEX('State '!$A$1:$C$62,MATCH($J737,'State '!$B:$B,0),3)</f>
        <v>Midwest</v>
      </c>
      <c r="N737" s="149"/>
      <c r="O737" s="156"/>
      <c r="P737" s="156">
        <v>0.25</v>
      </c>
      <c r="Q737" s="156">
        <v>300</v>
      </c>
      <c r="R737" s="155">
        <v>12</v>
      </c>
      <c r="S737" s="149" t="s">
        <v>135</v>
      </c>
      <c r="T737" s="149" t="s">
        <v>381</v>
      </c>
      <c r="U737" s="149" t="s">
        <v>1871</v>
      </c>
      <c r="V737" s="149"/>
      <c r="W737" s="148"/>
      <c r="X737" s="148"/>
      <c r="Y737" s="148"/>
    </row>
    <row r="738" spans="1:25" s="17" customFormat="1" x14ac:dyDescent="0.2">
      <c r="A738" s="149">
        <v>41106</v>
      </c>
      <c r="B738" s="162" t="s">
        <v>1840</v>
      </c>
      <c r="C738" s="162" t="s">
        <v>218</v>
      </c>
      <c r="D738" s="162" t="s">
        <v>140</v>
      </c>
      <c r="E738" s="162" t="s">
        <v>143</v>
      </c>
      <c r="F738" s="163"/>
      <c r="G738" s="164">
        <v>2012</v>
      </c>
      <c r="H738" s="149" t="s">
        <v>450</v>
      </c>
      <c r="I738" s="149" t="str">
        <f t="shared" si="33"/>
        <v>DE</v>
      </c>
      <c r="J738" s="149" t="str">
        <f t="shared" si="34"/>
        <v>MD</v>
      </c>
      <c r="K738" s="149" t="str">
        <f t="shared" si="35"/>
        <v>Northeast</v>
      </c>
      <c r="L738" s="149" t="str">
        <f>INDEX('State '!$A$1:$C$62,MATCH($I738,'State '!$B:$B,0),3)</f>
        <v>Northeast</v>
      </c>
      <c r="M738" s="149" t="str">
        <f>INDEX('State '!$A$1:$C$62,MATCH($J738,'State '!$B:$B,0),3)</f>
        <v>Northeast</v>
      </c>
      <c r="N738" s="149"/>
      <c r="O738" s="156">
        <v>5.9</v>
      </c>
      <c r="P738" s="156">
        <v>5</v>
      </c>
      <c r="Q738" s="156">
        <v>4.07</v>
      </c>
      <c r="R738" s="155">
        <v>6</v>
      </c>
      <c r="S738" s="149" t="s">
        <v>135</v>
      </c>
      <c r="T738" s="149" t="s">
        <v>381</v>
      </c>
      <c r="U738" s="149" t="s">
        <v>460</v>
      </c>
      <c r="V738" s="149"/>
      <c r="W738" s="148"/>
      <c r="X738" s="148"/>
      <c r="Y738" s="148"/>
    </row>
    <row r="739" spans="1:25" s="17" customFormat="1" x14ac:dyDescent="0.2">
      <c r="A739" s="149">
        <v>41106</v>
      </c>
      <c r="B739" s="162" t="s">
        <v>476</v>
      </c>
      <c r="C739" s="162" t="s">
        <v>196</v>
      </c>
      <c r="D739" s="162" t="s">
        <v>134</v>
      </c>
      <c r="E739" s="162" t="s">
        <v>143</v>
      </c>
      <c r="F739" s="163"/>
      <c r="G739" s="164">
        <v>2012</v>
      </c>
      <c r="H739" s="149" t="s">
        <v>6</v>
      </c>
      <c r="I739" s="149" t="str">
        <f t="shared" si="33"/>
        <v>TX</v>
      </c>
      <c r="J739" s="149" t="str">
        <f t="shared" si="34"/>
        <v>TX</v>
      </c>
      <c r="K739" s="149" t="str">
        <f t="shared" si="35"/>
        <v>South Central</v>
      </c>
      <c r="L739" s="149" t="str">
        <f>INDEX('State '!$A$1:$C$62,MATCH($I739,'State '!$B:$B,0),3)</f>
        <v>South Central</v>
      </c>
      <c r="M739" s="149" t="str">
        <f>INDEX('State '!$A$1:$C$62,MATCH($J739,'State '!$B:$B,0),3)</f>
        <v>South Central</v>
      </c>
      <c r="N739" s="149"/>
      <c r="O739" s="156"/>
      <c r="P739" s="156">
        <v>2.5499999999999998</v>
      </c>
      <c r="Q739" s="156"/>
      <c r="R739" s="155">
        <v>30</v>
      </c>
      <c r="S739" s="149" t="s">
        <v>135</v>
      </c>
      <c r="T739" s="149" t="s">
        <v>381</v>
      </c>
      <c r="U739" s="149" t="s">
        <v>477</v>
      </c>
      <c r="V739" s="149"/>
      <c r="W739" s="148"/>
      <c r="X739" s="148"/>
      <c r="Y739" s="148"/>
    </row>
    <row r="740" spans="1:25" s="17" customFormat="1" x14ac:dyDescent="0.2">
      <c r="A740" s="149">
        <v>41441</v>
      </c>
      <c r="B740" s="162" t="s">
        <v>1727</v>
      </c>
      <c r="C740" s="162" t="s">
        <v>236</v>
      </c>
      <c r="D740" s="162" t="s">
        <v>140</v>
      </c>
      <c r="E740" s="162" t="s">
        <v>143</v>
      </c>
      <c r="F740" s="163"/>
      <c r="G740" s="155">
        <v>2012</v>
      </c>
      <c r="H740" s="149" t="s">
        <v>6</v>
      </c>
      <c r="I740" s="149" t="str">
        <f t="shared" si="33"/>
        <v>TX</v>
      </c>
      <c r="J740" s="149" t="str">
        <f t="shared" si="34"/>
        <v>TX</v>
      </c>
      <c r="K740" s="149" t="str">
        <f t="shared" si="35"/>
        <v>South Central</v>
      </c>
      <c r="L740" s="149" t="str">
        <f>INDEX('State '!$A$1:$C$62,MATCH($I740,'State '!$B:$B,0),3)</f>
        <v>South Central</v>
      </c>
      <c r="M740" s="149" t="str">
        <f>INDEX('State '!$A$1:$C$62,MATCH($J740,'State '!$B:$B,0),3)</f>
        <v>South Central</v>
      </c>
      <c r="N740" s="149"/>
      <c r="O740" s="156">
        <v>0</v>
      </c>
      <c r="P740" s="156">
        <v>70</v>
      </c>
      <c r="Q740" s="156">
        <v>400</v>
      </c>
      <c r="R740" s="155">
        <v>42</v>
      </c>
      <c r="S740" s="149" t="s">
        <v>138</v>
      </c>
      <c r="T740" s="149" t="s">
        <v>187</v>
      </c>
      <c r="U740" s="149" t="s">
        <v>382</v>
      </c>
      <c r="V740" s="149"/>
      <c r="W740" s="148"/>
      <c r="X740" s="148"/>
      <c r="Y740" s="148"/>
    </row>
    <row r="741" spans="1:25" s="17" customFormat="1" x14ac:dyDescent="0.2">
      <c r="A741" s="149">
        <v>41330</v>
      </c>
      <c r="B741" s="150" t="s">
        <v>1809</v>
      </c>
      <c r="C741" s="150" t="s">
        <v>1810</v>
      </c>
      <c r="D741" s="150" t="s">
        <v>134</v>
      </c>
      <c r="E741" s="151" t="s">
        <v>143</v>
      </c>
      <c r="F741" s="152">
        <v>41319</v>
      </c>
      <c r="G741" s="153">
        <v>2013</v>
      </c>
      <c r="H741" s="149" t="s">
        <v>6</v>
      </c>
      <c r="I741" s="149" t="str">
        <f t="shared" si="33"/>
        <v>TX</v>
      </c>
      <c r="J741" s="149" t="str">
        <f t="shared" si="34"/>
        <v>TX</v>
      </c>
      <c r="K741" s="149" t="str">
        <f t="shared" si="35"/>
        <v>South Central</v>
      </c>
      <c r="L741" s="149" t="str">
        <f>INDEX('State '!$A$1:$C$62,MATCH($I741,'State '!$B:$B,0),3)</f>
        <v>South Central</v>
      </c>
      <c r="M741" s="149" t="str">
        <f>INDEX('State '!$A$1:$C$62,MATCH($J741,'State '!$B:$B,0),3)</f>
        <v>South Central</v>
      </c>
      <c r="N741" s="149"/>
      <c r="O741" s="156">
        <v>0</v>
      </c>
      <c r="P741" s="155">
        <v>10.199999999999999</v>
      </c>
      <c r="Q741" s="155"/>
      <c r="R741" s="156"/>
      <c r="S741" s="157" t="s">
        <v>135</v>
      </c>
      <c r="T741" s="154" t="s">
        <v>381</v>
      </c>
      <c r="U741" s="158" t="s">
        <v>1811</v>
      </c>
      <c r="V741" s="149"/>
      <c r="W741" s="148"/>
      <c r="X741" s="148"/>
      <c r="Y741" s="148"/>
    </row>
    <row r="742" spans="1:25" s="17" customFormat="1" x14ac:dyDescent="0.2">
      <c r="A742" s="149">
        <v>41610</v>
      </c>
      <c r="B742" s="162" t="s">
        <v>436</v>
      </c>
      <c r="C742" s="162" t="s">
        <v>1875</v>
      </c>
      <c r="D742" s="162" t="s">
        <v>140</v>
      </c>
      <c r="E742" s="162" t="s">
        <v>143</v>
      </c>
      <c r="F742" s="163">
        <v>41327</v>
      </c>
      <c r="G742" s="164">
        <v>2013</v>
      </c>
      <c r="H742" s="149" t="s">
        <v>19</v>
      </c>
      <c r="I742" s="149" t="str">
        <f t="shared" si="33"/>
        <v>VA</v>
      </c>
      <c r="J742" s="149" t="str">
        <f t="shared" si="34"/>
        <v>VA</v>
      </c>
      <c r="K742" s="149" t="str">
        <f t="shared" si="35"/>
        <v>Northeast</v>
      </c>
      <c r="L742" s="149" t="str">
        <f>INDEX('State '!$A$1:$C$62,MATCH($I742,'State '!$B:$B,0),3)</f>
        <v>Northeast</v>
      </c>
      <c r="M742" s="149" t="str">
        <f>INDEX('State '!$A$1:$C$62,MATCH($J742,'State '!$B:$B,0),3)</f>
        <v>Northeast</v>
      </c>
      <c r="N742" s="149"/>
      <c r="O742" s="156">
        <v>55</v>
      </c>
      <c r="P742" s="156">
        <v>1.44</v>
      </c>
      <c r="Q742" s="156">
        <v>142</v>
      </c>
      <c r="R742" s="155">
        <v>42</v>
      </c>
      <c r="S742" s="149" t="s">
        <v>135</v>
      </c>
      <c r="T742" s="149" t="s">
        <v>381</v>
      </c>
      <c r="U742" s="149" t="s">
        <v>437</v>
      </c>
      <c r="V742" s="149"/>
      <c r="W742" s="148"/>
      <c r="X742" s="148"/>
      <c r="Y742" s="148"/>
    </row>
    <row r="743" spans="1:25" s="17" customFormat="1" x14ac:dyDescent="0.2">
      <c r="A743" s="149">
        <v>41524</v>
      </c>
      <c r="B743" s="150" t="s">
        <v>407</v>
      </c>
      <c r="C743" s="150" t="s">
        <v>1718</v>
      </c>
      <c r="D743" s="150" t="s">
        <v>134</v>
      </c>
      <c r="E743" s="151" t="s">
        <v>143</v>
      </c>
      <c r="F743" s="152">
        <v>41360</v>
      </c>
      <c r="G743" s="159">
        <v>2013</v>
      </c>
      <c r="H743" s="149" t="s">
        <v>1276</v>
      </c>
      <c r="I743" s="149" t="str">
        <f t="shared" si="33"/>
        <v>AZ</v>
      </c>
      <c r="J743" s="149" t="str">
        <f t="shared" si="34"/>
        <v>MX</v>
      </c>
      <c r="K743" s="149" t="str">
        <f t="shared" si="35"/>
        <v>Mountain, Mexico</v>
      </c>
      <c r="L743" s="149" t="str">
        <f>INDEX('State '!$A$1:$C$62,MATCH($I743,'State '!$B:$B,0),3)</f>
        <v>Mountain</v>
      </c>
      <c r="M743" s="149" t="str">
        <f>INDEX('State '!$A$1:$C$62,MATCH($J743,'State '!$B:$B,0),3)</f>
        <v>Mexico</v>
      </c>
      <c r="N743" s="149"/>
      <c r="O743" s="156">
        <v>23.1</v>
      </c>
      <c r="P743" s="155">
        <v>0.1</v>
      </c>
      <c r="Q743" s="155">
        <v>185</v>
      </c>
      <c r="R743" s="156"/>
      <c r="S743" s="157" t="s">
        <v>135</v>
      </c>
      <c r="T743" s="154" t="s">
        <v>381</v>
      </c>
      <c r="U743" s="158" t="s">
        <v>409</v>
      </c>
      <c r="V743" s="149"/>
      <c r="W743" s="148"/>
      <c r="X743" s="148"/>
      <c r="Y743" s="148"/>
    </row>
    <row r="744" spans="1:25" s="17" customFormat="1" x14ac:dyDescent="0.2">
      <c r="A744" s="149">
        <v>41366</v>
      </c>
      <c r="B744" s="150" t="s">
        <v>479</v>
      </c>
      <c r="C744" s="150" t="s">
        <v>222</v>
      </c>
      <c r="D744" s="150" t="s">
        <v>134</v>
      </c>
      <c r="E744" s="151" t="s">
        <v>143</v>
      </c>
      <c r="F744" s="152">
        <v>41367</v>
      </c>
      <c r="G744" s="153">
        <v>2013</v>
      </c>
      <c r="H744" s="149" t="s">
        <v>0</v>
      </c>
      <c r="I744" s="149" t="str">
        <f t="shared" si="33"/>
        <v>LA</v>
      </c>
      <c r="J744" s="149" t="str">
        <f t="shared" si="34"/>
        <v>LA</v>
      </c>
      <c r="K744" s="149" t="str">
        <f t="shared" si="35"/>
        <v>South Central</v>
      </c>
      <c r="L744" s="149" t="str">
        <f>INDEX('State '!$A$1:$C$62,MATCH($I744,'State '!$B:$B,0),3)</f>
        <v>South Central</v>
      </c>
      <c r="M744" s="149" t="str">
        <f>INDEX('State '!$A$1:$C$62,MATCH($J744,'State '!$B:$B,0),3)</f>
        <v>South Central</v>
      </c>
      <c r="N744" s="149"/>
      <c r="O744" s="156"/>
      <c r="P744" s="155">
        <v>9.9</v>
      </c>
      <c r="Q744" s="155">
        <v>420</v>
      </c>
      <c r="R744" s="156" t="s">
        <v>1096</v>
      </c>
      <c r="S744" s="157" t="s">
        <v>135</v>
      </c>
      <c r="T744" s="154" t="s">
        <v>381</v>
      </c>
      <c r="U744" s="158" t="s">
        <v>1867</v>
      </c>
      <c r="V744" s="149"/>
      <c r="W744" s="148"/>
      <c r="X744" s="148"/>
      <c r="Y744" s="148"/>
    </row>
    <row r="745" spans="1:25" s="17" customFormat="1" x14ac:dyDescent="0.2">
      <c r="A745" s="149">
        <v>42613</v>
      </c>
      <c r="B745" s="150" t="s">
        <v>383</v>
      </c>
      <c r="C745" s="150" t="s">
        <v>197</v>
      </c>
      <c r="D745" s="150" t="s">
        <v>134</v>
      </c>
      <c r="E745" s="151" t="s">
        <v>143</v>
      </c>
      <c r="F745" s="152">
        <v>41394</v>
      </c>
      <c r="G745" s="159">
        <v>2013</v>
      </c>
      <c r="H745" s="149" t="s">
        <v>0</v>
      </c>
      <c r="I745" s="149" t="str">
        <f t="shared" si="33"/>
        <v>LA</v>
      </c>
      <c r="J745" s="149" t="str">
        <f t="shared" si="34"/>
        <v>LA</v>
      </c>
      <c r="K745" s="149" t="str">
        <f t="shared" si="35"/>
        <v>South Central</v>
      </c>
      <c r="L745" s="149" t="str">
        <f>INDEX('State '!$A$1:$C$62,MATCH($I745,'State '!$B:$B,0),3)</f>
        <v>South Central</v>
      </c>
      <c r="M745" s="149" t="str">
        <f>INDEX('State '!$A$1:$C$62,MATCH($J745,'State '!$B:$B,0),3)</f>
        <v>South Central</v>
      </c>
      <c r="N745" s="149"/>
      <c r="O745" s="156">
        <v>12</v>
      </c>
      <c r="P745" s="155">
        <f>11.7+2.7</f>
        <v>14.399999999999999</v>
      </c>
      <c r="Q745" s="155">
        <v>600</v>
      </c>
      <c r="R745" s="156" t="s">
        <v>384</v>
      </c>
      <c r="S745" s="157" t="s">
        <v>135</v>
      </c>
      <c r="T745" s="154" t="s">
        <v>381</v>
      </c>
      <c r="U745" s="158" t="s">
        <v>385</v>
      </c>
      <c r="V745" s="149"/>
      <c r="W745" s="148"/>
      <c r="X745" s="148"/>
      <c r="Y745" s="148"/>
    </row>
    <row r="746" spans="1:25" s="17" customFormat="1" x14ac:dyDescent="0.2">
      <c r="A746" s="149">
        <v>41519</v>
      </c>
      <c r="B746" s="150" t="s">
        <v>423</v>
      </c>
      <c r="C746" s="150" t="s">
        <v>211</v>
      </c>
      <c r="D746" s="150" t="s">
        <v>140</v>
      </c>
      <c r="E746" s="151" t="s">
        <v>143</v>
      </c>
      <c r="F746" s="152">
        <v>41395</v>
      </c>
      <c r="G746" s="153">
        <v>2013</v>
      </c>
      <c r="H746" s="149" t="s">
        <v>6</v>
      </c>
      <c r="I746" s="149" t="str">
        <f t="shared" si="33"/>
        <v>TX</v>
      </c>
      <c r="J746" s="149" t="str">
        <f t="shared" si="34"/>
        <v>TX</v>
      </c>
      <c r="K746" s="149" t="str">
        <f t="shared" si="35"/>
        <v>South Central</v>
      </c>
      <c r="L746" s="149" t="str">
        <f>INDEX('State '!$A$1:$C$62,MATCH($I746,'State '!$B:$B,0),3)</f>
        <v>South Central</v>
      </c>
      <c r="M746" s="149" t="str">
        <f>INDEX('State '!$A$1:$C$62,MATCH($J746,'State '!$B:$B,0),3)</f>
        <v>South Central</v>
      </c>
      <c r="N746" s="149"/>
      <c r="O746" s="156"/>
      <c r="P746" s="155">
        <v>105</v>
      </c>
      <c r="Q746" s="155"/>
      <c r="R746" s="156">
        <v>24</v>
      </c>
      <c r="S746" s="157" t="s">
        <v>138</v>
      </c>
      <c r="T746" s="154" t="s">
        <v>187</v>
      </c>
      <c r="U746" s="158" t="s">
        <v>382</v>
      </c>
      <c r="V746" s="149"/>
      <c r="W746" s="148"/>
      <c r="X746" s="148"/>
      <c r="Y746" s="148"/>
    </row>
    <row r="747" spans="1:25" s="17" customFormat="1" x14ac:dyDescent="0.2">
      <c r="A747" s="149">
        <v>41426</v>
      </c>
      <c r="B747" s="150" t="s">
        <v>1817</v>
      </c>
      <c r="C747" s="150" t="s">
        <v>1818</v>
      </c>
      <c r="D747" s="150" t="s">
        <v>134</v>
      </c>
      <c r="E747" s="151" t="s">
        <v>143</v>
      </c>
      <c r="F747" s="152">
        <v>41417</v>
      </c>
      <c r="G747" s="159">
        <v>2013</v>
      </c>
      <c r="H747" s="149" t="s">
        <v>6</v>
      </c>
      <c r="I747" s="149" t="str">
        <f t="shared" si="33"/>
        <v>TX</v>
      </c>
      <c r="J747" s="149" t="str">
        <f t="shared" si="34"/>
        <v>TX</v>
      </c>
      <c r="K747" s="149" t="str">
        <f t="shared" si="35"/>
        <v>South Central</v>
      </c>
      <c r="L747" s="149" t="str">
        <f>INDEX('State '!$A$1:$C$62,MATCH($I747,'State '!$B:$B,0),3)</f>
        <v>South Central</v>
      </c>
      <c r="M747" s="149" t="str">
        <f>INDEX('State '!$A$1:$C$62,MATCH($J747,'State '!$B:$B,0),3)</f>
        <v>South Central</v>
      </c>
      <c r="N747" s="149"/>
      <c r="O747" s="156">
        <v>0</v>
      </c>
      <c r="P747" s="155">
        <v>19.7</v>
      </c>
      <c r="Q747" s="155">
        <v>400</v>
      </c>
      <c r="R747" s="156">
        <v>24</v>
      </c>
      <c r="S747" s="157" t="s">
        <v>1813</v>
      </c>
      <c r="T747" s="154" t="s">
        <v>381</v>
      </c>
      <c r="U747" s="158" t="s">
        <v>1819</v>
      </c>
      <c r="V747" s="149"/>
      <c r="W747" s="148"/>
      <c r="X747" s="148"/>
      <c r="Y747" s="148"/>
    </row>
    <row r="748" spans="1:25" s="17" customFormat="1" x14ac:dyDescent="0.2">
      <c r="A748" s="149">
        <v>41276</v>
      </c>
      <c r="B748" s="150" t="s">
        <v>444</v>
      </c>
      <c r="C748" s="150" t="s">
        <v>1724</v>
      </c>
      <c r="D748" s="150" t="s">
        <v>140</v>
      </c>
      <c r="E748" s="151" t="s">
        <v>143</v>
      </c>
      <c r="F748" s="152">
        <v>41426</v>
      </c>
      <c r="G748" s="153">
        <v>2013</v>
      </c>
      <c r="H748" s="149" t="s">
        <v>10</v>
      </c>
      <c r="I748" s="149" t="str">
        <f t="shared" si="33"/>
        <v>NY</v>
      </c>
      <c r="J748" s="149" t="str">
        <f t="shared" si="34"/>
        <v>NY</v>
      </c>
      <c r="K748" s="149" t="str">
        <f t="shared" si="35"/>
        <v>Northeast</v>
      </c>
      <c r="L748" s="149" t="str">
        <f>INDEX('State '!$A$1:$C$62,MATCH($I748,'State '!$B:$B,0),3)</f>
        <v>Northeast</v>
      </c>
      <c r="M748" s="149" t="str">
        <f>INDEX('State '!$A$1:$C$62,MATCH($J748,'State '!$B:$B,0),3)</f>
        <v>Northeast</v>
      </c>
      <c r="N748" s="149"/>
      <c r="O748" s="156">
        <v>44</v>
      </c>
      <c r="P748" s="155">
        <v>0.1</v>
      </c>
      <c r="Q748" s="155">
        <v>225</v>
      </c>
      <c r="R748" s="156">
        <v>36</v>
      </c>
      <c r="S748" s="157" t="s">
        <v>135</v>
      </c>
      <c r="T748" s="154" t="s">
        <v>381</v>
      </c>
      <c r="U748" s="158" t="s">
        <v>445</v>
      </c>
      <c r="V748" s="149"/>
      <c r="W748" s="148"/>
      <c r="X748" s="148"/>
      <c r="Y748" s="148"/>
    </row>
    <row r="749" spans="1:25" s="17" customFormat="1" x14ac:dyDescent="0.2">
      <c r="A749" s="149">
        <v>41441</v>
      </c>
      <c r="B749" s="162" t="s">
        <v>461</v>
      </c>
      <c r="C749" s="162" t="s">
        <v>1875</v>
      </c>
      <c r="D749" s="162" t="s">
        <v>140</v>
      </c>
      <c r="E749" s="162" t="s">
        <v>143</v>
      </c>
      <c r="F749" s="163">
        <v>41428</v>
      </c>
      <c r="G749" s="155">
        <v>2013</v>
      </c>
      <c r="H749" s="149" t="s">
        <v>17</v>
      </c>
      <c r="I749" s="149" t="str">
        <f t="shared" si="33"/>
        <v>AL</v>
      </c>
      <c r="J749" s="149" t="str">
        <f t="shared" si="34"/>
        <v>AL</v>
      </c>
      <c r="K749" s="149" t="str">
        <f t="shared" si="35"/>
        <v>South Central</v>
      </c>
      <c r="L749" s="149" t="str">
        <f>INDEX('State '!$A$1:$C$62,MATCH($I749,'State '!$B:$B,0),3)</f>
        <v>South Central</v>
      </c>
      <c r="M749" s="149" t="str">
        <f>INDEX('State '!$A$1:$C$62,MATCH($J749,'State '!$B:$B,0),3)</f>
        <v>South Central</v>
      </c>
      <c r="N749" s="149"/>
      <c r="O749" s="156">
        <v>126.5</v>
      </c>
      <c r="P749" s="156">
        <v>23</v>
      </c>
      <c r="Q749" s="156">
        <v>130</v>
      </c>
      <c r="R749" s="155"/>
      <c r="S749" s="149" t="s">
        <v>135</v>
      </c>
      <c r="T749" s="149" t="s">
        <v>381</v>
      </c>
      <c r="U749" s="149" t="s">
        <v>440</v>
      </c>
      <c r="V749" s="149"/>
      <c r="W749" s="148"/>
      <c r="X749" s="148"/>
      <c r="Y749" s="148"/>
    </row>
    <row r="750" spans="1:25" s="17" customFormat="1" x14ac:dyDescent="0.2">
      <c r="A750" s="149">
        <v>41432</v>
      </c>
      <c r="B750" s="150" t="s">
        <v>1717</v>
      </c>
      <c r="C750" s="150" t="s">
        <v>1718</v>
      </c>
      <c r="D750" s="150" t="s">
        <v>136</v>
      </c>
      <c r="E750" s="151" t="s">
        <v>143</v>
      </c>
      <c r="F750" s="152">
        <v>41432</v>
      </c>
      <c r="G750" s="153">
        <v>2013</v>
      </c>
      <c r="H750" s="149" t="s">
        <v>408</v>
      </c>
      <c r="I750" s="149" t="str">
        <f t="shared" si="33"/>
        <v>TX</v>
      </c>
      <c r="J750" s="149" t="str">
        <f t="shared" si="34"/>
        <v>MX</v>
      </c>
      <c r="K750" s="149" t="str">
        <f t="shared" si="35"/>
        <v>South Central, Mexico</v>
      </c>
      <c r="L750" s="149" t="str">
        <f>INDEX('State '!$A$1:$C$62,MATCH($I750,'State '!$B:$B,0),3)</f>
        <v>South Central</v>
      </c>
      <c r="M750" s="149" t="str">
        <f>INDEX('State '!$A$1:$C$62,MATCH($J750,'State '!$B:$B,0),3)</f>
        <v>Mexico</v>
      </c>
      <c r="N750" s="149"/>
      <c r="O750" s="156"/>
      <c r="P750" s="155">
        <v>0.28000000000000003</v>
      </c>
      <c r="Q750" s="155">
        <v>366</v>
      </c>
      <c r="R750" s="156">
        <v>36</v>
      </c>
      <c r="S750" s="157" t="s">
        <v>135</v>
      </c>
      <c r="T750" s="154" t="s">
        <v>381</v>
      </c>
      <c r="U750" s="158" t="s">
        <v>1719</v>
      </c>
      <c r="V750" s="149" t="s">
        <v>2177</v>
      </c>
      <c r="W750" s="148"/>
      <c r="X750" s="148"/>
      <c r="Y750" s="148"/>
    </row>
    <row r="751" spans="1:25" s="17" customFormat="1" x14ac:dyDescent="0.2">
      <c r="A751" s="149">
        <v>41120</v>
      </c>
      <c r="B751" s="150" t="s">
        <v>1803</v>
      </c>
      <c r="C751" s="150" t="s">
        <v>1718</v>
      </c>
      <c r="D751" s="150" t="s">
        <v>140</v>
      </c>
      <c r="E751" s="151" t="s">
        <v>143</v>
      </c>
      <c r="F751" s="152">
        <v>41487</v>
      </c>
      <c r="G751" s="159">
        <v>2013</v>
      </c>
      <c r="H751" s="149" t="s">
        <v>408</v>
      </c>
      <c r="I751" s="149" t="str">
        <f t="shared" si="33"/>
        <v>TX</v>
      </c>
      <c r="J751" s="149" t="str">
        <f t="shared" si="34"/>
        <v>MX</v>
      </c>
      <c r="K751" s="149" t="str">
        <f t="shared" si="35"/>
        <v>South Central, Mexico</v>
      </c>
      <c r="L751" s="149" t="str">
        <f>INDEX('State '!$A$1:$C$62,MATCH($I751,'State '!$B:$B,0),3)</f>
        <v>South Central</v>
      </c>
      <c r="M751" s="149" t="str">
        <f>INDEX('State '!$A$1:$C$62,MATCH($J751,'State '!$B:$B,0),3)</f>
        <v>Mexico</v>
      </c>
      <c r="N751" s="149"/>
      <c r="O751" s="156"/>
      <c r="P751" s="155"/>
      <c r="Q751" s="155">
        <v>237</v>
      </c>
      <c r="R751" s="156"/>
      <c r="S751" s="157" t="s">
        <v>135</v>
      </c>
      <c r="T751" s="154" t="s">
        <v>381</v>
      </c>
      <c r="U751" s="158" t="s">
        <v>1804</v>
      </c>
      <c r="V751" s="149" t="s">
        <v>2177</v>
      </c>
      <c r="W751" s="148"/>
      <c r="X751" s="148"/>
      <c r="Y751" s="148"/>
    </row>
    <row r="752" spans="1:25" s="17" customFormat="1" x14ac:dyDescent="0.2">
      <c r="A752" s="149">
        <v>41508</v>
      </c>
      <c r="B752" s="150" t="s">
        <v>405</v>
      </c>
      <c r="C752" s="150" t="s">
        <v>207</v>
      </c>
      <c r="D752" s="150" t="s">
        <v>134</v>
      </c>
      <c r="E752" s="151" t="s">
        <v>143</v>
      </c>
      <c r="F752" s="152">
        <v>41518</v>
      </c>
      <c r="G752" s="159">
        <v>2013</v>
      </c>
      <c r="H752" s="149" t="s">
        <v>11</v>
      </c>
      <c r="I752" s="149" t="str">
        <f t="shared" si="33"/>
        <v>ND</v>
      </c>
      <c r="J752" s="149" t="str">
        <f t="shared" si="34"/>
        <v>ND</v>
      </c>
      <c r="K752" s="149" t="str">
        <f t="shared" si="35"/>
        <v>Mountain</v>
      </c>
      <c r="L752" s="149" t="str">
        <f>INDEX('State '!$A$1:$C$62,MATCH($I752,'State '!$B:$B,0),3)</f>
        <v>Mountain</v>
      </c>
      <c r="M752" s="149" t="str">
        <f>INDEX('State '!$A$1:$C$62,MATCH($J752,'State '!$B:$B,0),3)</f>
        <v>Mountain</v>
      </c>
      <c r="N752" s="149"/>
      <c r="O752" s="156">
        <v>167</v>
      </c>
      <c r="P752" s="155">
        <v>80</v>
      </c>
      <c r="Q752" s="155">
        <v>126.4</v>
      </c>
      <c r="R752" s="156">
        <v>12</v>
      </c>
      <c r="S752" s="157" t="s">
        <v>135</v>
      </c>
      <c r="T752" s="154" t="s">
        <v>381</v>
      </c>
      <c r="U752" s="158" t="s">
        <v>406</v>
      </c>
      <c r="V752" s="149"/>
      <c r="W752" s="148"/>
      <c r="X752" s="148"/>
      <c r="Y752" s="148"/>
    </row>
    <row r="753" spans="1:25" s="17" customFormat="1" x14ac:dyDescent="0.2">
      <c r="A753" s="149">
        <v>41523</v>
      </c>
      <c r="B753" s="150" t="s">
        <v>1904</v>
      </c>
      <c r="C753" s="150" t="s">
        <v>263</v>
      </c>
      <c r="D753" s="150" t="s">
        <v>140</v>
      </c>
      <c r="E753" s="151" t="s">
        <v>143</v>
      </c>
      <c r="F753" s="152">
        <v>41522</v>
      </c>
      <c r="G753" s="153">
        <v>2013</v>
      </c>
      <c r="H753" s="149" t="s">
        <v>21</v>
      </c>
      <c r="I753" s="149" t="str">
        <f t="shared" si="33"/>
        <v>UT</v>
      </c>
      <c r="J753" s="149" t="str">
        <f t="shared" si="34"/>
        <v>UT</v>
      </c>
      <c r="K753" s="149" t="str">
        <f t="shared" si="35"/>
        <v>Mountain</v>
      </c>
      <c r="L753" s="149" t="str">
        <f>INDEX('State '!$A$1:$C$62,MATCH($I753,'State '!$B:$B,0),3)</f>
        <v>Mountain</v>
      </c>
      <c r="M753" s="149" t="str">
        <f>INDEX('State '!$A$1:$C$62,MATCH($J753,'State '!$B:$B,0),3)</f>
        <v>Mountain</v>
      </c>
      <c r="N753" s="149"/>
      <c r="O753" s="156">
        <v>14.8</v>
      </c>
      <c r="P753" s="155">
        <v>14.7</v>
      </c>
      <c r="Q753" s="155">
        <v>62</v>
      </c>
      <c r="R753" s="156">
        <v>16</v>
      </c>
      <c r="S753" s="157" t="s">
        <v>135</v>
      </c>
      <c r="T753" s="154" t="s">
        <v>381</v>
      </c>
      <c r="U753" s="158" t="s">
        <v>1905</v>
      </c>
      <c r="V753" s="149"/>
      <c r="W753" s="148"/>
      <c r="X753" s="148"/>
      <c r="Y753" s="148"/>
    </row>
    <row r="754" spans="1:25" s="17" customFormat="1" x14ac:dyDescent="0.2">
      <c r="A754" s="149">
        <v>41537</v>
      </c>
      <c r="B754" s="150" t="s">
        <v>424</v>
      </c>
      <c r="C754" s="150" t="s">
        <v>206</v>
      </c>
      <c r="D754" s="150" t="s">
        <v>140</v>
      </c>
      <c r="E754" s="151" t="s">
        <v>143</v>
      </c>
      <c r="F754" s="152">
        <v>41537</v>
      </c>
      <c r="G754" s="153">
        <v>2013</v>
      </c>
      <c r="H754" s="149" t="s">
        <v>7</v>
      </c>
      <c r="I754" s="149" t="str">
        <f t="shared" si="33"/>
        <v>PA</v>
      </c>
      <c r="J754" s="149" t="str">
        <f t="shared" si="34"/>
        <v>PA</v>
      </c>
      <c r="K754" s="149" t="str">
        <f t="shared" si="35"/>
        <v>Northeast</v>
      </c>
      <c r="L754" s="149" t="str">
        <f>INDEX('State '!$A$1:$C$62,MATCH($I754,'State '!$B:$B,0),3)</f>
        <v>Northeast</v>
      </c>
      <c r="M754" s="149" t="str">
        <f>INDEX('State '!$A$1:$C$62,MATCH($J754,'State '!$B:$B,0),3)</f>
        <v>Northeast</v>
      </c>
      <c r="N754" s="149"/>
      <c r="O754" s="156">
        <v>89</v>
      </c>
      <c r="P754" s="155">
        <v>7.9</v>
      </c>
      <c r="Q754" s="155">
        <v>240</v>
      </c>
      <c r="R754" s="156">
        <v>30</v>
      </c>
      <c r="S754" s="157" t="s">
        <v>135</v>
      </c>
      <c r="T754" s="154" t="s">
        <v>381</v>
      </c>
      <c r="U754" s="158" t="s">
        <v>425</v>
      </c>
      <c r="V754" s="149"/>
      <c r="W754" s="148"/>
      <c r="X754" s="148"/>
      <c r="Y754" s="148"/>
    </row>
    <row r="755" spans="1:25" s="17" customFormat="1" x14ac:dyDescent="0.2">
      <c r="A755" s="149">
        <v>41543</v>
      </c>
      <c r="B755" s="150" t="s">
        <v>414</v>
      </c>
      <c r="C755" s="150" t="s">
        <v>209</v>
      </c>
      <c r="D755" s="150" t="s">
        <v>134</v>
      </c>
      <c r="E755" s="151" t="s">
        <v>143</v>
      </c>
      <c r="F755" s="152">
        <v>41543</v>
      </c>
      <c r="G755" s="159">
        <v>2013</v>
      </c>
      <c r="H755" s="149" t="s">
        <v>50</v>
      </c>
      <c r="I755" s="149" t="str">
        <f t="shared" si="33"/>
        <v>WA</v>
      </c>
      <c r="J755" s="149" t="str">
        <f t="shared" si="34"/>
        <v>WA</v>
      </c>
      <c r="K755" s="149" t="str">
        <f t="shared" si="35"/>
        <v>Pacific</v>
      </c>
      <c r="L755" s="149" t="str">
        <f>INDEX('State '!$A$1:$C$62,MATCH($I755,'State '!$B:$B,0),3)</f>
        <v>Pacific</v>
      </c>
      <c r="M755" s="149" t="str">
        <f>INDEX('State '!$A$1:$C$62,MATCH($J755,'State '!$B:$B,0),3)</f>
        <v>Pacific</v>
      </c>
      <c r="N755" s="149"/>
      <c r="O755" s="156"/>
      <c r="P755" s="155">
        <v>4</v>
      </c>
      <c r="Q755" s="155">
        <v>75</v>
      </c>
      <c r="R755" s="156">
        <v>16</v>
      </c>
      <c r="S755" s="157" t="s">
        <v>135</v>
      </c>
      <c r="T755" s="154" t="s">
        <v>381</v>
      </c>
      <c r="U755" s="158" t="s">
        <v>1872</v>
      </c>
      <c r="V755" s="149"/>
      <c r="W755" s="148"/>
      <c r="X755" s="148"/>
      <c r="Y755" s="148"/>
    </row>
    <row r="756" spans="1:25" s="17" customFormat="1" x14ac:dyDescent="0.2">
      <c r="A756" s="149">
        <v>41546</v>
      </c>
      <c r="B756" s="150" t="s">
        <v>1795</v>
      </c>
      <c r="C756" s="150" t="s">
        <v>261</v>
      </c>
      <c r="D756" s="150" t="s">
        <v>140</v>
      </c>
      <c r="E756" s="151" t="s">
        <v>143</v>
      </c>
      <c r="F756" s="152">
        <v>41548</v>
      </c>
      <c r="G756" s="159">
        <v>2013</v>
      </c>
      <c r="H756" s="149" t="s">
        <v>19</v>
      </c>
      <c r="I756" s="149" t="str">
        <f t="shared" si="33"/>
        <v>VA</v>
      </c>
      <c r="J756" s="149" t="str">
        <f t="shared" si="34"/>
        <v>VA</v>
      </c>
      <c r="K756" s="149" t="str">
        <f t="shared" si="35"/>
        <v>Northeast</v>
      </c>
      <c r="L756" s="149" t="str">
        <f>INDEX('State '!$A$1:$C$62,MATCH($I756,'State '!$B:$B,0),3)</f>
        <v>Northeast</v>
      </c>
      <c r="M756" s="149" t="str">
        <f>INDEX('State '!$A$1:$C$62,MATCH($J756,'State '!$B:$B,0),3)</f>
        <v>Northeast</v>
      </c>
      <c r="N756" s="149"/>
      <c r="O756" s="156">
        <v>34.299999999999997</v>
      </c>
      <c r="P756" s="155">
        <v>2.5</v>
      </c>
      <c r="Q756" s="155">
        <v>246</v>
      </c>
      <c r="R756" s="156">
        <v>24</v>
      </c>
      <c r="S756" s="157" t="s">
        <v>135</v>
      </c>
      <c r="T756" s="154" t="s">
        <v>381</v>
      </c>
      <c r="U756" s="158" t="s">
        <v>397</v>
      </c>
      <c r="V756" s="149"/>
      <c r="W756" s="148"/>
      <c r="X756" s="148"/>
      <c r="Y756" s="148"/>
    </row>
    <row r="757" spans="1:25" s="17" customFormat="1" x14ac:dyDescent="0.2">
      <c r="A757" s="171">
        <v>41614</v>
      </c>
      <c r="B757" s="162" t="s">
        <v>416</v>
      </c>
      <c r="C757" s="162" t="s">
        <v>223</v>
      </c>
      <c r="D757" s="162" t="s">
        <v>140</v>
      </c>
      <c r="E757" s="162" t="s">
        <v>143</v>
      </c>
      <c r="F757" s="163">
        <v>41550</v>
      </c>
      <c r="G757" s="155">
        <v>2013</v>
      </c>
      <c r="H757" s="149" t="s">
        <v>7</v>
      </c>
      <c r="I757" s="149" t="str">
        <f t="shared" si="33"/>
        <v>PA</v>
      </c>
      <c r="J757" s="149" t="str">
        <f t="shared" si="34"/>
        <v>PA</v>
      </c>
      <c r="K757" s="149" t="str">
        <f t="shared" si="35"/>
        <v>Northeast</v>
      </c>
      <c r="L757" s="149" t="str">
        <f>INDEX('State '!$A$1:$C$62,MATCH($I757,'State '!$B:$B,0),3)</f>
        <v>Northeast</v>
      </c>
      <c r="M757" s="149" t="str">
        <f>INDEX('State '!$A$1:$C$62,MATCH($J757,'State '!$B:$B,0),3)</f>
        <v>Northeast</v>
      </c>
      <c r="N757" s="149"/>
      <c r="O757" s="156">
        <v>67.2</v>
      </c>
      <c r="P757" s="156">
        <v>15</v>
      </c>
      <c r="Q757" s="156">
        <v>270</v>
      </c>
      <c r="R757" s="155">
        <v>24</v>
      </c>
      <c r="S757" s="149" t="s">
        <v>135</v>
      </c>
      <c r="T757" s="149" t="s">
        <v>381</v>
      </c>
      <c r="U757" s="149" t="s">
        <v>417</v>
      </c>
      <c r="V757" s="149"/>
      <c r="W757" s="148"/>
      <c r="X757" s="148"/>
      <c r="Y757" s="148"/>
    </row>
    <row r="758" spans="1:25" s="17" customFormat="1" x14ac:dyDescent="0.2">
      <c r="A758" s="149">
        <v>41531</v>
      </c>
      <c r="B758" s="150" t="s">
        <v>401</v>
      </c>
      <c r="C758" s="150" t="s">
        <v>1875</v>
      </c>
      <c r="D758" s="150" t="s">
        <v>140</v>
      </c>
      <c r="E758" s="151" t="s">
        <v>143</v>
      </c>
      <c r="F758" s="152">
        <v>41575</v>
      </c>
      <c r="G758" s="159">
        <v>2013</v>
      </c>
      <c r="H758" s="149" t="s">
        <v>399</v>
      </c>
      <c r="I758" s="149" t="str">
        <f t="shared" si="33"/>
        <v>PA</v>
      </c>
      <c r="J758" s="149" t="str">
        <f t="shared" si="34"/>
        <v>NJ</v>
      </c>
      <c r="K758" s="149" t="str">
        <f t="shared" si="35"/>
        <v>Northeast</v>
      </c>
      <c r="L758" s="149" t="str">
        <f>INDEX('State '!$A$1:$C$62,MATCH($I758,'State '!$B:$B,0),3)</f>
        <v>Northeast</v>
      </c>
      <c r="M758" s="149" t="str">
        <f>INDEX('State '!$A$1:$C$62,MATCH($J758,'State '!$B:$B,0),3)</f>
        <v>Northeast</v>
      </c>
      <c r="N758" s="149"/>
      <c r="O758" s="156">
        <v>390</v>
      </c>
      <c r="P758" s="155">
        <v>12.5</v>
      </c>
      <c r="Q758" s="155">
        <v>250</v>
      </c>
      <c r="R758" s="156" t="s">
        <v>550</v>
      </c>
      <c r="S758" s="157" t="s">
        <v>135</v>
      </c>
      <c r="T758" s="154" t="s">
        <v>381</v>
      </c>
      <c r="U758" s="158" t="s">
        <v>422</v>
      </c>
      <c r="V758" s="149"/>
      <c r="W758" s="148"/>
      <c r="X758" s="148"/>
      <c r="Y758" s="148"/>
    </row>
    <row r="759" spans="1:25" s="17" customFormat="1" x14ac:dyDescent="0.2">
      <c r="A759" s="149">
        <v>41615</v>
      </c>
      <c r="B759" s="150" t="s">
        <v>1805</v>
      </c>
      <c r="C759" s="150" t="s">
        <v>218</v>
      </c>
      <c r="D759" s="150" t="s">
        <v>140</v>
      </c>
      <c r="E759" s="151" t="s">
        <v>143</v>
      </c>
      <c r="F759" s="152">
        <v>41579</v>
      </c>
      <c r="G759" s="153">
        <v>2013</v>
      </c>
      <c r="H759" s="149" t="s">
        <v>55</v>
      </c>
      <c r="I759" s="149" t="str">
        <f t="shared" si="33"/>
        <v>DE</v>
      </c>
      <c r="J759" s="149" t="str">
        <f t="shared" si="34"/>
        <v>DE</v>
      </c>
      <c r="K759" s="149" t="str">
        <f t="shared" si="35"/>
        <v>Northeast</v>
      </c>
      <c r="L759" s="149" t="str">
        <f>INDEX('State '!$A$1:$C$62,MATCH($I759,'State '!$B:$B,0),3)</f>
        <v>Northeast</v>
      </c>
      <c r="M759" s="149" t="str">
        <f>INDEX('State '!$A$1:$C$62,MATCH($J759,'State '!$B:$B,0),3)</f>
        <v>Northeast</v>
      </c>
      <c r="N759" s="149"/>
      <c r="O759" s="156">
        <v>16.283000000000001</v>
      </c>
      <c r="P759" s="155">
        <v>11</v>
      </c>
      <c r="Q759" s="155">
        <v>15</v>
      </c>
      <c r="R759" s="156">
        <v>16</v>
      </c>
      <c r="S759" s="157" t="s">
        <v>135</v>
      </c>
      <c r="T759" s="154" t="s">
        <v>381</v>
      </c>
      <c r="U759" s="158" t="s">
        <v>1806</v>
      </c>
      <c r="V759" s="149"/>
      <c r="W759" s="148"/>
      <c r="X759" s="148"/>
      <c r="Y759" s="148"/>
    </row>
    <row r="760" spans="1:25" s="17" customFormat="1" x14ac:dyDescent="0.2">
      <c r="A760" s="149">
        <v>41614</v>
      </c>
      <c r="B760" s="162" t="s">
        <v>418</v>
      </c>
      <c r="C760" s="162" t="s">
        <v>223</v>
      </c>
      <c r="D760" s="162" t="s">
        <v>140</v>
      </c>
      <c r="E760" s="162" t="s">
        <v>143</v>
      </c>
      <c r="F760" s="163">
        <v>41579</v>
      </c>
      <c r="G760" s="155">
        <v>2013</v>
      </c>
      <c r="H760" s="149" t="s">
        <v>7</v>
      </c>
      <c r="I760" s="149" t="str">
        <f t="shared" si="33"/>
        <v>PA</v>
      </c>
      <c r="J760" s="149" t="str">
        <f t="shared" si="34"/>
        <v>PA</v>
      </c>
      <c r="K760" s="149" t="str">
        <f t="shared" si="35"/>
        <v>Northeast</v>
      </c>
      <c r="L760" s="149" t="str">
        <f>INDEX('State '!$A$1:$C$62,MATCH($I760,'State '!$B:$B,0),3)</f>
        <v>Northeast</v>
      </c>
      <c r="M760" s="149" t="str">
        <f>INDEX('State '!$A$1:$C$62,MATCH($J760,'State '!$B:$B,0),3)</f>
        <v>Northeast</v>
      </c>
      <c r="N760" s="149"/>
      <c r="O760" s="156">
        <v>16.760000000000002</v>
      </c>
      <c r="P760" s="156">
        <v>3.6</v>
      </c>
      <c r="Q760" s="156">
        <v>92</v>
      </c>
      <c r="R760" s="155">
        <v>24</v>
      </c>
      <c r="S760" s="149" t="s">
        <v>135</v>
      </c>
      <c r="T760" s="149" t="s">
        <v>381</v>
      </c>
      <c r="U760" s="149" t="s">
        <v>2138</v>
      </c>
      <c r="V760" s="149"/>
      <c r="W760" s="148"/>
      <c r="X760" s="148"/>
      <c r="Y760" s="148"/>
    </row>
    <row r="761" spans="1:25" s="17" customFormat="1" x14ac:dyDescent="0.2">
      <c r="A761" s="149">
        <v>41584</v>
      </c>
      <c r="B761" s="162" t="s">
        <v>420</v>
      </c>
      <c r="C761" s="162" t="s">
        <v>199</v>
      </c>
      <c r="D761" s="162" t="s">
        <v>140</v>
      </c>
      <c r="E761" s="162" t="s">
        <v>143</v>
      </c>
      <c r="F761" s="163">
        <v>41584</v>
      </c>
      <c r="G761" s="164">
        <v>2013</v>
      </c>
      <c r="H761" s="149" t="s">
        <v>396</v>
      </c>
      <c r="I761" s="149" t="str">
        <f t="shared" si="33"/>
        <v>NJ</v>
      </c>
      <c r="J761" s="149" t="str">
        <f t="shared" si="34"/>
        <v>NY</v>
      </c>
      <c r="K761" s="149" t="str">
        <f t="shared" si="35"/>
        <v>Northeast</v>
      </c>
      <c r="L761" s="149" t="str">
        <f>INDEX('State '!$A$1:$C$62,MATCH($I761,'State '!$B:$B,0),3)</f>
        <v>Northeast</v>
      </c>
      <c r="M761" s="149" t="str">
        <f>INDEX('State '!$A$1:$C$62,MATCH($J761,'State '!$B:$B,0),3)</f>
        <v>Northeast</v>
      </c>
      <c r="N761" s="149"/>
      <c r="O761" s="156">
        <v>1200</v>
      </c>
      <c r="P761" s="156">
        <v>20.9</v>
      </c>
      <c r="Q761" s="156">
        <v>800</v>
      </c>
      <c r="R761" s="155" t="s">
        <v>421</v>
      </c>
      <c r="S761" s="149" t="s">
        <v>135</v>
      </c>
      <c r="T761" s="149" t="s">
        <v>381</v>
      </c>
      <c r="U761" s="149" t="s">
        <v>403</v>
      </c>
      <c r="V761" s="149"/>
      <c r="W761" s="148"/>
      <c r="X761" s="148"/>
      <c r="Y761" s="148"/>
    </row>
    <row r="762" spans="1:25" s="17" customFormat="1" x14ac:dyDescent="0.2">
      <c r="A762" s="149">
        <v>41074</v>
      </c>
      <c r="B762" s="162" t="s">
        <v>1989</v>
      </c>
      <c r="C762" s="162" t="s">
        <v>1990</v>
      </c>
      <c r="D762" s="162" t="s">
        <v>134</v>
      </c>
      <c r="E762" s="162" t="s">
        <v>143</v>
      </c>
      <c r="F762" s="163">
        <v>41609</v>
      </c>
      <c r="G762" s="164">
        <v>2013</v>
      </c>
      <c r="H762" s="149" t="s">
        <v>31</v>
      </c>
      <c r="I762" s="149" t="str">
        <f t="shared" si="33"/>
        <v>NV</v>
      </c>
      <c r="J762" s="149" t="str">
        <f t="shared" si="34"/>
        <v>NV</v>
      </c>
      <c r="K762" s="149" t="str">
        <f t="shared" si="35"/>
        <v>Mountain</v>
      </c>
      <c r="L762" s="149" t="str">
        <f>INDEX('State '!$A$1:$C$62,MATCH($I762,'State '!$B:$B,0),3)</f>
        <v>Mountain</v>
      </c>
      <c r="M762" s="149" t="str">
        <f>INDEX('State '!$A$1:$C$62,MATCH($J762,'State '!$B:$B,0),3)</f>
        <v>Mountain</v>
      </c>
      <c r="N762" s="149"/>
      <c r="O762" s="156"/>
      <c r="P762" s="156">
        <v>24</v>
      </c>
      <c r="Q762" s="156"/>
      <c r="R762" s="155">
        <v>12</v>
      </c>
      <c r="S762" s="149" t="s">
        <v>138</v>
      </c>
      <c r="T762" s="149" t="s">
        <v>187</v>
      </c>
      <c r="U762" s="149" t="s">
        <v>382</v>
      </c>
      <c r="V762" s="149"/>
      <c r="W762" s="148"/>
      <c r="X762" s="148"/>
      <c r="Y762" s="148"/>
    </row>
    <row r="763" spans="1:25" s="17" customFormat="1" x14ac:dyDescent="0.2">
      <c r="A763" s="149">
        <v>41617</v>
      </c>
      <c r="B763" s="162" t="s">
        <v>398</v>
      </c>
      <c r="C763" s="162" t="s">
        <v>206</v>
      </c>
      <c r="D763" s="162" t="s">
        <v>140</v>
      </c>
      <c r="E763" s="162" t="s">
        <v>143</v>
      </c>
      <c r="F763" s="163">
        <v>41613</v>
      </c>
      <c r="G763" s="155">
        <v>2013</v>
      </c>
      <c r="H763" s="149" t="s">
        <v>399</v>
      </c>
      <c r="I763" s="149" t="str">
        <f t="shared" si="33"/>
        <v>PA</v>
      </c>
      <c r="J763" s="149" t="str">
        <f t="shared" si="34"/>
        <v>NJ</v>
      </c>
      <c r="K763" s="149" t="str">
        <f t="shared" si="35"/>
        <v>Northeast</v>
      </c>
      <c r="L763" s="149" t="str">
        <f>INDEX('State '!$A$1:$C$62,MATCH($I763,'State '!$B:$B,0),3)</f>
        <v>Northeast</v>
      </c>
      <c r="M763" s="149" t="str">
        <f>INDEX('State '!$A$1:$C$62,MATCH($J763,'State '!$B:$B,0),3)</f>
        <v>Northeast</v>
      </c>
      <c r="N763" s="149"/>
      <c r="O763" s="156">
        <v>500</v>
      </c>
      <c r="P763" s="156">
        <v>40.299999999999997</v>
      </c>
      <c r="Q763" s="156">
        <v>636</v>
      </c>
      <c r="R763" s="155">
        <v>24</v>
      </c>
      <c r="S763" s="149" t="s">
        <v>135</v>
      </c>
      <c r="T763" s="149" t="s">
        <v>381</v>
      </c>
      <c r="U763" s="149" t="s">
        <v>2062</v>
      </c>
      <c r="V763" s="149"/>
      <c r="W763" s="148"/>
      <c r="X763" s="148"/>
      <c r="Y763" s="148"/>
    </row>
    <row r="764" spans="1:25" s="17" customFormat="1" x14ac:dyDescent="0.2">
      <c r="A764" s="149">
        <v>41704</v>
      </c>
      <c r="B764" s="162" t="s">
        <v>1826</v>
      </c>
      <c r="C764" s="162" t="s">
        <v>258</v>
      </c>
      <c r="D764" s="162" t="s">
        <v>134</v>
      </c>
      <c r="E764" s="162" t="s">
        <v>143</v>
      </c>
      <c r="F764" s="163">
        <v>41709</v>
      </c>
      <c r="G764" s="164">
        <v>2014</v>
      </c>
      <c r="H764" s="149" t="s">
        <v>25</v>
      </c>
      <c r="I764" s="149" t="str">
        <f t="shared" si="33"/>
        <v>CO</v>
      </c>
      <c r="J764" s="149" t="str">
        <f t="shared" si="34"/>
        <v>CO</v>
      </c>
      <c r="K764" s="149" t="str">
        <f t="shared" si="35"/>
        <v>Mountain</v>
      </c>
      <c r="L764" s="149" t="str">
        <f>INDEX('State '!$A$1:$C$62,MATCH($I764,'State '!$B:$B,0),3)</f>
        <v>Mountain</v>
      </c>
      <c r="M764" s="149" t="str">
        <f>INDEX('State '!$A$1:$C$62,MATCH($J764,'State '!$B:$B,0),3)</f>
        <v>Mountain</v>
      </c>
      <c r="N764" s="149"/>
      <c r="O764" s="156">
        <v>25</v>
      </c>
      <c r="P764" s="156">
        <v>7.75</v>
      </c>
      <c r="Q764" s="156">
        <v>225</v>
      </c>
      <c r="R764" s="155">
        <v>24</v>
      </c>
      <c r="S764" s="149" t="s">
        <v>135</v>
      </c>
      <c r="T764" s="149" t="s">
        <v>381</v>
      </c>
      <c r="U764" s="149" t="s">
        <v>1827</v>
      </c>
      <c r="V764" s="149"/>
      <c r="W764" s="148"/>
      <c r="X764" s="148"/>
      <c r="Y764" s="148"/>
    </row>
    <row r="765" spans="1:25" s="17" customFormat="1" x14ac:dyDescent="0.2">
      <c r="A765" s="149">
        <v>41705</v>
      </c>
      <c r="B765" s="162" t="s">
        <v>1723</v>
      </c>
      <c r="C765" s="162" t="s">
        <v>1724</v>
      </c>
      <c r="D765" s="162" t="s">
        <v>140</v>
      </c>
      <c r="E765" s="162" t="s">
        <v>143</v>
      </c>
      <c r="F765" s="163">
        <v>41729</v>
      </c>
      <c r="G765" s="164">
        <v>2014</v>
      </c>
      <c r="H765" s="149" t="s">
        <v>10</v>
      </c>
      <c r="I765" s="149" t="str">
        <f t="shared" si="33"/>
        <v>NY</v>
      </c>
      <c r="J765" s="149" t="str">
        <f t="shared" si="34"/>
        <v>NY</v>
      </c>
      <c r="K765" s="149" t="str">
        <f t="shared" si="35"/>
        <v>Northeast</v>
      </c>
      <c r="L765" s="149" t="str">
        <f>INDEX('State '!$A$1:$C$62,MATCH($I765,'State '!$B:$B,0),3)</f>
        <v>Northeast</v>
      </c>
      <c r="M765" s="149" t="str">
        <f>INDEX('State '!$A$1:$C$62,MATCH($J765,'State '!$B:$B,0),3)</f>
        <v>Northeast</v>
      </c>
      <c r="N765" s="149"/>
      <c r="O765" s="156">
        <v>49</v>
      </c>
      <c r="P765" s="156"/>
      <c r="Q765" s="156">
        <v>107.5</v>
      </c>
      <c r="R765" s="155"/>
      <c r="S765" s="149" t="s">
        <v>135</v>
      </c>
      <c r="T765" s="149" t="s">
        <v>381</v>
      </c>
      <c r="U765" s="149" t="s">
        <v>1800</v>
      </c>
      <c r="V765" s="149"/>
      <c r="W765" s="148"/>
      <c r="X765" s="148"/>
      <c r="Y765" s="148"/>
    </row>
    <row r="766" spans="1:25" s="17" customFormat="1" x14ac:dyDescent="0.2">
      <c r="A766" s="149">
        <v>42613</v>
      </c>
      <c r="B766" s="150" t="s">
        <v>2208</v>
      </c>
      <c r="C766" s="162" t="s">
        <v>340</v>
      </c>
      <c r="D766" s="150" t="s">
        <v>140</v>
      </c>
      <c r="E766" s="151" t="s">
        <v>143</v>
      </c>
      <c r="F766" s="152">
        <v>41730</v>
      </c>
      <c r="G766" s="153">
        <v>2014</v>
      </c>
      <c r="H766" s="149" t="s">
        <v>408</v>
      </c>
      <c r="I766" s="149" t="str">
        <f t="shared" si="33"/>
        <v>TX</v>
      </c>
      <c r="J766" s="149" t="str">
        <f t="shared" si="34"/>
        <v>MX</v>
      </c>
      <c r="K766" s="149" t="str">
        <f t="shared" si="35"/>
        <v>South Central, Mexico</v>
      </c>
      <c r="L766" s="149" t="str">
        <f>INDEX('State '!$A$1:$C$62,MATCH($I766,'State '!$B:$B,0),3)</f>
        <v>South Central</v>
      </c>
      <c r="M766" s="149" t="str">
        <f>INDEX('State '!$A$1:$C$62,MATCH($J766,'State '!$B:$B,0),3)</f>
        <v>Mexico</v>
      </c>
      <c r="N766" s="149"/>
      <c r="O766" s="156">
        <v>126</v>
      </c>
      <c r="P766" s="155"/>
      <c r="Q766" s="155">
        <v>215</v>
      </c>
      <c r="R766" s="156"/>
      <c r="S766" s="149" t="s">
        <v>138</v>
      </c>
      <c r="T766" s="149" t="s">
        <v>187</v>
      </c>
      <c r="U766" s="158"/>
      <c r="V766" s="149" t="s">
        <v>2177</v>
      </c>
      <c r="W766" s="148"/>
      <c r="X766" s="148"/>
      <c r="Y766" s="148"/>
    </row>
    <row r="767" spans="1:25" s="17" customFormat="1" ht="25.5" x14ac:dyDescent="0.2">
      <c r="A767" s="149">
        <v>41990</v>
      </c>
      <c r="B767" s="162" t="s">
        <v>1877</v>
      </c>
      <c r="C767" s="150" t="s">
        <v>206</v>
      </c>
      <c r="D767" s="162" t="s">
        <v>1878</v>
      </c>
      <c r="E767" s="162" t="s">
        <v>143</v>
      </c>
      <c r="F767" s="163">
        <v>41730</v>
      </c>
      <c r="G767" s="155">
        <v>2014</v>
      </c>
      <c r="H767" s="149" t="s">
        <v>2169</v>
      </c>
      <c r="I767" s="149" t="str">
        <f t="shared" si="33"/>
        <v>OH</v>
      </c>
      <c r="J767" s="149" t="str">
        <f t="shared" si="34"/>
        <v>MS</v>
      </c>
      <c r="K767" s="149" t="str">
        <f t="shared" si="35"/>
        <v>Northeast, Midwest, South Central</v>
      </c>
      <c r="L767" s="149" t="str">
        <f>INDEX('State '!$A$1:$C$62,MATCH($I767,'State '!$B:$B,0),3)</f>
        <v>Northeast</v>
      </c>
      <c r="M767" s="149" t="str">
        <f>INDEX('State '!$A$1:$C$62,MATCH($J767,'State '!$B:$B,0),3)</f>
        <v>South Central</v>
      </c>
      <c r="N767" s="149" t="s">
        <v>9</v>
      </c>
      <c r="O767" s="156">
        <v>155.6</v>
      </c>
      <c r="P767" s="156">
        <v>0</v>
      </c>
      <c r="Q767" s="156">
        <v>500</v>
      </c>
      <c r="R767" s="155"/>
      <c r="S767" s="149" t="s">
        <v>135</v>
      </c>
      <c r="T767" s="149" t="s">
        <v>381</v>
      </c>
      <c r="U767" s="149"/>
      <c r="V767" s="149"/>
      <c r="W767" s="148"/>
      <c r="X767" s="148"/>
      <c r="Y767" s="148"/>
    </row>
    <row r="768" spans="1:25" s="17" customFormat="1" x14ac:dyDescent="0.2">
      <c r="A768" s="149">
        <v>41704</v>
      </c>
      <c r="B768" s="162" t="s">
        <v>1883</v>
      </c>
      <c r="C768" s="162" t="s">
        <v>203</v>
      </c>
      <c r="D768" s="162" t="s">
        <v>141</v>
      </c>
      <c r="E768" s="162" t="s">
        <v>143</v>
      </c>
      <c r="F768" s="163">
        <v>41761</v>
      </c>
      <c r="G768" s="155">
        <v>2014</v>
      </c>
      <c r="H768" s="149" t="s">
        <v>1799</v>
      </c>
      <c r="I768" s="149" t="str">
        <f t="shared" si="33"/>
        <v>WY</v>
      </c>
      <c r="J768" s="149" t="str">
        <f t="shared" si="34"/>
        <v>KS</v>
      </c>
      <c r="K768" s="149" t="str">
        <f t="shared" si="35"/>
        <v>Mountain, South Central</v>
      </c>
      <c r="L768" s="149" t="str">
        <f>INDEX('State '!$A$1:$C$62,MATCH($I768,'State '!$B:$B,0),3)</f>
        <v>Mountain</v>
      </c>
      <c r="M768" s="149" t="str">
        <f>INDEX('State '!$A$1:$C$62,MATCH($J768,'State '!$B:$B,0),3)</f>
        <v>South Central</v>
      </c>
      <c r="N768" s="149"/>
      <c r="O768" s="156"/>
      <c r="P768" s="156">
        <v>-500</v>
      </c>
      <c r="Q768" s="156">
        <v>-255</v>
      </c>
      <c r="R768" s="155"/>
      <c r="S768" s="149" t="s">
        <v>135</v>
      </c>
      <c r="T768" s="149" t="s">
        <v>381</v>
      </c>
      <c r="U768" s="149" t="s">
        <v>1884</v>
      </c>
      <c r="V768" s="149"/>
      <c r="W768" s="148"/>
      <c r="X768" s="148"/>
      <c r="Y768" s="148"/>
    </row>
    <row r="769" spans="1:25" s="17" customFormat="1" x14ac:dyDescent="0.2">
      <c r="A769" s="149">
        <v>41622</v>
      </c>
      <c r="B769" s="162" t="s">
        <v>1899</v>
      </c>
      <c r="C769" s="162" t="s">
        <v>210</v>
      </c>
      <c r="D769" s="162" t="s">
        <v>134</v>
      </c>
      <c r="E769" s="162" t="s">
        <v>143</v>
      </c>
      <c r="F769" s="163">
        <v>41789</v>
      </c>
      <c r="G769" s="155">
        <v>2014</v>
      </c>
      <c r="H769" s="149" t="s">
        <v>6</v>
      </c>
      <c r="I769" s="149" t="str">
        <f t="shared" si="33"/>
        <v>TX</v>
      </c>
      <c r="J769" s="149" t="str">
        <f t="shared" si="34"/>
        <v>TX</v>
      </c>
      <c r="K769" s="149" t="str">
        <f t="shared" si="35"/>
        <v>South Central</v>
      </c>
      <c r="L769" s="149" t="str">
        <f>INDEX('State '!$A$1:$C$62,MATCH($I769,'State '!$B:$B,0),3)</f>
        <v>South Central</v>
      </c>
      <c r="M769" s="149" t="str">
        <f>INDEX('State '!$A$1:$C$62,MATCH($J769,'State '!$B:$B,0),3)</f>
        <v>South Central</v>
      </c>
      <c r="N769" s="149"/>
      <c r="O769" s="156">
        <v>26.3</v>
      </c>
      <c r="P769" s="156">
        <v>16.5</v>
      </c>
      <c r="Q769" s="156">
        <v>125</v>
      </c>
      <c r="R769" s="155">
        <v>16</v>
      </c>
      <c r="S769" s="149" t="s">
        <v>135</v>
      </c>
      <c r="T769" s="149" t="s">
        <v>381</v>
      </c>
      <c r="U769" s="149" t="s">
        <v>1900</v>
      </c>
      <c r="V769" s="149"/>
      <c r="W769" s="148"/>
      <c r="X769" s="148"/>
      <c r="Y769" s="148"/>
    </row>
    <row r="770" spans="1:25" s="17" customFormat="1" x14ac:dyDescent="0.2">
      <c r="A770" s="149">
        <v>41810</v>
      </c>
      <c r="B770" s="162" t="s">
        <v>1891</v>
      </c>
      <c r="C770" s="162" t="s">
        <v>246</v>
      </c>
      <c r="D770" s="162" t="s">
        <v>134</v>
      </c>
      <c r="E770" s="162" t="s">
        <v>143</v>
      </c>
      <c r="F770" s="163">
        <v>41808</v>
      </c>
      <c r="G770" s="155">
        <v>2014</v>
      </c>
      <c r="H770" s="149" t="s">
        <v>8</v>
      </c>
      <c r="I770" s="149" t="str">
        <f t="shared" si="33"/>
        <v>OH</v>
      </c>
      <c r="J770" s="149" t="str">
        <f t="shared" si="34"/>
        <v>OH</v>
      </c>
      <c r="K770" s="149" t="str">
        <f t="shared" si="35"/>
        <v>Northeast</v>
      </c>
      <c r="L770" s="149" t="str">
        <f>INDEX('State '!$A$1:$C$62,MATCH($I770,'State '!$B:$B,0),3)</f>
        <v>Northeast</v>
      </c>
      <c r="M770" s="149" t="str">
        <f>INDEX('State '!$A$1:$C$62,MATCH($J770,'State '!$B:$B,0),3)</f>
        <v>Northeast</v>
      </c>
      <c r="N770" s="149"/>
      <c r="O770" s="156">
        <v>75</v>
      </c>
      <c r="P770" s="156">
        <v>14.3</v>
      </c>
      <c r="Q770" s="156">
        <v>600</v>
      </c>
      <c r="R770" s="155">
        <v>24</v>
      </c>
      <c r="S770" s="149" t="s">
        <v>135</v>
      </c>
      <c r="T770" s="149" t="s">
        <v>381</v>
      </c>
      <c r="U770" s="149" t="s">
        <v>1892</v>
      </c>
      <c r="V770" s="149"/>
      <c r="W770" s="148"/>
      <c r="X770" s="148"/>
      <c r="Y770" s="148"/>
    </row>
    <row r="771" spans="1:25" s="17" customFormat="1" x14ac:dyDescent="0.2">
      <c r="A771" s="149">
        <v>41584</v>
      </c>
      <c r="B771" s="150" t="s">
        <v>1835</v>
      </c>
      <c r="C771" s="150" t="s">
        <v>1836</v>
      </c>
      <c r="D771" s="150" t="s">
        <v>136</v>
      </c>
      <c r="E771" s="151" t="s">
        <v>143</v>
      </c>
      <c r="F771" s="152">
        <v>41821</v>
      </c>
      <c r="G771" s="153">
        <v>2014</v>
      </c>
      <c r="H771" s="149" t="s">
        <v>25</v>
      </c>
      <c r="I771" s="149" t="str">
        <f t="shared" ref="I771:I834" si="36">LEFT($H771,2)</f>
        <v>CO</v>
      </c>
      <c r="J771" s="149" t="str">
        <f t="shared" ref="J771:J820" si="37">RIGHT($H771,2)</f>
        <v>CO</v>
      </c>
      <c r="K771" s="149" t="str">
        <f t="shared" ref="K771:K834" si="38">IF($L771=$M771,L771,CONCATENATE($L771,", ",IF(ISBLANK(N771),"",CONCATENATE(N771,", ")),$M771))</f>
        <v>Mountain</v>
      </c>
      <c r="L771" s="149" t="str">
        <f>INDEX('State '!$A$1:$C$62,MATCH($I771,'State '!$B:$B,0),3)</f>
        <v>Mountain</v>
      </c>
      <c r="M771" s="149" t="str">
        <f>INDEX('State '!$A$1:$C$62,MATCH($J771,'State '!$B:$B,0),3)</f>
        <v>Mountain</v>
      </c>
      <c r="N771" s="149"/>
      <c r="O771" s="156">
        <v>12</v>
      </c>
      <c r="P771" s="155">
        <v>7.6</v>
      </c>
      <c r="Q771" s="155">
        <v>230</v>
      </c>
      <c r="R771" s="156"/>
      <c r="S771" s="157" t="s">
        <v>135</v>
      </c>
      <c r="T771" s="154" t="s">
        <v>381</v>
      </c>
      <c r="U771" s="158" t="s">
        <v>1837</v>
      </c>
      <c r="V771" s="149"/>
      <c r="W771" s="148"/>
      <c r="X771" s="148"/>
      <c r="Y771" s="148"/>
    </row>
    <row r="772" spans="1:25" s="17" customFormat="1" x14ac:dyDescent="0.2">
      <c r="A772" s="149">
        <v>41598</v>
      </c>
      <c r="B772" s="162" t="s">
        <v>1902</v>
      </c>
      <c r="C772" s="162" t="s">
        <v>260</v>
      </c>
      <c r="D772" s="162" t="s">
        <v>140</v>
      </c>
      <c r="E772" s="162" t="s">
        <v>143</v>
      </c>
      <c r="F772" s="163">
        <v>41894</v>
      </c>
      <c r="G772" s="155">
        <v>2014</v>
      </c>
      <c r="H772" s="149" t="s">
        <v>24</v>
      </c>
      <c r="I772" s="149" t="str">
        <f t="shared" si="36"/>
        <v>NE</v>
      </c>
      <c r="J772" s="149" t="str">
        <f t="shared" si="37"/>
        <v>NE</v>
      </c>
      <c r="K772" s="149" t="str">
        <f t="shared" si="38"/>
        <v>Mountain</v>
      </c>
      <c r="L772" s="149" t="str">
        <f>INDEX('State '!$A$1:$C$62,MATCH($I772,'State '!$B:$B,0),3)</f>
        <v>Mountain</v>
      </c>
      <c r="M772" s="149" t="str">
        <f>INDEX('State '!$A$1:$C$62,MATCH($J772,'State '!$B:$B,0),3)</f>
        <v>Mountain</v>
      </c>
      <c r="N772" s="149"/>
      <c r="O772" s="156">
        <v>70</v>
      </c>
      <c r="P772" s="156">
        <v>7</v>
      </c>
      <c r="Q772" s="156">
        <v>88.4</v>
      </c>
      <c r="R772" s="155">
        <v>20</v>
      </c>
      <c r="S772" s="149" t="s">
        <v>135</v>
      </c>
      <c r="T772" s="149" t="s">
        <v>381</v>
      </c>
      <c r="U772" s="149" t="s">
        <v>1903</v>
      </c>
      <c r="V772" s="149"/>
      <c r="W772" s="148"/>
      <c r="X772" s="148"/>
      <c r="Y772" s="148"/>
    </row>
    <row r="773" spans="1:25" s="17" customFormat="1" x14ac:dyDescent="0.2">
      <c r="A773" s="149">
        <v>41949</v>
      </c>
      <c r="B773" s="162" t="s">
        <v>1926</v>
      </c>
      <c r="C773" s="162" t="s">
        <v>261</v>
      </c>
      <c r="D773" s="162" t="s">
        <v>140</v>
      </c>
      <c r="E773" s="162" t="s">
        <v>143</v>
      </c>
      <c r="F773" s="163">
        <v>41906</v>
      </c>
      <c r="G773" s="164">
        <v>2014</v>
      </c>
      <c r="H773" s="149" t="s">
        <v>19</v>
      </c>
      <c r="I773" s="149" t="str">
        <f t="shared" si="36"/>
        <v>VA</v>
      </c>
      <c r="J773" s="149" t="str">
        <f t="shared" si="37"/>
        <v>VA</v>
      </c>
      <c r="K773" s="149" t="str">
        <f t="shared" si="38"/>
        <v>Northeast</v>
      </c>
      <c r="L773" s="149" t="str">
        <f>INDEX('State '!$A$1:$C$62,MATCH($I773,'State '!$B:$B,0),3)</f>
        <v>Northeast</v>
      </c>
      <c r="M773" s="149" t="str">
        <f>INDEX('State '!$A$1:$C$62,MATCH($J773,'State '!$B:$B,0),3)</f>
        <v>Northeast</v>
      </c>
      <c r="N773" s="149"/>
      <c r="O773" s="156"/>
      <c r="P773" s="156">
        <v>13</v>
      </c>
      <c r="Q773" s="156">
        <v>46</v>
      </c>
      <c r="R773" s="155">
        <v>8</v>
      </c>
      <c r="S773" s="149" t="s">
        <v>135</v>
      </c>
      <c r="T773" s="149" t="s">
        <v>381</v>
      </c>
      <c r="U773" s="149" t="s">
        <v>1927</v>
      </c>
      <c r="V773" s="149"/>
      <c r="W773" s="148"/>
      <c r="X773" s="148"/>
      <c r="Y773" s="148"/>
    </row>
    <row r="774" spans="1:25" s="17" customFormat="1" x14ac:dyDescent="0.2">
      <c r="A774" s="149">
        <v>41558</v>
      </c>
      <c r="B774" s="162" t="s">
        <v>1901</v>
      </c>
      <c r="C774" s="162" t="s">
        <v>218</v>
      </c>
      <c r="D774" s="162" t="s">
        <v>134</v>
      </c>
      <c r="E774" s="162" t="s">
        <v>143</v>
      </c>
      <c r="F774" s="163">
        <v>41912</v>
      </c>
      <c r="G774" s="155">
        <v>2014</v>
      </c>
      <c r="H774" s="149" t="s">
        <v>55</v>
      </c>
      <c r="I774" s="149" t="str">
        <f t="shared" si="36"/>
        <v>DE</v>
      </c>
      <c r="J774" s="149" t="str">
        <f t="shared" si="37"/>
        <v>DE</v>
      </c>
      <c r="K774" s="149" t="str">
        <f t="shared" si="38"/>
        <v>Northeast</v>
      </c>
      <c r="L774" s="149" t="str">
        <f>INDEX('State '!$A$1:$C$62,MATCH($I774,'State '!$B:$B,0),3)</f>
        <v>Northeast</v>
      </c>
      <c r="M774" s="149" t="str">
        <f>INDEX('State '!$A$1:$C$62,MATCH($J774,'State '!$B:$B,0),3)</f>
        <v>Northeast</v>
      </c>
      <c r="N774" s="149"/>
      <c r="O774" s="156">
        <v>11.2</v>
      </c>
      <c r="P774" s="156">
        <v>5.5</v>
      </c>
      <c r="Q774" s="156">
        <v>55</v>
      </c>
      <c r="R774" s="155">
        <v>16</v>
      </c>
      <c r="S774" s="149" t="s">
        <v>135</v>
      </c>
      <c r="T774" s="149" t="s">
        <v>381</v>
      </c>
      <c r="U774" s="149" t="s">
        <v>2061</v>
      </c>
      <c r="V774" s="149"/>
      <c r="W774" s="148"/>
      <c r="X774" s="148"/>
      <c r="Y774" s="148"/>
    </row>
    <row r="775" spans="1:25" s="17" customFormat="1" x14ac:dyDescent="0.2">
      <c r="A775" s="149">
        <v>41963</v>
      </c>
      <c r="B775" s="150" t="s">
        <v>1821</v>
      </c>
      <c r="C775" s="150" t="s">
        <v>239</v>
      </c>
      <c r="D775" s="150" t="s">
        <v>140</v>
      </c>
      <c r="E775" s="151" t="s">
        <v>143</v>
      </c>
      <c r="F775" s="152">
        <v>41922</v>
      </c>
      <c r="G775" s="159">
        <v>2014</v>
      </c>
      <c r="H775" s="149" t="s">
        <v>483</v>
      </c>
      <c r="I775" s="149" t="str">
        <f t="shared" si="36"/>
        <v>MS</v>
      </c>
      <c r="J775" s="149" t="str">
        <f t="shared" si="37"/>
        <v>AL</v>
      </c>
      <c r="K775" s="149" t="str">
        <f t="shared" si="38"/>
        <v>South Central</v>
      </c>
      <c r="L775" s="149" t="str">
        <f>INDEX('State '!$A$1:$C$62,MATCH($I775,'State '!$B:$B,0),3)</f>
        <v>South Central</v>
      </c>
      <c r="M775" s="149" t="str">
        <f>INDEX('State '!$A$1:$C$62,MATCH($J775,'State '!$B:$B,0),3)</f>
        <v>South Central</v>
      </c>
      <c r="N775" s="149"/>
      <c r="O775" s="156">
        <v>287</v>
      </c>
      <c r="P775" s="155">
        <v>70</v>
      </c>
      <c r="Q775" s="155">
        <v>510.5</v>
      </c>
      <c r="R775" s="156" t="s">
        <v>1762</v>
      </c>
      <c r="S775" s="157" t="s">
        <v>135</v>
      </c>
      <c r="T775" s="154" t="s">
        <v>381</v>
      </c>
      <c r="U775" s="158" t="s">
        <v>1823</v>
      </c>
      <c r="V775" s="149"/>
      <c r="W775" s="148"/>
      <c r="X775" s="148"/>
      <c r="Y775" s="148"/>
    </row>
    <row r="776" spans="1:25" s="17" customFormat="1" x14ac:dyDescent="0.2">
      <c r="A776" s="149">
        <v>41970</v>
      </c>
      <c r="B776" s="162" t="s">
        <v>392</v>
      </c>
      <c r="C776" s="162" t="s">
        <v>202</v>
      </c>
      <c r="D776" s="162" t="s">
        <v>134</v>
      </c>
      <c r="E776" s="162" t="s">
        <v>143</v>
      </c>
      <c r="F776" s="163">
        <v>41928</v>
      </c>
      <c r="G776" s="164">
        <v>2014</v>
      </c>
      <c r="H776" s="149" t="s">
        <v>25</v>
      </c>
      <c r="I776" s="149" t="str">
        <f t="shared" si="36"/>
        <v>CO</v>
      </c>
      <c r="J776" s="149" t="str">
        <f t="shared" si="37"/>
        <v>CO</v>
      </c>
      <c r="K776" s="149" t="str">
        <f t="shared" si="38"/>
        <v>Mountain</v>
      </c>
      <c r="L776" s="149" t="str">
        <f>INDEX('State '!$A$1:$C$62,MATCH($I776,'State '!$B:$B,0),3)</f>
        <v>Mountain</v>
      </c>
      <c r="M776" s="149" t="str">
        <f>INDEX('State '!$A$1:$C$62,MATCH($J776,'State '!$B:$B,0),3)</f>
        <v>Mountain</v>
      </c>
      <c r="N776" s="149"/>
      <c r="O776" s="156">
        <v>110</v>
      </c>
      <c r="P776" s="156">
        <v>34</v>
      </c>
      <c r="Q776" s="156">
        <v>189</v>
      </c>
      <c r="R776" s="155">
        <v>24</v>
      </c>
      <c r="S776" s="149" t="s">
        <v>138</v>
      </c>
      <c r="T776" s="149" t="s">
        <v>187</v>
      </c>
      <c r="U776" s="149" t="s">
        <v>382</v>
      </c>
      <c r="V776" s="149"/>
      <c r="W776" s="148"/>
      <c r="X776" s="148"/>
      <c r="Y776" s="148"/>
    </row>
    <row r="777" spans="1:25" s="17" customFormat="1" x14ac:dyDescent="0.2">
      <c r="A777" s="149">
        <v>41950</v>
      </c>
      <c r="B777" s="150" t="s">
        <v>1896</v>
      </c>
      <c r="C777" s="150" t="s">
        <v>1897</v>
      </c>
      <c r="D777" s="150" t="s">
        <v>136</v>
      </c>
      <c r="E777" s="151" t="s">
        <v>143</v>
      </c>
      <c r="F777" s="152">
        <v>41934</v>
      </c>
      <c r="G777" s="159">
        <v>2014</v>
      </c>
      <c r="H777" s="149" t="s">
        <v>1276</v>
      </c>
      <c r="I777" s="149" t="str">
        <f t="shared" si="36"/>
        <v>AZ</v>
      </c>
      <c r="J777" s="149" t="str">
        <f t="shared" si="37"/>
        <v>MX</v>
      </c>
      <c r="K777" s="149" t="str">
        <f t="shared" si="38"/>
        <v>Mountain, Mexico</v>
      </c>
      <c r="L777" s="149" t="str">
        <f>INDEX('State '!$A$1:$C$62,MATCH($I777,'State '!$B:$B,0),3)</f>
        <v>Mountain</v>
      </c>
      <c r="M777" s="149" t="str">
        <f>INDEX('State '!$A$1:$C$62,MATCH($J777,'State '!$B:$B,0),3)</f>
        <v>Mexico</v>
      </c>
      <c r="N777" s="149"/>
      <c r="O777" s="156">
        <v>200</v>
      </c>
      <c r="P777" s="155">
        <v>60.9</v>
      </c>
      <c r="Q777" s="155">
        <v>201</v>
      </c>
      <c r="R777" s="156">
        <v>36</v>
      </c>
      <c r="S777" s="157" t="s">
        <v>135</v>
      </c>
      <c r="T777" s="154" t="s">
        <v>381</v>
      </c>
      <c r="U777" s="158" t="s">
        <v>1898</v>
      </c>
      <c r="V777" s="149"/>
      <c r="W777" s="148"/>
      <c r="X777" s="148"/>
      <c r="Y777" s="148"/>
    </row>
    <row r="778" spans="1:25" s="17" customFormat="1" x14ac:dyDescent="0.2">
      <c r="A778" s="149">
        <v>42597</v>
      </c>
      <c r="B778" s="150" t="s">
        <v>2132</v>
      </c>
      <c r="C778" s="150" t="s">
        <v>261</v>
      </c>
      <c r="D778" s="150" t="s">
        <v>142</v>
      </c>
      <c r="E778" s="151" t="s">
        <v>143</v>
      </c>
      <c r="F778" s="152">
        <v>41936</v>
      </c>
      <c r="G778" s="153">
        <v>2014</v>
      </c>
      <c r="H778" s="149" t="s">
        <v>7</v>
      </c>
      <c r="I778" s="149" t="str">
        <f t="shared" si="36"/>
        <v>PA</v>
      </c>
      <c r="J778" s="149" t="str">
        <f t="shared" si="37"/>
        <v>PA</v>
      </c>
      <c r="K778" s="149" t="str">
        <f t="shared" si="38"/>
        <v>Northeast</v>
      </c>
      <c r="L778" s="149" t="str">
        <f>INDEX('State '!$A$1:$C$62,MATCH($I778,'State '!$B:$B,0),3)</f>
        <v>Northeast</v>
      </c>
      <c r="M778" s="149" t="str">
        <f>INDEX('State '!$A$1:$C$62,MATCH($J778,'State '!$B:$B,0),3)</f>
        <v>Northeast</v>
      </c>
      <c r="N778" s="149"/>
      <c r="O778" s="156">
        <v>121.7</v>
      </c>
      <c r="P778" s="155">
        <v>18.5</v>
      </c>
      <c r="Q778" s="155">
        <v>99</v>
      </c>
      <c r="R778" s="156"/>
      <c r="S778" s="157" t="s">
        <v>135</v>
      </c>
      <c r="T778" s="154" t="s">
        <v>381</v>
      </c>
      <c r="U778" s="158" t="s">
        <v>2133</v>
      </c>
      <c r="V778" s="149"/>
      <c r="W778" s="148"/>
      <c r="X778" s="148"/>
      <c r="Y778" s="148"/>
    </row>
    <row r="779" spans="1:25" s="17" customFormat="1" x14ac:dyDescent="0.2">
      <c r="A779" s="149">
        <v>41969</v>
      </c>
      <c r="B779" s="162" t="s">
        <v>1906</v>
      </c>
      <c r="C779" s="150" t="s">
        <v>206</v>
      </c>
      <c r="D779" s="162" t="s">
        <v>140</v>
      </c>
      <c r="E779" s="162" t="s">
        <v>143</v>
      </c>
      <c r="F779" s="163">
        <v>41939</v>
      </c>
      <c r="G779" s="155">
        <v>2014</v>
      </c>
      <c r="H779" s="149" t="s">
        <v>7</v>
      </c>
      <c r="I779" s="149" t="str">
        <f t="shared" si="36"/>
        <v>PA</v>
      </c>
      <c r="J779" s="149" t="str">
        <f t="shared" si="37"/>
        <v>PA</v>
      </c>
      <c r="K779" s="149" t="str">
        <f t="shared" si="38"/>
        <v>Northeast</v>
      </c>
      <c r="L779" s="149" t="str">
        <f>INDEX('State '!$A$1:$C$62,MATCH($I779,'State '!$B:$B,0),3)</f>
        <v>Northeast</v>
      </c>
      <c r="M779" s="149" t="str">
        <f>INDEX('State '!$A$1:$C$62,MATCH($J779,'State '!$B:$B,0),3)</f>
        <v>Northeast</v>
      </c>
      <c r="N779" s="149"/>
      <c r="O779" s="156">
        <v>92</v>
      </c>
      <c r="P779" s="156">
        <v>0</v>
      </c>
      <c r="Q779" s="156">
        <v>230</v>
      </c>
      <c r="R779" s="155"/>
      <c r="S779" s="149" t="s">
        <v>135</v>
      </c>
      <c r="T779" s="149" t="s">
        <v>381</v>
      </c>
      <c r="U779" s="149" t="s">
        <v>1907</v>
      </c>
      <c r="V779" s="149"/>
      <c r="W779" s="148"/>
      <c r="X779" s="148"/>
      <c r="Y779" s="148"/>
    </row>
    <row r="780" spans="1:25" s="17" customFormat="1" x14ac:dyDescent="0.2">
      <c r="A780" s="149">
        <v>41005</v>
      </c>
      <c r="B780" s="150" t="s">
        <v>1909</v>
      </c>
      <c r="C780" s="150" t="s">
        <v>261</v>
      </c>
      <c r="D780" s="150" t="s">
        <v>1878</v>
      </c>
      <c r="E780" s="151" t="s">
        <v>143</v>
      </c>
      <c r="F780" s="152">
        <v>41939</v>
      </c>
      <c r="G780" s="159">
        <v>2014</v>
      </c>
      <c r="H780" s="149" t="s">
        <v>1910</v>
      </c>
      <c r="I780" s="149" t="str">
        <f t="shared" si="36"/>
        <v>PA</v>
      </c>
      <c r="J780" s="149" t="str">
        <f t="shared" si="37"/>
        <v>KY</v>
      </c>
      <c r="K780" s="149" t="str">
        <f t="shared" si="38"/>
        <v>Northeast, Midwest</v>
      </c>
      <c r="L780" s="149" t="str">
        <f>INDEX('State '!$A$1:$C$62,MATCH($I780,'State '!$B:$B,0),3)</f>
        <v>Northeast</v>
      </c>
      <c r="M780" s="149" t="str">
        <f>INDEX('State '!$A$1:$C$62,MATCH($J780,'State '!$B:$B,0),3)</f>
        <v>Midwest</v>
      </c>
      <c r="N780" s="149"/>
      <c r="O780" s="156">
        <v>81</v>
      </c>
      <c r="P780" s="155"/>
      <c r="Q780" s="155">
        <v>444</v>
      </c>
      <c r="R780" s="156"/>
      <c r="S780" s="157" t="s">
        <v>135</v>
      </c>
      <c r="T780" s="154" t="s">
        <v>381</v>
      </c>
      <c r="U780" s="158" t="s">
        <v>1911</v>
      </c>
      <c r="V780" s="149"/>
      <c r="W780" s="148"/>
      <c r="X780" s="148"/>
      <c r="Y780" s="148"/>
    </row>
    <row r="781" spans="1:25" s="17" customFormat="1" x14ac:dyDescent="0.2">
      <c r="A781" s="149">
        <v>41676</v>
      </c>
      <c r="B781" s="150" t="s">
        <v>1873</v>
      </c>
      <c r="C781" s="150" t="s">
        <v>261</v>
      </c>
      <c r="D781" s="150" t="s">
        <v>140</v>
      </c>
      <c r="E781" s="151" t="s">
        <v>143</v>
      </c>
      <c r="F781" s="152">
        <v>41940</v>
      </c>
      <c r="G781" s="153">
        <v>2014</v>
      </c>
      <c r="H781" s="149" t="s">
        <v>54</v>
      </c>
      <c r="I781" s="149" t="str">
        <f t="shared" si="36"/>
        <v>MD</v>
      </c>
      <c r="J781" s="149" t="str">
        <f t="shared" si="37"/>
        <v>MD</v>
      </c>
      <c r="K781" s="149" t="str">
        <f t="shared" si="38"/>
        <v>Northeast</v>
      </c>
      <c r="L781" s="149" t="str">
        <f>INDEX('State '!$A$1:$C$62,MATCH($I781,'State '!$B:$B,0),3)</f>
        <v>Northeast</v>
      </c>
      <c r="M781" s="149" t="str">
        <f>INDEX('State '!$A$1:$C$62,MATCH($J781,'State '!$B:$B,0),3)</f>
        <v>Northeast</v>
      </c>
      <c r="N781" s="149"/>
      <c r="O781" s="156">
        <v>132</v>
      </c>
      <c r="P781" s="155">
        <v>21</v>
      </c>
      <c r="Q781" s="155"/>
      <c r="R781" s="156">
        <v>26</v>
      </c>
      <c r="S781" s="157" t="s">
        <v>135</v>
      </c>
      <c r="T781" s="154" t="s">
        <v>381</v>
      </c>
      <c r="U781" s="158" t="s">
        <v>1807</v>
      </c>
      <c r="V781" s="149"/>
      <c r="W781" s="148"/>
      <c r="X781" s="148"/>
      <c r="Y781" s="148"/>
    </row>
    <row r="782" spans="1:25" s="17" customFormat="1" x14ac:dyDescent="0.2">
      <c r="A782" s="149">
        <v>42636</v>
      </c>
      <c r="B782" s="162" t="s">
        <v>1814</v>
      </c>
      <c r="C782" s="162" t="s">
        <v>1815</v>
      </c>
      <c r="D782" s="162" t="s">
        <v>136</v>
      </c>
      <c r="E782" s="162" t="s">
        <v>143</v>
      </c>
      <c r="F782" s="163">
        <v>41942</v>
      </c>
      <c r="G782" s="164">
        <v>2014</v>
      </c>
      <c r="H782" s="149" t="s">
        <v>408</v>
      </c>
      <c r="I782" s="149" t="str">
        <f t="shared" si="36"/>
        <v>TX</v>
      </c>
      <c r="J782" s="149" t="str">
        <f t="shared" si="37"/>
        <v>MX</v>
      </c>
      <c r="K782" s="149" t="str">
        <f t="shared" si="38"/>
        <v>South Central, Mexico</v>
      </c>
      <c r="L782" s="149" t="str">
        <f>INDEX('State '!$A$1:$C$62,MATCH($I782,'State '!$B:$B,0),3)</f>
        <v>South Central</v>
      </c>
      <c r="M782" s="149" t="str">
        <f>INDEX('State '!$A$1:$C$62,MATCH($J782,'State '!$B:$B,0),3)</f>
        <v>Mexico</v>
      </c>
      <c r="N782" s="149"/>
      <c r="O782" s="156">
        <v>0</v>
      </c>
      <c r="P782" s="156">
        <v>124</v>
      </c>
      <c r="Q782" s="156">
        <v>2100</v>
      </c>
      <c r="R782" s="155">
        <v>42</v>
      </c>
      <c r="S782" s="149" t="s">
        <v>135</v>
      </c>
      <c r="T782" s="149" t="s">
        <v>381</v>
      </c>
      <c r="U782" s="149" t="s">
        <v>1816</v>
      </c>
      <c r="V782" s="149"/>
      <c r="W782" s="148"/>
      <c r="X782" s="148"/>
      <c r="Y782" s="148"/>
    </row>
    <row r="783" spans="1:25" s="17" customFormat="1" x14ac:dyDescent="0.2">
      <c r="A783" s="149">
        <v>41220</v>
      </c>
      <c r="B783" s="150" t="s">
        <v>1908</v>
      </c>
      <c r="C783" s="150" t="s">
        <v>223</v>
      </c>
      <c r="D783" s="150" t="s">
        <v>140</v>
      </c>
      <c r="E783" s="151" t="s">
        <v>143</v>
      </c>
      <c r="F783" s="152">
        <v>41950</v>
      </c>
      <c r="G783" s="153">
        <v>2014</v>
      </c>
      <c r="H783" s="149" t="s">
        <v>438</v>
      </c>
      <c r="I783" s="149" t="str">
        <f t="shared" si="36"/>
        <v>WV</v>
      </c>
      <c r="J783" s="149" t="str">
        <f t="shared" si="37"/>
        <v>PA</v>
      </c>
      <c r="K783" s="149" t="str">
        <f t="shared" si="38"/>
        <v>Northeast</v>
      </c>
      <c r="L783" s="149" t="str">
        <f>INDEX('State '!$A$1:$C$62,MATCH($I783,'State '!$B:$B,0),3)</f>
        <v>Northeast</v>
      </c>
      <c r="M783" s="149" t="str">
        <f>INDEX('State '!$A$1:$C$62,MATCH($J783,'State '!$B:$B,0),3)</f>
        <v>Northeast</v>
      </c>
      <c r="N783" s="149"/>
      <c r="O783" s="156">
        <v>41.7</v>
      </c>
      <c r="P783" s="155">
        <v>0</v>
      </c>
      <c r="Q783" s="155">
        <v>185</v>
      </c>
      <c r="R783" s="156"/>
      <c r="S783" s="157" t="s">
        <v>135</v>
      </c>
      <c r="T783" s="154" t="s">
        <v>381</v>
      </c>
      <c r="U783" s="158" t="s">
        <v>1985</v>
      </c>
      <c r="V783" s="149"/>
      <c r="W783" s="148"/>
      <c r="X783" s="148"/>
      <c r="Y783" s="148"/>
    </row>
    <row r="784" spans="1:25" s="17" customFormat="1" x14ac:dyDescent="0.2">
      <c r="A784" s="149">
        <v>41339</v>
      </c>
      <c r="B784" s="162" t="s">
        <v>426</v>
      </c>
      <c r="C784" s="162" t="s">
        <v>1875</v>
      </c>
      <c r="D784" s="162" t="s">
        <v>140</v>
      </c>
      <c r="E784" s="162" t="s">
        <v>143</v>
      </c>
      <c r="F784" s="163">
        <v>41950</v>
      </c>
      <c r="G784" s="155">
        <v>2014</v>
      </c>
      <c r="H784" s="149" t="s">
        <v>402</v>
      </c>
      <c r="I784" s="149" t="str">
        <f t="shared" si="36"/>
        <v>PA</v>
      </c>
      <c r="J784" s="149" t="str">
        <f t="shared" si="37"/>
        <v>NY</v>
      </c>
      <c r="K784" s="149" t="str">
        <f t="shared" si="38"/>
        <v>Northeast</v>
      </c>
      <c r="L784" s="149" t="str">
        <f>INDEX('State '!$A$1:$C$62,MATCH($I784,'State '!$B:$B,0),3)</f>
        <v>Northeast</v>
      </c>
      <c r="M784" s="149" t="str">
        <f>INDEX('State '!$A$1:$C$62,MATCH($J784,'State '!$B:$B,0),3)</f>
        <v>Northeast</v>
      </c>
      <c r="N784" s="149"/>
      <c r="O784" s="156">
        <v>48.5</v>
      </c>
      <c r="P784" s="156"/>
      <c r="Q784" s="156">
        <v>100</v>
      </c>
      <c r="R784" s="155"/>
      <c r="S784" s="149" t="s">
        <v>135</v>
      </c>
      <c r="T784" s="149" t="s">
        <v>381</v>
      </c>
      <c r="U784" s="149" t="s">
        <v>1984</v>
      </c>
      <c r="V784" s="149"/>
      <c r="W784" s="148"/>
      <c r="X784" s="148"/>
      <c r="Y784" s="148"/>
    </row>
    <row r="785" spans="1:25" s="17" customFormat="1" x14ac:dyDescent="0.2">
      <c r="A785" s="149">
        <v>41676</v>
      </c>
      <c r="B785" s="162" t="s">
        <v>394</v>
      </c>
      <c r="C785" s="162" t="s">
        <v>199</v>
      </c>
      <c r="D785" s="162" t="s">
        <v>140</v>
      </c>
      <c r="E785" s="162" t="s">
        <v>143</v>
      </c>
      <c r="F785" s="163">
        <v>41950</v>
      </c>
      <c r="G785" s="155">
        <v>2014</v>
      </c>
      <c r="H785" s="149" t="s">
        <v>399</v>
      </c>
      <c r="I785" s="149" t="str">
        <f t="shared" si="36"/>
        <v>PA</v>
      </c>
      <c r="J785" s="149" t="str">
        <f t="shared" si="37"/>
        <v>NJ</v>
      </c>
      <c r="K785" s="149" t="str">
        <f t="shared" si="38"/>
        <v>Northeast</v>
      </c>
      <c r="L785" s="149" t="str">
        <f>INDEX('State '!$A$1:$C$62,MATCH($I785,'State '!$B:$B,0),3)</f>
        <v>Northeast</v>
      </c>
      <c r="M785" s="149" t="str">
        <f>INDEX('State '!$A$1:$C$62,MATCH($J785,'State '!$B:$B,0),3)</f>
        <v>Northeast</v>
      </c>
      <c r="N785" s="149"/>
      <c r="O785" s="156">
        <v>500</v>
      </c>
      <c r="P785" s="156">
        <v>33.5</v>
      </c>
      <c r="Q785" s="156">
        <v>600</v>
      </c>
      <c r="R785" s="155">
        <v>36</v>
      </c>
      <c r="S785" s="149" t="s">
        <v>135</v>
      </c>
      <c r="T785" s="149" t="s">
        <v>381</v>
      </c>
      <c r="U785" s="149" t="s">
        <v>1882</v>
      </c>
      <c r="V785" s="149"/>
      <c r="W785" s="148"/>
      <c r="X785" s="148"/>
      <c r="Y785" s="148"/>
    </row>
    <row r="786" spans="1:25" s="17" customFormat="1" x14ac:dyDescent="0.2">
      <c r="A786" s="149">
        <v>42613</v>
      </c>
      <c r="B786" s="150" t="s">
        <v>2201</v>
      </c>
      <c r="C786" s="150" t="s">
        <v>218</v>
      </c>
      <c r="D786" s="150"/>
      <c r="E786" s="151" t="s">
        <v>143</v>
      </c>
      <c r="F786" s="163">
        <v>41974</v>
      </c>
      <c r="G786" s="155">
        <v>2014</v>
      </c>
      <c r="H786" s="149" t="s">
        <v>7</v>
      </c>
      <c r="I786" s="149" t="str">
        <f t="shared" si="36"/>
        <v>PA</v>
      </c>
      <c r="J786" s="149" t="str">
        <f t="shared" si="37"/>
        <v>PA</v>
      </c>
      <c r="K786" s="149" t="str">
        <f t="shared" si="38"/>
        <v>Northeast</v>
      </c>
      <c r="L786" s="149" t="str">
        <f>INDEX('State '!$A$1:$C$62,MATCH($I786,'State '!$B:$B,0),3)</f>
        <v>Northeast</v>
      </c>
      <c r="M786" s="149" t="str">
        <f>INDEX('State '!$A$1:$C$62,MATCH($J786,'State '!$B:$B,0),3)</f>
        <v>Northeast</v>
      </c>
      <c r="N786" s="149"/>
      <c r="O786" s="156">
        <v>0.28999999999999998</v>
      </c>
      <c r="P786" s="156">
        <v>8</v>
      </c>
      <c r="Q786" s="155">
        <v>57</v>
      </c>
      <c r="R786" s="155">
        <v>16</v>
      </c>
      <c r="S786" s="157" t="s">
        <v>135</v>
      </c>
      <c r="T786" s="154" t="s">
        <v>381</v>
      </c>
      <c r="U786" s="149"/>
      <c r="V786" s="149"/>
      <c r="W786" s="148"/>
      <c r="X786" s="148"/>
      <c r="Y786" s="148"/>
    </row>
    <row r="787" spans="1:25" s="17" customFormat="1" x14ac:dyDescent="0.2">
      <c r="A787" s="149">
        <v>42339</v>
      </c>
      <c r="B787" s="162" t="s">
        <v>2128</v>
      </c>
      <c r="C787" s="162" t="s">
        <v>236</v>
      </c>
      <c r="D787" s="162" t="s">
        <v>140</v>
      </c>
      <c r="E787" s="162" t="s">
        <v>143</v>
      </c>
      <c r="F787" s="163">
        <v>41988</v>
      </c>
      <c r="G787" s="155">
        <v>2014</v>
      </c>
      <c r="H787" s="149" t="s">
        <v>6</v>
      </c>
      <c r="I787" s="149" t="str">
        <f t="shared" si="36"/>
        <v>TX</v>
      </c>
      <c r="J787" s="149" t="str">
        <f t="shared" si="37"/>
        <v>TX</v>
      </c>
      <c r="K787" s="149" t="str">
        <f t="shared" si="38"/>
        <v>South Central</v>
      </c>
      <c r="L787" s="149" t="str">
        <f>INDEX('State '!$A$1:$C$62,MATCH($I787,'State '!$B:$B,0),3)</f>
        <v>South Central</v>
      </c>
      <c r="M787" s="149" t="str">
        <f>INDEX('State '!$A$1:$C$62,MATCH($J787,'State '!$B:$B,0),3)</f>
        <v>South Central</v>
      </c>
      <c r="N787" s="149"/>
      <c r="O787" s="156">
        <v>114</v>
      </c>
      <c r="P787" s="156">
        <v>51</v>
      </c>
      <c r="Q787" s="156">
        <v>800</v>
      </c>
      <c r="R787" s="155"/>
      <c r="S787" s="149"/>
      <c r="T787" s="149" t="s">
        <v>382</v>
      </c>
      <c r="U787" s="149"/>
      <c r="V787" s="149"/>
      <c r="W787" s="148"/>
      <c r="X787" s="148"/>
      <c r="Y787" s="148"/>
    </row>
    <row r="788" spans="1:25" s="17" customFormat="1" x14ac:dyDescent="0.2">
      <c r="A788" s="149">
        <v>42045</v>
      </c>
      <c r="B788" s="150" t="s">
        <v>1983</v>
      </c>
      <c r="C788" s="150" t="s">
        <v>231</v>
      </c>
      <c r="D788" s="150" t="s">
        <v>140</v>
      </c>
      <c r="E788" s="151" t="s">
        <v>143</v>
      </c>
      <c r="F788" s="152">
        <v>42005</v>
      </c>
      <c r="G788" s="153">
        <v>2015</v>
      </c>
      <c r="H788" s="149" t="s">
        <v>52</v>
      </c>
      <c r="I788" s="149" t="str">
        <f t="shared" si="36"/>
        <v>TN</v>
      </c>
      <c r="J788" s="149" t="str">
        <f t="shared" si="37"/>
        <v>TN</v>
      </c>
      <c r="K788" s="149" t="str">
        <f t="shared" si="38"/>
        <v>Midwest</v>
      </c>
      <c r="L788" s="149" t="str">
        <f>INDEX('State '!$A$1:$C$62,MATCH($I788,'State '!$B:$B,0),3)</f>
        <v>Midwest</v>
      </c>
      <c r="M788" s="149" t="str">
        <f>INDEX('State '!$A$1:$C$62,MATCH($J788,'State '!$B:$B,0),3)</f>
        <v>Midwest</v>
      </c>
      <c r="N788" s="149"/>
      <c r="O788" s="156">
        <v>113.5</v>
      </c>
      <c r="P788" s="155">
        <v>15.6</v>
      </c>
      <c r="Q788" s="155">
        <v>61</v>
      </c>
      <c r="R788" s="156">
        <v>16</v>
      </c>
      <c r="S788" s="157" t="s">
        <v>135</v>
      </c>
      <c r="T788" s="154" t="s">
        <v>381</v>
      </c>
      <c r="U788" s="158" t="s">
        <v>1808</v>
      </c>
      <c r="V788" s="149" t="s">
        <v>2174</v>
      </c>
      <c r="W788" s="148"/>
      <c r="X788" s="148"/>
      <c r="Y788" s="148"/>
    </row>
    <row r="789" spans="1:25" s="17" customFormat="1" x14ac:dyDescent="0.2">
      <c r="A789" s="149">
        <v>42045</v>
      </c>
      <c r="B789" s="162" t="s">
        <v>1987</v>
      </c>
      <c r="C789" s="162" t="s">
        <v>324</v>
      </c>
      <c r="D789" s="162" t="s">
        <v>136</v>
      </c>
      <c r="E789" s="162" t="s">
        <v>143</v>
      </c>
      <c r="F789" s="163">
        <v>42042</v>
      </c>
      <c r="G789" s="164">
        <v>2015</v>
      </c>
      <c r="H789" s="149" t="s">
        <v>47</v>
      </c>
      <c r="I789" s="149" t="str">
        <f t="shared" si="36"/>
        <v>GM</v>
      </c>
      <c r="J789" s="149" t="str">
        <f t="shared" si="37"/>
        <v>GM</v>
      </c>
      <c r="K789" s="149" t="str">
        <f t="shared" si="38"/>
        <v>Gulf of Mexico</v>
      </c>
      <c r="L789" s="149" t="str">
        <f>INDEX('State '!$A$1:$C$62,MATCH($I789,'State '!$B:$B,0),3)</f>
        <v>Gulf of Mexico</v>
      </c>
      <c r="M789" s="149" t="str">
        <f>INDEX('State '!$A$1:$C$62,MATCH($J789,'State '!$B:$B,0),3)</f>
        <v>Gulf of Mexico</v>
      </c>
      <c r="N789" s="149"/>
      <c r="O789" s="156">
        <v>126</v>
      </c>
      <c r="P789" s="156">
        <v>20</v>
      </c>
      <c r="Q789" s="156">
        <v>405</v>
      </c>
      <c r="R789" s="155" t="s">
        <v>3199</v>
      </c>
      <c r="S789" s="149" t="s">
        <v>135</v>
      </c>
      <c r="T789" s="149" t="s">
        <v>381</v>
      </c>
      <c r="U789" s="149" t="s">
        <v>1988</v>
      </c>
      <c r="V789" s="149" t="s">
        <v>2174</v>
      </c>
      <c r="W789" s="148"/>
      <c r="X789" s="148"/>
      <c r="Y789" s="148"/>
    </row>
    <row r="790" spans="1:25" s="17" customFormat="1" x14ac:dyDescent="0.2">
      <c r="A790" s="149">
        <v>42158</v>
      </c>
      <c r="B790" s="162" t="s">
        <v>1948</v>
      </c>
      <c r="C790" s="162" t="s">
        <v>1875</v>
      </c>
      <c r="D790" s="162" t="s">
        <v>134</v>
      </c>
      <c r="E790" s="162" t="s">
        <v>143</v>
      </c>
      <c r="F790" s="163">
        <v>42089</v>
      </c>
      <c r="G790" s="155">
        <v>2015</v>
      </c>
      <c r="H790" s="149" t="s">
        <v>20</v>
      </c>
      <c r="I790" s="149" t="str">
        <f t="shared" si="36"/>
        <v>NJ</v>
      </c>
      <c r="J790" s="149" t="str">
        <f t="shared" si="37"/>
        <v>NJ</v>
      </c>
      <c r="K790" s="149" t="str">
        <f t="shared" si="38"/>
        <v>Northeast</v>
      </c>
      <c r="L790" s="149" t="str">
        <f>INDEX('State '!$A$1:$C$62,MATCH($I790,'State '!$B:$B,0),3)</f>
        <v>Northeast</v>
      </c>
      <c r="M790" s="149" t="str">
        <f>INDEX('State '!$A$1:$C$62,MATCH($J790,'State '!$B:$B,0),3)</f>
        <v>Northeast</v>
      </c>
      <c r="N790" s="149"/>
      <c r="O790" s="156">
        <v>32</v>
      </c>
      <c r="P790" s="156">
        <v>2.4</v>
      </c>
      <c r="Q790" s="156">
        <v>264</v>
      </c>
      <c r="R790" s="155">
        <v>20</v>
      </c>
      <c r="S790" s="149" t="s">
        <v>135</v>
      </c>
      <c r="T790" s="149" t="s">
        <v>381</v>
      </c>
      <c r="U790" s="149" t="s">
        <v>1949</v>
      </c>
      <c r="V790" s="149" t="s">
        <v>2174</v>
      </c>
      <c r="W790" s="148"/>
      <c r="X790" s="148"/>
      <c r="Y790" s="148"/>
    </row>
    <row r="791" spans="1:25" s="17" customFormat="1" x14ac:dyDescent="0.2">
      <c r="A791" s="149">
        <v>42171</v>
      </c>
      <c r="B791" s="150" t="s">
        <v>1731</v>
      </c>
      <c r="C791" s="150" t="s">
        <v>1875</v>
      </c>
      <c r="D791" s="150" t="s">
        <v>140</v>
      </c>
      <c r="E791" s="151" t="s">
        <v>143</v>
      </c>
      <c r="F791" s="152">
        <v>42090</v>
      </c>
      <c r="G791" s="153">
        <v>2015</v>
      </c>
      <c r="H791" s="149" t="s">
        <v>17</v>
      </c>
      <c r="I791" s="149" t="str">
        <f t="shared" si="36"/>
        <v>AL</v>
      </c>
      <c r="J791" s="149" t="str">
        <f t="shared" si="37"/>
        <v>AL</v>
      </c>
      <c r="K791" s="149" t="str">
        <f t="shared" si="38"/>
        <v>South Central</v>
      </c>
      <c r="L791" s="149" t="str">
        <f>INDEX('State '!$A$1:$C$62,MATCH($I791,'State '!$B:$B,0),3)</f>
        <v>South Central</v>
      </c>
      <c r="M791" s="149" t="str">
        <f>INDEX('State '!$A$1:$C$62,MATCH($J791,'State '!$B:$B,0),3)</f>
        <v>South Central</v>
      </c>
      <c r="N791" s="149"/>
      <c r="O791" s="156">
        <v>50</v>
      </c>
      <c r="P791" s="155"/>
      <c r="Q791" s="155">
        <v>225</v>
      </c>
      <c r="R791" s="156"/>
      <c r="S791" s="157" t="s">
        <v>135</v>
      </c>
      <c r="T791" s="154" t="s">
        <v>381</v>
      </c>
      <c r="U791" s="158" t="s">
        <v>1802</v>
      </c>
      <c r="V791" s="149" t="s">
        <v>2174</v>
      </c>
      <c r="W791" s="148"/>
      <c r="X791" s="148"/>
      <c r="Y791" s="148"/>
    </row>
    <row r="792" spans="1:25" s="17" customFormat="1" x14ac:dyDescent="0.2">
      <c r="A792" s="149">
        <v>42161</v>
      </c>
      <c r="B792" s="162" t="s">
        <v>2125</v>
      </c>
      <c r="C792" s="162" t="s">
        <v>1824</v>
      </c>
      <c r="D792" s="162" t="s">
        <v>1878</v>
      </c>
      <c r="E792" s="162" t="s">
        <v>143</v>
      </c>
      <c r="F792" s="163">
        <v>42121</v>
      </c>
      <c r="G792" s="164">
        <v>2015</v>
      </c>
      <c r="H792" s="149" t="s">
        <v>0</v>
      </c>
      <c r="I792" s="149" t="str">
        <f t="shared" si="36"/>
        <v>LA</v>
      </c>
      <c r="J792" s="149" t="str">
        <f t="shared" si="37"/>
        <v>LA</v>
      </c>
      <c r="K792" s="149" t="str">
        <f t="shared" si="38"/>
        <v>South Central</v>
      </c>
      <c r="L792" s="149" t="str">
        <f>INDEX('State '!$A$1:$C$62,MATCH($I792,'State '!$B:$B,0),3)</f>
        <v>South Central</v>
      </c>
      <c r="M792" s="149" t="str">
        <f>INDEX('State '!$A$1:$C$62,MATCH($J792,'State '!$B:$B,0),3)</f>
        <v>South Central</v>
      </c>
      <c r="N792" s="149"/>
      <c r="O792" s="156">
        <v>100</v>
      </c>
      <c r="P792" s="156">
        <v>0.04</v>
      </c>
      <c r="Q792" s="156">
        <v>1500</v>
      </c>
      <c r="R792" s="155">
        <v>42</v>
      </c>
      <c r="S792" s="149" t="s">
        <v>135</v>
      </c>
      <c r="T792" s="149" t="s">
        <v>381</v>
      </c>
      <c r="U792" s="149" t="s">
        <v>1825</v>
      </c>
      <c r="V792" s="149" t="s">
        <v>2174</v>
      </c>
      <c r="W792" s="148"/>
      <c r="X792" s="148"/>
      <c r="Y792" s="148"/>
    </row>
    <row r="793" spans="1:25" s="17" customFormat="1" x14ac:dyDescent="0.2">
      <c r="A793" s="149">
        <v>42614</v>
      </c>
      <c r="B793" s="162" t="s">
        <v>1880</v>
      </c>
      <c r="C793" s="162" t="s">
        <v>1725</v>
      </c>
      <c r="D793" s="162" t="s">
        <v>1878</v>
      </c>
      <c r="E793" s="162" t="s">
        <v>143</v>
      </c>
      <c r="F793" s="163">
        <v>42125</v>
      </c>
      <c r="G793" s="164">
        <v>2015</v>
      </c>
      <c r="H793" s="149" t="s">
        <v>8</v>
      </c>
      <c r="I793" s="149" t="str">
        <f t="shared" si="36"/>
        <v>OH</v>
      </c>
      <c r="J793" s="149" t="str">
        <f t="shared" si="37"/>
        <v>OH</v>
      </c>
      <c r="K793" s="149" t="str">
        <f t="shared" si="38"/>
        <v>Northeast</v>
      </c>
      <c r="L793" s="149" t="str">
        <f>INDEX('State '!$A$1:$C$62,MATCH($I793,'State '!$B:$B,0),3)</f>
        <v>Northeast</v>
      </c>
      <c r="M793" s="149" t="str">
        <f>INDEX('State '!$A$1:$C$62,MATCH($J793,'State '!$B:$B,0),3)</f>
        <v>Northeast</v>
      </c>
      <c r="N793" s="149"/>
      <c r="O793" s="156">
        <v>156</v>
      </c>
      <c r="P793" s="156"/>
      <c r="Q793" s="156">
        <v>290</v>
      </c>
      <c r="R793" s="155"/>
      <c r="S793" s="149" t="s">
        <v>135</v>
      </c>
      <c r="T793" s="149" t="s">
        <v>382</v>
      </c>
      <c r="U793" s="149" t="s">
        <v>382</v>
      </c>
      <c r="V793" s="149" t="s">
        <v>2174</v>
      </c>
      <c r="W793" s="148"/>
      <c r="X793" s="148"/>
      <c r="Y793" s="148"/>
    </row>
    <row r="794" spans="1:25" s="17" customFormat="1" x14ac:dyDescent="0.2">
      <c r="A794" s="149">
        <v>42175</v>
      </c>
      <c r="B794" s="150" t="s">
        <v>395</v>
      </c>
      <c r="C794" s="150" t="s">
        <v>1875</v>
      </c>
      <c r="D794" s="150" t="s">
        <v>136</v>
      </c>
      <c r="E794" s="151" t="s">
        <v>143</v>
      </c>
      <c r="F794" s="152">
        <v>42138</v>
      </c>
      <c r="G794" s="159">
        <v>2015</v>
      </c>
      <c r="H794" s="149" t="s">
        <v>10</v>
      </c>
      <c r="I794" s="149" t="str">
        <f t="shared" si="36"/>
        <v>NY</v>
      </c>
      <c r="J794" s="149" t="str">
        <f t="shared" si="37"/>
        <v>NY</v>
      </c>
      <c r="K794" s="149" t="str">
        <f t="shared" si="38"/>
        <v>Northeast</v>
      </c>
      <c r="L794" s="149" t="str">
        <f>INDEX('State '!$A$1:$C$62,MATCH($I794,'State '!$B:$B,0),3)</f>
        <v>Northeast</v>
      </c>
      <c r="M794" s="149" t="str">
        <f>INDEX('State '!$A$1:$C$62,MATCH($J794,'State '!$B:$B,0),3)</f>
        <v>Northeast</v>
      </c>
      <c r="N794" s="149"/>
      <c r="O794" s="156">
        <v>12</v>
      </c>
      <c r="P794" s="155">
        <v>3.2</v>
      </c>
      <c r="Q794" s="155">
        <v>647</v>
      </c>
      <c r="R794" s="156">
        <v>26</v>
      </c>
      <c r="S794" s="157" t="s">
        <v>135</v>
      </c>
      <c r="T794" s="154" t="s">
        <v>381</v>
      </c>
      <c r="U794" s="158" t="s">
        <v>1876</v>
      </c>
      <c r="V794" s="149" t="s">
        <v>2174</v>
      </c>
      <c r="W794" s="148"/>
      <c r="X794" s="148"/>
      <c r="Y794" s="148"/>
    </row>
    <row r="795" spans="1:25" s="17" customFormat="1" x14ac:dyDescent="0.2">
      <c r="A795" s="149">
        <v>42175</v>
      </c>
      <c r="B795" s="150" t="s">
        <v>2060</v>
      </c>
      <c r="C795" s="150" t="s">
        <v>1887</v>
      </c>
      <c r="D795" s="150" t="s">
        <v>140</v>
      </c>
      <c r="E795" s="151" t="s">
        <v>143</v>
      </c>
      <c r="F795" s="152">
        <v>42163</v>
      </c>
      <c r="G795" s="153">
        <v>2015</v>
      </c>
      <c r="H795" s="149" t="s">
        <v>408</v>
      </c>
      <c r="I795" s="149" t="str">
        <f t="shared" si="36"/>
        <v>TX</v>
      </c>
      <c r="J795" s="149" t="str">
        <f t="shared" si="37"/>
        <v>MX</v>
      </c>
      <c r="K795" s="149" t="str">
        <f t="shared" si="38"/>
        <v>South Central, Mexico</v>
      </c>
      <c r="L795" s="149" t="str">
        <f>INDEX('State '!$A$1:$C$62,MATCH($I795,'State '!$B:$B,0),3)</f>
        <v>South Central</v>
      </c>
      <c r="M795" s="149" t="str">
        <f>INDEX('State '!$A$1:$C$62,MATCH($J795,'State '!$B:$B,0),3)</f>
        <v>Mexico</v>
      </c>
      <c r="N795" s="149"/>
      <c r="O795" s="156"/>
      <c r="P795" s="155">
        <v>23</v>
      </c>
      <c r="Q795" s="155">
        <v>140</v>
      </c>
      <c r="R795" s="156">
        <v>24</v>
      </c>
      <c r="S795" s="157" t="s">
        <v>135</v>
      </c>
      <c r="T795" s="154" t="s">
        <v>381</v>
      </c>
      <c r="U795" s="158" t="s">
        <v>1888</v>
      </c>
      <c r="V795" s="149" t="s">
        <v>2177</v>
      </c>
      <c r="W795" s="148"/>
      <c r="X795" s="148"/>
      <c r="Y795" s="148"/>
    </row>
    <row r="796" spans="1:25" s="17" customFormat="1" x14ac:dyDescent="0.2">
      <c r="A796" s="149">
        <v>42354</v>
      </c>
      <c r="B796" s="162" t="s">
        <v>1730</v>
      </c>
      <c r="C796" s="162" t="s">
        <v>1875</v>
      </c>
      <c r="D796" s="162" t="s">
        <v>140</v>
      </c>
      <c r="E796" s="162" t="s">
        <v>143</v>
      </c>
      <c r="F796" s="163">
        <v>42243</v>
      </c>
      <c r="G796" s="155">
        <v>2015</v>
      </c>
      <c r="H796" s="149" t="s">
        <v>740</v>
      </c>
      <c r="I796" s="149" t="str">
        <f t="shared" si="36"/>
        <v>VA</v>
      </c>
      <c r="J796" s="149" t="str">
        <f t="shared" si="37"/>
        <v>NC</v>
      </c>
      <c r="K796" s="149" t="str">
        <f t="shared" si="38"/>
        <v>Northeast, Southeast</v>
      </c>
      <c r="L796" s="149" t="str">
        <f>INDEX('State '!$A$1:$C$62,MATCH($I796,'State '!$B:$B,0),3)</f>
        <v>Northeast</v>
      </c>
      <c r="M796" s="149" t="str">
        <f>INDEX('State '!$A$1:$C$62,MATCH($J796,'State '!$B:$B,0),3)</f>
        <v>Southeast</v>
      </c>
      <c r="N796" s="149"/>
      <c r="O796" s="156">
        <v>300</v>
      </c>
      <c r="P796" s="156">
        <v>100</v>
      </c>
      <c r="Q796" s="156">
        <v>270</v>
      </c>
      <c r="R796" s="155">
        <v>24</v>
      </c>
      <c r="S796" s="149" t="s">
        <v>135</v>
      </c>
      <c r="T796" s="149" t="s">
        <v>381</v>
      </c>
      <c r="U796" s="149" t="s">
        <v>1801</v>
      </c>
      <c r="V796" s="149" t="s">
        <v>2174</v>
      </c>
      <c r="W796" s="148"/>
      <c r="X796" s="148"/>
      <c r="Y796" s="148"/>
    </row>
    <row r="797" spans="1:25" s="17" customFormat="1" ht="25.5" x14ac:dyDescent="0.2">
      <c r="A797" s="149">
        <v>42251</v>
      </c>
      <c r="B797" s="150" t="s">
        <v>1963</v>
      </c>
      <c r="C797" s="162" t="s">
        <v>199</v>
      </c>
      <c r="D797" s="150" t="s">
        <v>1878</v>
      </c>
      <c r="E797" s="151" t="s">
        <v>143</v>
      </c>
      <c r="F797" s="152">
        <v>42244</v>
      </c>
      <c r="G797" s="159">
        <v>2015</v>
      </c>
      <c r="H797" s="149" t="s">
        <v>1964</v>
      </c>
      <c r="I797" s="149" t="str">
        <f t="shared" si="36"/>
        <v>PA</v>
      </c>
      <c r="J797" s="149" t="str">
        <f t="shared" si="37"/>
        <v>IN</v>
      </c>
      <c r="K797" s="149" t="str">
        <f t="shared" si="38"/>
        <v>Northeast, Midwest</v>
      </c>
      <c r="L797" s="149" t="str">
        <f>INDEX('State '!$A$1:$C$62,MATCH($I797,'State '!$B:$B,0),3)</f>
        <v>Northeast</v>
      </c>
      <c r="M797" s="149" t="str">
        <f>INDEX('State '!$A$1:$C$62,MATCH($J797,'State '!$B:$B,0),3)</f>
        <v>Midwest</v>
      </c>
      <c r="N797" s="149"/>
      <c r="O797" s="156">
        <v>56</v>
      </c>
      <c r="P797" s="155"/>
      <c r="Q797" s="155">
        <v>425</v>
      </c>
      <c r="R797" s="156"/>
      <c r="S797" s="157" t="s">
        <v>135</v>
      </c>
      <c r="T797" s="154" t="s">
        <v>381</v>
      </c>
      <c r="U797" s="158" t="s">
        <v>1965</v>
      </c>
      <c r="V797" s="149" t="s">
        <v>2177</v>
      </c>
      <c r="W797" s="148"/>
      <c r="X797" s="148"/>
      <c r="Y797" s="148"/>
    </row>
    <row r="798" spans="1:25" s="17" customFormat="1" x14ac:dyDescent="0.2">
      <c r="A798" s="149">
        <v>42251</v>
      </c>
      <c r="B798" s="150" t="s">
        <v>2059</v>
      </c>
      <c r="C798" s="150" t="s">
        <v>246</v>
      </c>
      <c r="D798" s="150" t="s">
        <v>1878</v>
      </c>
      <c r="E798" s="151" t="s">
        <v>143</v>
      </c>
      <c r="F798" s="152">
        <v>42248</v>
      </c>
      <c r="G798" s="159">
        <v>2015</v>
      </c>
      <c r="H798" s="149" t="s">
        <v>2009</v>
      </c>
      <c r="I798" s="149" t="str">
        <f t="shared" si="36"/>
        <v>OH</v>
      </c>
      <c r="J798" s="149" t="str">
        <f t="shared" si="37"/>
        <v>IL</v>
      </c>
      <c r="K798" s="149" t="str">
        <f t="shared" si="38"/>
        <v>Northeast, Midwest</v>
      </c>
      <c r="L798" s="149" t="str">
        <f>INDEX('State '!$A$1:$C$62,MATCH($I798,'State '!$B:$B,0),3)</f>
        <v>Northeast</v>
      </c>
      <c r="M798" s="149" t="str">
        <f>INDEX('State '!$A$1:$C$62,MATCH($J798,'State '!$B:$B,0),3)</f>
        <v>Midwest</v>
      </c>
      <c r="N798" s="149"/>
      <c r="O798" s="156">
        <v>79</v>
      </c>
      <c r="P798" s="156"/>
      <c r="Q798" s="155">
        <v>1200</v>
      </c>
      <c r="R798" s="156"/>
      <c r="S798" s="157" t="s">
        <v>135</v>
      </c>
      <c r="T798" s="154" t="s">
        <v>381</v>
      </c>
      <c r="U798" s="158" t="s">
        <v>1895</v>
      </c>
      <c r="V798" s="149" t="s">
        <v>2177</v>
      </c>
      <c r="W798" s="148"/>
      <c r="X798" s="148"/>
      <c r="Y798" s="148"/>
    </row>
    <row r="799" spans="1:25" s="17" customFormat="1" ht="25.5" x14ac:dyDescent="0.2">
      <c r="A799" s="149">
        <v>42083</v>
      </c>
      <c r="B799" s="150" t="s">
        <v>1885</v>
      </c>
      <c r="C799" s="150" t="s">
        <v>204</v>
      </c>
      <c r="D799" s="150" t="s">
        <v>140</v>
      </c>
      <c r="E799" s="151" t="s">
        <v>143</v>
      </c>
      <c r="F799" s="152">
        <v>42271</v>
      </c>
      <c r="G799" s="153">
        <v>2015</v>
      </c>
      <c r="H799" s="149" t="s">
        <v>7</v>
      </c>
      <c r="I799" s="149" t="str">
        <f t="shared" si="36"/>
        <v>PA</v>
      </c>
      <c r="J799" s="149" t="str">
        <f t="shared" si="37"/>
        <v>PA</v>
      </c>
      <c r="K799" s="149" t="str">
        <f t="shared" si="38"/>
        <v>Northeast</v>
      </c>
      <c r="L799" s="149" t="str">
        <f>INDEX('State '!$A$1:$C$62,MATCH($I799,'State '!$B:$B,0),3)</f>
        <v>Northeast</v>
      </c>
      <c r="M799" s="149" t="str">
        <f>INDEX('State '!$A$1:$C$62,MATCH($J799,'State '!$B:$B,0),3)</f>
        <v>Northeast</v>
      </c>
      <c r="N799" s="149"/>
      <c r="O799" s="156">
        <v>76.099999999999994</v>
      </c>
      <c r="P799" s="155">
        <v>23</v>
      </c>
      <c r="Q799" s="155">
        <v>175</v>
      </c>
      <c r="R799" s="156">
        <v>24</v>
      </c>
      <c r="S799" s="157" t="s">
        <v>135</v>
      </c>
      <c r="T799" s="154" t="s">
        <v>381</v>
      </c>
      <c r="U799" s="158" t="s">
        <v>1886</v>
      </c>
      <c r="V799" s="149" t="s">
        <v>2174</v>
      </c>
      <c r="W799" s="148"/>
      <c r="X799" s="148"/>
      <c r="Y799" s="148"/>
    </row>
    <row r="800" spans="1:25" s="17" customFormat="1" x14ac:dyDescent="0.2">
      <c r="A800" s="149">
        <v>42277</v>
      </c>
      <c r="B800" s="150" t="s">
        <v>393</v>
      </c>
      <c r="C800" s="150" t="s">
        <v>261</v>
      </c>
      <c r="D800" s="150" t="s">
        <v>140</v>
      </c>
      <c r="E800" s="151" t="s">
        <v>143</v>
      </c>
      <c r="F800" s="152">
        <v>42277</v>
      </c>
      <c r="G800" s="153">
        <v>2015</v>
      </c>
      <c r="H800" s="149" t="s">
        <v>2184</v>
      </c>
      <c r="I800" s="149" t="str">
        <f t="shared" si="36"/>
        <v>PA</v>
      </c>
      <c r="J800" s="149" t="str">
        <f t="shared" si="37"/>
        <v>NJ</v>
      </c>
      <c r="K800" s="149" t="str">
        <f t="shared" si="38"/>
        <v>Northeast</v>
      </c>
      <c r="L800" s="149" t="str">
        <f>INDEX('State '!$A$1:$C$62,MATCH($I800,'State '!$B:$B,0),3)</f>
        <v>Northeast</v>
      </c>
      <c r="M800" s="149" t="str">
        <f>INDEX('State '!$A$1:$C$62,MATCH($J800,'State '!$B:$B,0),3)</f>
        <v>Northeast</v>
      </c>
      <c r="N800" s="149"/>
      <c r="O800" s="156">
        <v>269</v>
      </c>
      <c r="P800" s="155">
        <v>19</v>
      </c>
      <c r="Q800" s="155">
        <v>312</v>
      </c>
      <c r="R800" s="156"/>
      <c r="S800" s="157" t="s">
        <v>135</v>
      </c>
      <c r="T800" s="154" t="s">
        <v>381</v>
      </c>
      <c r="U800" s="158" t="s">
        <v>1879</v>
      </c>
      <c r="V800" s="149" t="s">
        <v>2177</v>
      </c>
      <c r="W800" s="148"/>
      <c r="X800" s="148"/>
      <c r="Y800" s="148"/>
    </row>
    <row r="801" spans="1:25" s="17" customFormat="1" x14ac:dyDescent="0.2">
      <c r="A801" s="149">
        <v>42281</v>
      </c>
      <c r="B801" s="150" t="s">
        <v>1960</v>
      </c>
      <c r="C801" s="150" t="s">
        <v>206</v>
      </c>
      <c r="D801" s="150" t="s">
        <v>140</v>
      </c>
      <c r="E801" s="151" t="s">
        <v>143</v>
      </c>
      <c r="F801" s="152">
        <v>42278</v>
      </c>
      <c r="G801" s="153">
        <v>2015</v>
      </c>
      <c r="H801" s="149" t="s">
        <v>1961</v>
      </c>
      <c r="I801" s="149" t="str">
        <f t="shared" si="36"/>
        <v>NY</v>
      </c>
      <c r="J801" s="149" t="str">
        <f t="shared" si="37"/>
        <v>CN</v>
      </c>
      <c r="K801" s="149" t="e">
        <f t="shared" si="38"/>
        <v>#N/A</v>
      </c>
      <c r="L801" s="149" t="str">
        <f>INDEX('State '!$A$1:$C$62,MATCH($I801,'State '!$B:$B,0),3)</f>
        <v>Northeast</v>
      </c>
      <c r="M801" s="149" t="e">
        <f>INDEX('State '!$A$1:$C$62,MATCH($J801,'State '!$B:$B,0),3)</f>
        <v>#N/A</v>
      </c>
      <c r="N801" s="149"/>
      <c r="O801" s="156">
        <v>27.5</v>
      </c>
      <c r="P801" s="155">
        <v>3.1</v>
      </c>
      <c r="Q801" s="155">
        <v>158</v>
      </c>
      <c r="R801" s="156">
        <v>30</v>
      </c>
      <c r="S801" s="157" t="s">
        <v>135</v>
      </c>
      <c r="T801" s="154" t="s">
        <v>381</v>
      </c>
      <c r="U801" s="158" t="s">
        <v>1962</v>
      </c>
      <c r="V801" s="149" t="s">
        <v>2177</v>
      </c>
      <c r="W801" s="148"/>
      <c r="X801" s="148"/>
      <c r="Y801" s="148"/>
    </row>
    <row r="802" spans="1:25" s="17" customFormat="1" x14ac:dyDescent="0.2">
      <c r="A802" s="149">
        <v>42273</v>
      </c>
      <c r="B802" s="162" t="s">
        <v>1975</v>
      </c>
      <c r="C802" s="162" t="s">
        <v>228</v>
      </c>
      <c r="D802" s="162" t="s">
        <v>134</v>
      </c>
      <c r="E802" s="162" t="s">
        <v>143</v>
      </c>
      <c r="F802" s="163">
        <v>42284</v>
      </c>
      <c r="G802" s="164">
        <v>2015</v>
      </c>
      <c r="H802" s="149" t="s">
        <v>31</v>
      </c>
      <c r="I802" s="149" t="str">
        <f t="shared" si="36"/>
        <v>NV</v>
      </c>
      <c r="J802" s="149" t="str">
        <f t="shared" si="37"/>
        <v>NV</v>
      </c>
      <c r="K802" s="149" t="str">
        <f t="shared" si="38"/>
        <v>Mountain</v>
      </c>
      <c r="L802" s="149" t="str">
        <f>INDEX('State '!$A$1:$C$62,MATCH($I802,'State '!$B:$B,0),3)</f>
        <v>Mountain</v>
      </c>
      <c r="M802" s="149" t="str">
        <f>INDEX('State '!$A$1:$C$62,MATCH($J802,'State '!$B:$B,0),3)</f>
        <v>Mountain</v>
      </c>
      <c r="N802" s="149"/>
      <c r="O802" s="155"/>
      <c r="P802" s="156">
        <v>35</v>
      </c>
      <c r="Q802" s="156">
        <v>22</v>
      </c>
      <c r="R802" s="155"/>
      <c r="S802" s="149" t="s">
        <v>135</v>
      </c>
      <c r="T802" s="149" t="s">
        <v>381</v>
      </c>
      <c r="U802" s="149" t="s">
        <v>2037</v>
      </c>
      <c r="V802" s="149" t="s">
        <v>2174</v>
      </c>
      <c r="W802" s="148"/>
      <c r="X802" s="148"/>
      <c r="Y802" s="148"/>
    </row>
    <row r="803" spans="1:25" s="17" customFormat="1" x14ac:dyDescent="0.2">
      <c r="A803" s="149">
        <v>42612</v>
      </c>
      <c r="B803" s="162" t="s">
        <v>2123</v>
      </c>
      <c r="C803" s="162" t="s">
        <v>1725</v>
      </c>
      <c r="D803" s="162" t="s">
        <v>140</v>
      </c>
      <c r="E803" s="162" t="s">
        <v>143</v>
      </c>
      <c r="F803" s="163">
        <v>42299</v>
      </c>
      <c r="G803" s="155">
        <v>2015</v>
      </c>
      <c r="H803" s="149" t="s">
        <v>1944</v>
      </c>
      <c r="I803" s="149" t="str">
        <f t="shared" si="36"/>
        <v>OH</v>
      </c>
      <c r="J803" s="149" t="str">
        <f t="shared" si="37"/>
        <v>IN</v>
      </c>
      <c r="K803" s="149" t="str">
        <f t="shared" si="38"/>
        <v>Northeast, Midwest</v>
      </c>
      <c r="L803" s="149" t="str">
        <f>INDEX('State '!$A$1:$C$62,MATCH($I803,'State '!$B:$B,0),3)</f>
        <v>Northeast</v>
      </c>
      <c r="M803" s="149" t="str">
        <f>INDEX('State '!$A$1:$C$62,MATCH($J803,'State '!$B:$B,0),3)</f>
        <v>Midwest</v>
      </c>
      <c r="N803" s="149"/>
      <c r="O803" s="156">
        <v>183</v>
      </c>
      <c r="P803" s="156"/>
      <c r="Q803" s="156">
        <v>134</v>
      </c>
      <c r="R803" s="155"/>
      <c r="S803" s="149" t="s">
        <v>135</v>
      </c>
      <c r="T803" s="149" t="s">
        <v>381</v>
      </c>
      <c r="U803" s="149" t="s">
        <v>2124</v>
      </c>
      <c r="V803" s="149" t="s">
        <v>2177</v>
      </c>
      <c r="W803" s="148"/>
      <c r="X803" s="148"/>
      <c r="Y803" s="148"/>
    </row>
    <row r="804" spans="1:25" s="17" customFormat="1" x14ac:dyDescent="0.2">
      <c r="A804" s="149">
        <v>42279</v>
      </c>
      <c r="B804" s="162" t="s">
        <v>393</v>
      </c>
      <c r="C804" s="162" t="s">
        <v>1945</v>
      </c>
      <c r="D804" s="162" t="s">
        <v>140</v>
      </c>
      <c r="E804" s="162" t="s">
        <v>143</v>
      </c>
      <c r="F804" s="163">
        <v>42307</v>
      </c>
      <c r="G804" s="164">
        <v>2015</v>
      </c>
      <c r="H804" s="149" t="s">
        <v>20</v>
      </c>
      <c r="I804" s="149" t="str">
        <f t="shared" si="36"/>
        <v>NJ</v>
      </c>
      <c r="J804" s="149" t="str">
        <f t="shared" si="37"/>
        <v>NJ</v>
      </c>
      <c r="K804" s="149" t="str">
        <f t="shared" si="38"/>
        <v>Northeast</v>
      </c>
      <c r="L804" s="149" t="str">
        <f>INDEX('State '!$A$1:$C$62,MATCH($I804,'State '!$B:$B,0),3)</f>
        <v>Northeast</v>
      </c>
      <c r="M804" s="149" t="str">
        <f>INDEX('State '!$A$1:$C$62,MATCH($J804,'State '!$B:$B,0),3)</f>
        <v>Northeast</v>
      </c>
      <c r="N804" s="149"/>
      <c r="O804" s="156">
        <v>269</v>
      </c>
      <c r="P804" s="156">
        <v>19</v>
      </c>
      <c r="Q804" s="156">
        <v>312</v>
      </c>
      <c r="R804" s="155">
        <v>20</v>
      </c>
      <c r="S804" s="149" t="s">
        <v>135</v>
      </c>
      <c r="T804" s="149" t="s">
        <v>381</v>
      </c>
      <c r="U804" s="149" t="s">
        <v>1879</v>
      </c>
      <c r="V804" s="149" t="s">
        <v>2174</v>
      </c>
      <c r="W804" s="148"/>
      <c r="X804" s="148"/>
      <c r="Y804" s="148"/>
    </row>
    <row r="805" spans="1:25" s="17" customFormat="1" x14ac:dyDescent="0.2">
      <c r="A805" s="149">
        <v>42328</v>
      </c>
      <c r="B805" s="150" t="s">
        <v>2126</v>
      </c>
      <c r="C805" s="150" t="s">
        <v>260</v>
      </c>
      <c r="D805" s="150" t="s">
        <v>140</v>
      </c>
      <c r="E805" s="151" t="s">
        <v>143</v>
      </c>
      <c r="F805" s="152">
        <v>42308</v>
      </c>
      <c r="G805" s="159">
        <v>2015</v>
      </c>
      <c r="H805" s="149" t="s">
        <v>24</v>
      </c>
      <c r="I805" s="149" t="str">
        <f t="shared" si="36"/>
        <v>NE</v>
      </c>
      <c r="J805" s="149" t="str">
        <f t="shared" si="37"/>
        <v>NE</v>
      </c>
      <c r="K805" s="149" t="str">
        <f t="shared" si="38"/>
        <v>Mountain</v>
      </c>
      <c r="L805" s="149" t="str">
        <f>INDEX('State '!$A$1:$C$62,MATCH($I805,'State '!$B:$B,0),3)</f>
        <v>Mountain</v>
      </c>
      <c r="M805" s="149" t="str">
        <f>INDEX('State '!$A$1:$C$62,MATCH($J805,'State '!$B:$B,0),3)</f>
        <v>Mountain</v>
      </c>
      <c r="N805" s="149"/>
      <c r="O805" s="156">
        <v>16</v>
      </c>
      <c r="P805" s="155">
        <v>13</v>
      </c>
      <c r="Q805" s="155">
        <v>31</v>
      </c>
      <c r="R805" s="156"/>
      <c r="S805" s="157" t="s">
        <v>135</v>
      </c>
      <c r="T805" s="154" t="s">
        <v>381</v>
      </c>
      <c r="U805" s="158" t="s">
        <v>2127</v>
      </c>
      <c r="V805" s="149" t="s">
        <v>2174</v>
      </c>
      <c r="W805" s="148"/>
      <c r="X805" s="148"/>
      <c r="Y805" s="148"/>
    </row>
    <row r="806" spans="1:25" s="17" customFormat="1" x14ac:dyDescent="0.2">
      <c r="A806" s="149">
        <v>42612</v>
      </c>
      <c r="B806" s="162" t="s">
        <v>1942</v>
      </c>
      <c r="C806" s="150" t="s">
        <v>206</v>
      </c>
      <c r="D806" s="162" t="s">
        <v>1878</v>
      </c>
      <c r="E806" s="162" t="s">
        <v>143</v>
      </c>
      <c r="F806" s="163">
        <v>42309</v>
      </c>
      <c r="G806" s="164">
        <v>2015</v>
      </c>
      <c r="H806" s="149" t="s">
        <v>2183</v>
      </c>
      <c r="I806" s="149" t="str">
        <f t="shared" si="36"/>
        <v>WV</v>
      </c>
      <c r="J806" s="149" t="str">
        <f t="shared" si="37"/>
        <v>KY</v>
      </c>
      <c r="K806" s="149" t="str">
        <f t="shared" si="38"/>
        <v>Northeast, Midwest</v>
      </c>
      <c r="L806" s="149" t="str">
        <f>INDEX('State '!$A$1:$C$62,MATCH($I806,'State '!$B:$B,0),3)</f>
        <v>Northeast</v>
      </c>
      <c r="M806" s="149" t="str">
        <f>INDEX('State '!$A$1:$C$62,MATCH($J806,'State '!$B:$B,0),3)</f>
        <v>Midwest</v>
      </c>
      <c r="N806" s="149"/>
      <c r="O806" s="156">
        <v>407</v>
      </c>
      <c r="P806" s="156"/>
      <c r="Q806" s="156">
        <v>590</v>
      </c>
      <c r="R806" s="155"/>
      <c r="S806" s="149" t="s">
        <v>135</v>
      </c>
      <c r="T806" s="149" t="s">
        <v>381</v>
      </c>
      <c r="U806" s="149" t="s">
        <v>382</v>
      </c>
      <c r="V806" s="149" t="s">
        <v>2177</v>
      </c>
      <c r="W806" s="148"/>
      <c r="X806" s="148"/>
      <c r="Y806" s="148"/>
    </row>
    <row r="807" spans="1:25" s="17" customFormat="1" x14ac:dyDescent="0.2">
      <c r="A807" s="149">
        <v>42289</v>
      </c>
      <c r="B807" s="162" t="s">
        <v>1793</v>
      </c>
      <c r="C807" s="162" t="s">
        <v>2224</v>
      </c>
      <c r="D807" s="162" t="s">
        <v>134</v>
      </c>
      <c r="E807" s="162" t="s">
        <v>143</v>
      </c>
      <c r="F807" s="163">
        <v>42312</v>
      </c>
      <c r="G807" s="164">
        <v>2015</v>
      </c>
      <c r="H807" s="149" t="s">
        <v>2</v>
      </c>
      <c r="I807" s="149" t="str">
        <f t="shared" si="36"/>
        <v>OR</v>
      </c>
      <c r="J807" s="149" t="str">
        <f t="shared" si="37"/>
        <v>OR</v>
      </c>
      <c r="K807" s="149" t="str">
        <f t="shared" si="38"/>
        <v>Pacific</v>
      </c>
      <c r="L807" s="149" t="str">
        <f>INDEX('State '!$A$1:$C$62,MATCH($I807,'State '!$B:$B,0),3)</f>
        <v>Pacific</v>
      </c>
      <c r="M807" s="149" t="str">
        <f>INDEX('State '!$A$1:$C$62,MATCH($J807,'State '!$B:$B,0),3)</f>
        <v>Pacific</v>
      </c>
      <c r="N807" s="149"/>
      <c r="O807" s="156">
        <v>54.3</v>
      </c>
      <c r="P807" s="156">
        <v>24.4</v>
      </c>
      <c r="Q807" s="156">
        <v>175</v>
      </c>
      <c r="R807" s="155">
        <v>20</v>
      </c>
      <c r="S807" s="149" t="s">
        <v>135</v>
      </c>
      <c r="T807" s="149" t="s">
        <v>381</v>
      </c>
      <c r="U807" s="149" t="s">
        <v>1794</v>
      </c>
      <c r="V807" s="149" t="s">
        <v>2174</v>
      </c>
      <c r="W807" s="148"/>
      <c r="X807" s="148"/>
      <c r="Y807" s="148"/>
    </row>
    <row r="808" spans="1:25" s="17" customFormat="1" ht="202.15" customHeight="1" x14ac:dyDescent="0.2">
      <c r="A808" s="171">
        <v>42600</v>
      </c>
      <c r="B808" s="162" t="s">
        <v>1838</v>
      </c>
      <c r="C808" s="162" t="s">
        <v>230</v>
      </c>
      <c r="D808" s="162" t="s">
        <v>134</v>
      </c>
      <c r="E808" s="162" t="s">
        <v>143</v>
      </c>
      <c r="F808" s="163">
        <v>42312</v>
      </c>
      <c r="G808" s="155">
        <v>2015</v>
      </c>
      <c r="H808" s="149" t="s">
        <v>10</v>
      </c>
      <c r="I808" s="149" t="str">
        <f t="shared" si="36"/>
        <v>NY</v>
      </c>
      <c r="J808" s="149" t="str">
        <f t="shared" si="37"/>
        <v>NY</v>
      </c>
      <c r="K808" s="149" t="str">
        <f t="shared" si="38"/>
        <v>Northeast</v>
      </c>
      <c r="L808" s="149" t="str">
        <f>INDEX('State '!$A$1:$C$62,MATCH($I808,'State '!$B:$B,0),3)</f>
        <v>Northeast</v>
      </c>
      <c r="M808" s="149" t="str">
        <f>INDEX('State '!$A$1:$C$62,MATCH($J808,'State '!$B:$B,0),3)</f>
        <v>Northeast</v>
      </c>
      <c r="N808" s="149"/>
      <c r="O808" s="156">
        <v>43.7</v>
      </c>
      <c r="P808" s="156">
        <v>17</v>
      </c>
      <c r="Q808" s="156">
        <v>54</v>
      </c>
      <c r="R808" s="155" t="s">
        <v>719</v>
      </c>
      <c r="S808" s="149" t="s">
        <v>135</v>
      </c>
      <c r="T808" s="149" t="s">
        <v>381</v>
      </c>
      <c r="U808" s="149" t="s">
        <v>1889</v>
      </c>
      <c r="V808" s="149" t="s">
        <v>2174</v>
      </c>
      <c r="W808" s="148"/>
      <c r="X808" s="148"/>
      <c r="Y808" s="148"/>
    </row>
    <row r="809" spans="1:25" s="17" customFormat="1" x14ac:dyDescent="0.2">
      <c r="A809" s="149">
        <v>41885</v>
      </c>
      <c r="B809" s="162" t="s">
        <v>2121</v>
      </c>
      <c r="C809" s="162" t="s">
        <v>234</v>
      </c>
      <c r="D809" s="162" t="s">
        <v>140</v>
      </c>
      <c r="E809" s="162" t="s">
        <v>143</v>
      </c>
      <c r="F809" s="163">
        <v>42320</v>
      </c>
      <c r="G809" s="155">
        <v>2015</v>
      </c>
      <c r="H809" s="149" t="s">
        <v>483</v>
      </c>
      <c r="I809" s="149" t="str">
        <f t="shared" si="36"/>
        <v>MS</v>
      </c>
      <c r="J809" s="149" t="str">
        <f t="shared" si="37"/>
        <v>AL</v>
      </c>
      <c r="K809" s="149" t="str">
        <f t="shared" si="38"/>
        <v>South Central</v>
      </c>
      <c r="L809" s="149" t="str">
        <f>INDEX('State '!$A$1:$C$62,MATCH($I809,'State '!$B:$B,0),3)</f>
        <v>South Central</v>
      </c>
      <c r="M809" s="149" t="str">
        <f>INDEX('State '!$A$1:$C$62,MATCH($J809,'State '!$B:$B,0),3)</f>
        <v>South Central</v>
      </c>
      <c r="N809" s="149"/>
      <c r="O809" s="156">
        <v>47.8</v>
      </c>
      <c r="P809" s="156"/>
      <c r="Q809" s="156">
        <v>45</v>
      </c>
      <c r="R809" s="155"/>
      <c r="S809" s="149" t="s">
        <v>135</v>
      </c>
      <c r="T809" s="149" t="s">
        <v>381</v>
      </c>
      <c r="U809" s="149" t="s">
        <v>2057</v>
      </c>
      <c r="V809" s="149" t="s">
        <v>2177</v>
      </c>
      <c r="W809" s="148"/>
      <c r="X809" s="148"/>
      <c r="Y809" s="148"/>
    </row>
    <row r="810" spans="1:25" s="17" customFormat="1" x14ac:dyDescent="0.2">
      <c r="A810" s="149">
        <v>42614</v>
      </c>
      <c r="B810" s="150" t="s">
        <v>2078</v>
      </c>
      <c r="C810" s="150" t="s">
        <v>1725</v>
      </c>
      <c r="D810" s="150" t="s">
        <v>1878</v>
      </c>
      <c r="E810" s="151" t="s">
        <v>143</v>
      </c>
      <c r="F810" s="152">
        <v>42339</v>
      </c>
      <c r="G810" s="164">
        <v>2015</v>
      </c>
      <c r="H810" s="149" t="s">
        <v>1970</v>
      </c>
      <c r="I810" s="149" t="str">
        <f t="shared" si="36"/>
        <v>IN</v>
      </c>
      <c r="J810" s="149" t="str">
        <f t="shared" si="37"/>
        <v>LA</v>
      </c>
      <c r="K810" s="149" t="str">
        <f t="shared" si="38"/>
        <v>Midwest, South Central</v>
      </c>
      <c r="L810" s="149" t="str">
        <f>INDEX('State '!$A$1:$C$62,MATCH($I810,'State '!$B:$B,0),3)</f>
        <v>Midwest</v>
      </c>
      <c r="M810" s="149" t="str">
        <f>INDEX('State '!$A$1:$C$62,MATCH($J810,'State '!$B:$B,0),3)</f>
        <v>South Central</v>
      </c>
      <c r="N810" s="149"/>
      <c r="O810" s="155">
        <v>50</v>
      </c>
      <c r="P810" s="155"/>
      <c r="Q810" s="155">
        <v>750</v>
      </c>
      <c r="R810" s="156"/>
      <c r="S810" s="157" t="s">
        <v>135</v>
      </c>
      <c r="T810" s="154" t="s">
        <v>381</v>
      </c>
      <c r="U810" s="158" t="s">
        <v>382</v>
      </c>
      <c r="V810" s="149" t="s">
        <v>2177</v>
      </c>
      <c r="W810" s="148"/>
      <c r="X810" s="148"/>
      <c r="Y810" s="148"/>
    </row>
    <row r="811" spans="1:25" s="17" customFormat="1" x14ac:dyDescent="0.2">
      <c r="A811" s="149">
        <v>42612</v>
      </c>
      <c r="B811" s="150" t="s">
        <v>2186</v>
      </c>
      <c r="C811" s="150" t="s">
        <v>2049</v>
      </c>
      <c r="D811" s="150" t="s">
        <v>140</v>
      </c>
      <c r="E811" s="151" t="s">
        <v>143</v>
      </c>
      <c r="F811" s="152">
        <v>42339</v>
      </c>
      <c r="G811" s="153">
        <v>2015</v>
      </c>
      <c r="H811" s="149" t="s">
        <v>53</v>
      </c>
      <c r="I811" s="149" t="str">
        <f t="shared" si="36"/>
        <v>SC</v>
      </c>
      <c r="J811" s="149" t="str">
        <f t="shared" si="37"/>
        <v>SC</v>
      </c>
      <c r="K811" s="149" t="str">
        <f t="shared" si="38"/>
        <v>Southeast</v>
      </c>
      <c r="L811" s="149" t="str">
        <f>INDEX('State '!$A$1:$C$62,MATCH($I811,'State '!$B:$B,0),3)</f>
        <v>Southeast</v>
      </c>
      <c r="M811" s="149" t="str">
        <f>INDEX('State '!$A$1:$C$62,MATCH($J811,'State '!$B:$B,0),3)</f>
        <v>Southeast</v>
      </c>
      <c r="N811" s="149"/>
      <c r="O811" s="156">
        <v>35</v>
      </c>
      <c r="P811" s="155"/>
      <c r="Q811" s="155">
        <v>45</v>
      </c>
      <c r="R811" s="156"/>
      <c r="S811" s="157" t="s">
        <v>135</v>
      </c>
      <c r="T811" s="154" t="s">
        <v>381</v>
      </c>
      <c r="U811" s="158" t="s">
        <v>2187</v>
      </c>
      <c r="V811" s="149" t="s">
        <v>2174</v>
      </c>
      <c r="W811" s="148"/>
      <c r="X811" s="148"/>
      <c r="Y811" s="148"/>
    </row>
    <row r="812" spans="1:25" s="17" customFormat="1" ht="25.5" x14ac:dyDescent="0.2">
      <c r="A812" s="149">
        <v>42355</v>
      </c>
      <c r="B812" s="150" t="s">
        <v>390</v>
      </c>
      <c r="C812" s="150" t="s">
        <v>199</v>
      </c>
      <c r="D812" s="150" t="s">
        <v>1878</v>
      </c>
      <c r="E812" s="151" t="s">
        <v>143</v>
      </c>
      <c r="F812" s="152">
        <v>42339</v>
      </c>
      <c r="G812" s="159">
        <v>2015</v>
      </c>
      <c r="H812" s="149" t="s">
        <v>2122</v>
      </c>
      <c r="I812" s="149" t="str">
        <f t="shared" si="36"/>
        <v>OH</v>
      </c>
      <c r="J812" s="149" t="str">
        <f t="shared" si="37"/>
        <v>LA</v>
      </c>
      <c r="K812" s="149" t="str">
        <f t="shared" si="38"/>
        <v>Northeast, Midwest, South Central</v>
      </c>
      <c r="L812" s="149" t="str">
        <f>INDEX('State '!$A$1:$C$62,MATCH($I812,'State '!$B:$B,0),3)</f>
        <v>Northeast</v>
      </c>
      <c r="M812" s="149" t="str">
        <f>INDEX('State '!$A$1:$C$62,MATCH($J812,'State '!$B:$B,0),3)</f>
        <v>South Central</v>
      </c>
      <c r="N812" s="149" t="s">
        <v>9</v>
      </c>
      <c r="O812" s="156">
        <v>468</v>
      </c>
      <c r="P812" s="155">
        <v>76</v>
      </c>
      <c r="Q812" s="155">
        <v>550</v>
      </c>
      <c r="R812" s="156">
        <v>30</v>
      </c>
      <c r="S812" s="157" t="s">
        <v>135</v>
      </c>
      <c r="T812" s="154" t="s">
        <v>381</v>
      </c>
      <c r="U812" s="158" t="s">
        <v>1881</v>
      </c>
      <c r="V812" s="149" t="s">
        <v>2177</v>
      </c>
      <c r="W812" s="148"/>
      <c r="X812" s="148"/>
      <c r="Y812" s="148"/>
    </row>
    <row r="813" spans="1:25" s="17" customFormat="1" x14ac:dyDescent="0.2">
      <c r="A813" s="149">
        <v>42342</v>
      </c>
      <c r="B813" s="162" t="s">
        <v>1966</v>
      </c>
      <c r="C813" s="162" t="s">
        <v>201</v>
      </c>
      <c r="D813" s="162" t="s">
        <v>140</v>
      </c>
      <c r="E813" s="162" t="s">
        <v>143</v>
      </c>
      <c r="F813" s="163">
        <v>42341</v>
      </c>
      <c r="G813" s="155">
        <v>2015</v>
      </c>
      <c r="H813" s="149" t="s">
        <v>10</v>
      </c>
      <c r="I813" s="149" t="str">
        <f t="shared" si="36"/>
        <v>NY</v>
      </c>
      <c r="J813" s="149" t="str">
        <f t="shared" si="37"/>
        <v>NY</v>
      </c>
      <c r="K813" s="149" t="str">
        <f t="shared" si="38"/>
        <v>Northeast</v>
      </c>
      <c r="L813" s="149" t="str">
        <f>INDEX('State '!$A$1:$C$62,MATCH($I813,'State '!$B:$B,0),3)</f>
        <v>Northeast</v>
      </c>
      <c r="M813" s="149" t="str">
        <f>INDEX('State '!$A$1:$C$62,MATCH($J813,'State '!$B:$B,0),3)</f>
        <v>Northeast</v>
      </c>
      <c r="N813" s="149"/>
      <c r="O813" s="156">
        <v>65.7</v>
      </c>
      <c r="P813" s="156"/>
      <c r="Q813" s="156">
        <v>140</v>
      </c>
      <c r="R813" s="155"/>
      <c r="S813" s="149" t="s">
        <v>135</v>
      </c>
      <c r="T813" s="149" t="s">
        <v>381</v>
      </c>
      <c r="U813" s="149" t="s">
        <v>1967</v>
      </c>
      <c r="V813" s="149" t="s">
        <v>2174</v>
      </c>
      <c r="W813" s="148"/>
      <c r="X813" s="148"/>
      <c r="Y813" s="148"/>
    </row>
    <row r="814" spans="1:25" s="17" customFormat="1" x14ac:dyDescent="0.2">
      <c r="A814" s="149">
        <v>42601</v>
      </c>
      <c r="B814" s="162" t="s">
        <v>1829</v>
      </c>
      <c r="C814" s="162" t="s">
        <v>1875</v>
      </c>
      <c r="D814" s="162" t="s">
        <v>140</v>
      </c>
      <c r="E814" s="162" t="s">
        <v>143</v>
      </c>
      <c r="F814" s="163">
        <v>42374</v>
      </c>
      <c r="G814" s="164">
        <v>2015</v>
      </c>
      <c r="H814" s="149" t="s">
        <v>1701</v>
      </c>
      <c r="I814" s="149" t="str">
        <f t="shared" si="36"/>
        <v>PA</v>
      </c>
      <c r="J814" s="149" t="str">
        <f t="shared" si="37"/>
        <v>VA</v>
      </c>
      <c r="K814" s="149" t="str">
        <f t="shared" si="38"/>
        <v>Northeast</v>
      </c>
      <c r="L814" s="149" t="str">
        <f>INDEX('State '!$A$1:$C$62,MATCH($I814,'State '!$B:$B,0),3)</f>
        <v>Northeast</v>
      </c>
      <c r="M814" s="149" t="str">
        <f>INDEX('State '!$A$1:$C$62,MATCH($J814,'State '!$B:$B,0),3)</f>
        <v>Northeast</v>
      </c>
      <c r="N814" s="149"/>
      <c r="O814" s="156">
        <v>610</v>
      </c>
      <c r="P814" s="156">
        <v>30</v>
      </c>
      <c r="Q814" s="156">
        <v>525</v>
      </c>
      <c r="R814" s="155">
        <v>42</v>
      </c>
      <c r="S814" s="149" t="s">
        <v>135</v>
      </c>
      <c r="T814" s="149" t="s">
        <v>381</v>
      </c>
      <c r="U814" s="149" t="s">
        <v>1830</v>
      </c>
      <c r="V814" s="149" t="s">
        <v>2177</v>
      </c>
      <c r="W814" s="148"/>
      <c r="X814" s="148"/>
      <c r="Y814" s="148"/>
    </row>
    <row r="815" spans="1:25" s="17" customFormat="1" x14ac:dyDescent="0.2">
      <c r="A815" s="149">
        <v>42853</v>
      </c>
      <c r="B815" s="162" t="s">
        <v>2028</v>
      </c>
      <c r="C815" s="162" t="s">
        <v>2189</v>
      </c>
      <c r="D815" s="162" t="s">
        <v>136</v>
      </c>
      <c r="E815" s="162" t="s">
        <v>143</v>
      </c>
      <c r="F815" s="163">
        <v>42439</v>
      </c>
      <c r="G815" s="155">
        <v>2016</v>
      </c>
      <c r="H815" s="149" t="s">
        <v>408</v>
      </c>
      <c r="I815" s="149" t="str">
        <f t="shared" si="36"/>
        <v>TX</v>
      </c>
      <c r="J815" s="149" t="str">
        <f t="shared" si="37"/>
        <v>MX</v>
      </c>
      <c r="K815" s="149" t="str">
        <f t="shared" si="38"/>
        <v>South Central, Mexico</v>
      </c>
      <c r="L815" s="149" t="str">
        <f>INDEX('State '!$A$1:$C$62,MATCH($I815,'State '!$B:$B,0),3)</f>
        <v>South Central</v>
      </c>
      <c r="M815" s="149" t="str">
        <f>INDEX('State '!$A$1:$C$62,MATCH($J815,'State '!$B:$B,0),3)</f>
        <v>Mexico</v>
      </c>
      <c r="N815" s="149"/>
      <c r="O815" s="156">
        <v>133</v>
      </c>
      <c r="P815" s="156">
        <v>200</v>
      </c>
      <c r="Q815" s="156">
        <v>170</v>
      </c>
      <c r="R815" s="155">
        <v>30</v>
      </c>
      <c r="S815" s="149" t="s">
        <v>135</v>
      </c>
      <c r="T815" s="149" t="s">
        <v>381</v>
      </c>
      <c r="U815" s="149" t="s">
        <v>2052</v>
      </c>
      <c r="V815" s="149" t="s">
        <v>2177</v>
      </c>
      <c r="W815" s="148"/>
      <c r="X815" s="148"/>
      <c r="Y815" s="148"/>
    </row>
    <row r="816" spans="1:25" s="17" customFormat="1" x14ac:dyDescent="0.2">
      <c r="A816" s="149">
        <v>42612</v>
      </c>
      <c r="B816" s="162" t="s">
        <v>2117</v>
      </c>
      <c r="C816" s="162" t="s">
        <v>266</v>
      </c>
      <c r="D816" s="162" t="s">
        <v>134</v>
      </c>
      <c r="E816" s="162" t="s">
        <v>143</v>
      </c>
      <c r="F816" s="163">
        <v>42477</v>
      </c>
      <c r="G816" s="164">
        <v>2016</v>
      </c>
      <c r="H816" s="149" t="s">
        <v>43</v>
      </c>
      <c r="I816" s="149" t="str">
        <f t="shared" si="36"/>
        <v>NM</v>
      </c>
      <c r="J816" s="149" t="str">
        <f t="shared" si="37"/>
        <v>NM</v>
      </c>
      <c r="K816" s="149" t="str">
        <f t="shared" si="38"/>
        <v>Mountain</v>
      </c>
      <c r="L816" s="149" t="str">
        <f>INDEX('State '!$A$1:$C$62,MATCH($I816,'State '!$B:$B,0),3)</f>
        <v>Mountain</v>
      </c>
      <c r="M816" s="149" t="str">
        <f>INDEX('State '!$A$1:$C$62,MATCH($J816,'State '!$B:$B,0),3)</f>
        <v>Mountain</v>
      </c>
      <c r="N816" s="149"/>
      <c r="O816" s="156">
        <v>23</v>
      </c>
      <c r="P816" s="156">
        <v>15</v>
      </c>
      <c r="Q816" s="156">
        <v>200</v>
      </c>
      <c r="R816" s="155"/>
      <c r="S816" s="149" t="s">
        <v>135</v>
      </c>
      <c r="T816" s="149" t="s">
        <v>381</v>
      </c>
      <c r="U816" s="149" t="s">
        <v>2118</v>
      </c>
      <c r="V816" s="149" t="s">
        <v>2174</v>
      </c>
      <c r="W816" s="148"/>
      <c r="X816" s="148"/>
      <c r="Y816" s="148"/>
    </row>
    <row r="817" spans="1:25" s="17" customFormat="1" ht="25.5" x14ac:dyDescent="0.2">
      <c r="A817" s="149">
        <v>42605</v>
      </c>
      <c r="B817" s="162" t="s">
        <v>1938</v>
      </c>
      <c r="C817" s="162" t="s">
        <v>1939</v>
      </c>
      <c r="D817" s="162" t="s">
        <v>1878</v>
      </c>
      <c r="E817" s="162" t="s">
        <v>143</v>
      </c>
      <c r="F817" s="163">
        <v>42517</v>
      </c>
      <c r="G817" s="155">
        <v>2016</v>
      </c>
      <c r="H817" s="149" t="s">
        <v>1940</v>
      </c>
      <c r="I817" s="149" t="str">
        <f t="shared" si="36"/>
        <v>OH</v>
      </c>
      <c r="J817" s="149" t="str">
        <f t="shared" si="37"/>
        <v>LA</v>
      </c>
      <c r="K817" s="149" t="str">
        <f t="shared" si="38"/>
        <v>Northeast, Midwest, South Central</v>
      </c>
      <c r="L817" s="149" t="str">
        <f>INDEX('State '!$A$1:$C$62,MATCH($I817,'State '!$B:$B,0),3)</f>
        <v>Northeast</v>
      </c>
      <c r="M817" s="149" t="str">
        <f>INDEX('State '!$A$1:$C$62,MATCH($J817,'State '!$B:$B,0),3)</f>
        <v>South Central</v>
      </c>
      <c r="N817" s="149" t="s">
        <v>9</v>
      </c>
      <c r="O817" s="156">
        <v>115</v>
      </c>
      <c r="P817" s="156"/>
      <c r="Q817" s="156">
        <v>758</v>
      </c>
      <c r="R817" s="155"/>
      <c r="S817" s="149" t="s">
        <v>135</v>
      </c>
      <c r="T817" s="149" t="s">
        <v>381</v>
      </c>
      <c r="U817" s="149" t="s">
        <v>1941</v>
      </c>
      <c r="V817" s="149" t="s">
        <v>2177</v>
      </c>
      <c r="W817" s="148"/>
      <c r="X817" s="148"/>
      <c r="Y817" s="148"/>
    </row>
    <row r="818" spans="1:25" s="17" customFormat="1" x14ac:dyDescent="0.2">
      <c r="A818" s="149">
        <v>42604</v>
      </c>
      <c r="B818" s="162" t="s">
        <v>2079</v>
      </c>
      <c r="C818" s="162" t="s">
        <v>283</v>
      </c>
      <c r="D818" s="162" t="s">
        <v>140</v>
      </c>
      <c r="E818" s="162" t="s">
        <v>143</v>
      </c>
      <c r="F818" s="163">
        <v>42517</v>
      </c>
      <c r="G818" s="155">
        <v>2016</v>
      </c>
      <c r="H818" s="149" t="s">
        <v>959</v>
      </c>
      <c r="I818" s="149" t="str">
        <f t="shared" si="36"/>
        <v>VA</v>
      </c>
      <c r="J818" s="149" t="str">
        <f t="shared" si="37"/>
        <v>MD</v>
      </c>
      <c r="K818" s="149" t="str">
        <f t="shared" si="38"/>
        <v>Northeast</v>
      </c>
      <c r="L818" s="149" t="str">
        <f>INDEX('State '!$A$1:$C$62,MATCH($I818,'State '!$B:$B,0),3)</f>
        <v>Northeast</v>
      </c>
      <c r="M818" s="149" t="str">
        <f>INDEX('State '!$A$1:$C$62,MATCH($J818,'State '!$B:$B,0),3)</f>
        <v>Northeast</v>
      </c>
      <c r="N818" s="149"/>
      <c r="O818" s="156">
        <v>31</v>
      </c>
      <c r="P818" s="156"/>
      <c r="Q818" s="156">
        <v>132</v>
      </c>
      <c r="R818" s="155"/>
      <c r="S818" s="149" t="s">
        <v>135</v>
      </c>
      <c r="T818" s="149" t="s">
        <v>381</v>
      </c>
      <c r="U818" s="149" t="s">
        <v>2080</v>
      </c>
      <c r="V818" s="149" t="s">
        <v>2177</v>
      </c>
      <c r="W818" s="148"/>
      <c r="X818" s="148"/>
      <c r="Y818" s="148"/>
    </row>
    <row r="819" spans="1:25" s="17" customFormat="1" x14ac:dyDescent="0.2">
      <c r="A819" s="149">
        <v>42605</v>
      </c>
      <c r="B819" s="162" t="s">
        <v>2120</v>
      </c>
      <c r="C819" s="162" t="s">
        <v>1939</v>
      </c>
      <c r="D819" s="162" t="s">
        <v>134</v>
      </c>
      <c r="E819" s="162" t="s">
        <v>143</v>
      </c>
      <c r="F819" s="163">
        <v>42538</v>
      </c>
      <c r="G819" s="155">
        <v>2016</v>
      </c>
      <c r="H819" s="149" t="s">
        <v>2013</v>
      </c>
      <c r="I819" s="149" t="str">
        <f t="shared" si="36"/>
        <v>KY</v>
      </c>
      <c r="J819" s="149" t="str">
        <f t="shared" si="37"/>
        <v>IN</v>
      </c>
      <c r="K819" s="149" t="str">
        <f t="shared" si="38"/>
        <v>Midwest</v>
      </c>
      <c r="L819" s="149" t="str">
        <f>INDEX('State '!$A$1:$C$62,MATCH($I819,'State '!$B:$B,0),3)</f>
        <v>Midwest</v>
      </c>
      <c r="M819" s="149" t="str">
        <f>INDEX('State '!$A$1:$C$62,MATCH($J819,'State '!$B:$B,0),3)</f>
        <v>Midwest</v>
      </c>
      <c r="N819" s="149"/>
      <c r="O819" s="156">
        <v>63</v>
      </c>
      <c r="P819" s="156">
        <v>30</v>
      </c>
      <c r="Q819" s="156">
        <v>53.5</v>
      </c>
      <c r="R819" s="155">
        <v>10</v>
      </c>
      <c r="S819" s="149" t="s">
        <v>135</v>
      </c>
      <c r="T819" s="149" t="s">
        <v>381</v>
      </c>
      <c r="U819" s="149" t="s">
        <v>2014</v>
      </c>
      <c r="V819" s="149" t="s">
        <v>2177</v>
      </c>
      <c r="W819" s="148"/>
      <c r="X819" s="148"/>
      <c r="Y819" s="148"/>
    </row>
    <row r="820" spans="1:25" s="17" customFormat="1" x14ac:dyDescent="0.2">
      <c r="A820" s="149">
        <v>42604</v>
      </c>
      <c r="B820" s="162" t="s">
        <v>2075</v>
      </c>
      <c r="C820" s="162" t="s">
        <v>2076</v>
      </c>
      <c r="D820" s="162" t="s">
        <v>134</v>
      </c>
      <c r="E820" s="162" t="s">
        <v>143</v>
      </c>
      <c r="F820" s="163">
        <v>42544</v>
      </c>
      <c r="G820" s="155">
        <v>2016</v>
      </c>
      <c r="H820" s="149" t="s">
        <v>690</v>
      </c>
      <c r="I820" s="149" t="str">
        <f t="shared" si="36"/>
        <v>WY</v>
      </c>
      <c r="J820" s="149" t="str">
        <f t="shared" si="37"/>
        <v>CO</v>
      </c>
      <c r="K820" s="149" t="str">
        <f t="shared" si="38"/>
        <v>Mountain</v>
      </c>
      <c r="L820" s="149" t="str">
        <f>INDEX('State '!$A$1:$C$62,MATCH($I820,'State '!$B:$B,0),3)</f>
        <v>Mountain</v>
      </c>
      <c r="M820" s="149" t="str">
        <f>INDEX('State '!$A$1:$C$62,MATCH($J820,'State '!$B:$B,0),3)</f>
        <v>Mountain</v>
      </c>
      <c r="N820" s="149"/>
      <c r="O820" s="156">
        <v>31.9</v>
      </c>
      <c r="P820" s="156">
        <v>31</v>
      </c>
      <c r="Q820" s="156">
        <v>5</v>
      </c>
      <c r="R820" s="155">
        <v>6</v>
      </c>
      <c r="S820" s="149" t="s">
        <v>135</v>
      </c>
      <c r="T820" s="149" t="s">
        <v>381</v>
      </c>
      <c r="U820" s="149" t="s">
        <v>2077</v>
      </c>
      <c r="V820" s="149" t="s">
        <v>2174</v>
      </c>
      <c r="W820" s="148"/>
      <c r="X820" s="148"/>
      <c r="Y820" s="148"/>
    </row>
    <row r="821" spans="1:25" s="17" customFormat="1" x14ac:dyDescent="0.2">
      <c r="A821" s="149">
        <v>43124</v>
      </c>
      <c r="B821" s="150" t="s">
        <v>2202</v>
      </c>
      <c r="C821" s="150" t="s">
        <v>218</v>
      </c>
      <c r="D821" s="150" t="s">
        <v>140</v>
      </c>
      <c r="E821" s="151" t="s">
        <v>143</v>
      </c>
      <c r="F821" s="163">
        <v>42552</v>
      </c>
      <c r="G821" s="155">
        <v>2016</v>
      </c>
      <c r="H821" s="149" t="s">
        <v>7</v>
      </c>
      <c r="I821" s="149" t="str">
        <f t="shared" si="36"/>
        <v>PA</v>
      </c>
      <c r="J821" s="149" t="s">
        <v>55</v>
      </c>
      <c r="K821" s="149" t="str">
        <f t="shared" si="38"/>
        <v>Northeast</v>
      </c>
      <c r="L821" s="149" t="str">
        <f>INDEX('State '!$A$1:$C$62,MATCH($I821,'State '!$B:$B,0),3)</f>
        <v>Northeast</v>
      </c>
      <c r="M821" s="149" t="str">
        <f>INDEX('State '!$A$1:$C$62,MATCH($J821,'State '!$B:$B,0),3)</f>
        <v>Northeast</v>
      </c>
      <c r="N821" s="149"/>
      <c r="O821" s="156">
        <v>1.3</v>
      </c>
      <c r="P821" s="156">
        <v>8</v>
      </c>
      <c r="Q821" s="155">
        <v>53</v>
      </c>
      <c r="R821" s="155">
        <v>16</v>
      </c>
      <c r="S821" s="149" t="s">
        <v>135</v>
      </c>
      <c r="T821" s="149" t="s">
        <v>381</v>
      </c>
      <c r="U821" s="149" t="s">
        <v>2367</v>
      </c>
      <c r="V821" s="149" t="s">
        <v>2177</v>
      </c>
      <c r="W821" s="148"/>
      <c r="X821" s="148"/>
      <c r="Y821" s="148"/>
    </row>
    <row r="822" spans="1:25" s="17" customFormat="1" x14ac:dyDescent="0.2">
      <c r="A822" s="149">
        <v>42601</v>
      </c>
      <c r="B822" s="162" t="s">
        <v>1974</v>
      </c>
      <c r="C822" s="162" t="s">
        <v>1875</v>
      </c>
      <c r="D822" s="162" t="s">
        <v>134</v>
      </c>
      <c r="E822" s="162" t="s">
        <v>143</v>
      </c>
      <c r="F822" s="163">
        <v>42583</v>
      </c>
      <c r="G822" s="155">
        <v>2016</v>
      </c>
      <c r="H822" s="149" t="s">
        <v>386</v>
      </c>
      <c r="I822" s="149" t="str">
        <f t="shared" si="36"/>
        <v>PA</v>
      </c>
      <c r="J822" s="149" t="str">
        <f t="shared" ref="J822:J853" si="39">RIGHT($H822,2)</f>
        <v>MD</v>
      </c>
      <c r="K822" s="149" t="str">
        <f t="shared" si="38"/>
        <v>Northeast</v>
      </c>
      <c r="L822" s="149" t="str">
        <f>INDEX('State '!$A$1:$C$62,MATCH($I822,'State '!$B:$B,0),3)</f>
        <v>Northeast</v>
      </c>
      <c r="M822" s="149" t="str">
        <f>INDEX('State '!$A$1:$C$62,MATCH($J822,'State '!$B:$B,0),3)</f>
        <v>Northeast</v>
      </c>
      <c r="N822" s="149"/>
      <c r="O822" s="156">
        <v>80</v>
      </c>
      <c r="P822" s="156">
        <v>11</v>
      </c>
      <c r="Q822" s="156">
        <v>192</v>
      </c>
      <c r="R822" s="155">
        <v>20</v>
      </c>
      <c r="S822" s="149" t="s">
        <v>135</v>
      </c>
      <c r="T822" s="149" t="s">
        <v>381</v>
      </c>
      <c r="U822" s="149" t="s">
        <v>2047</v>
      </c>
      <c r="V822" s="149" t="s">
        <v>2177</v>
      </c>
      <c r="W822" s="148"/>
      <c r="X822" s="148"/>
      <c r="Y822" s="148"/>
    </row>
    <row r="823" spans="1:25" s="17" customFormat="1" x14ac:dyDescent="0.2">
      <c r="A823" s="171">
        <v>42612</v>
      </c>
      <c r="B823" s="162" t="s">
        <v>2011</v>
      </c>
      <c r="C823" s="150" t="s">
        <v>1939</v>
      </c>
      <c r="D823" s="150" t="s">
        <v>134</v>
      </c>
      <c r="E823" s="151" t="s">
        <v>143</v>
      </c>
      <c r="F823" s="152">
        <v>42608</v>
      </c>
      <c r="G823" s="159">
        <v>2016</v>
      </c>
      <c r="H823" s="149" t="s">
        <v>23</v>
      </c>
      <c r="I823" s="149" t="str">
        <f t="shared" si="36"/>
        <v>KY</v>
      </c>
      <c r="J823" s="149" t="str">
        <f t="shared" si="39"/>
        <v>KY</v>
      </c>
      <c r="K823" s="149" t="str">
        <f t="shared" si="38"/>
        <v>Midwest</v>
      </c>
      <c r="L823" s="149" t="str">
        <f>INDEX('State '!$A$1:$C$62,MATCH($I823,'State '!$B:$B,0),3)</f>
        <v>Midwest</v>
      </c>
      <c r="M823" s="149" t="str">
        <f>INDEX('State '!$A$1:$C$62,MATCH($J823,'State '!$B:$B,0),3)</f>
        <v>Midwest</v>
      </c>
      <c r="N823" s="149"/>
      <c r="O823" s="156">
        <v>81</v>
      </c>
      <c r="P823" s="155">
        <v>22.5</v>
      </c>
      <c r="Q823" s="155">
        <v>230</v>
      </c>
      <c r="R823" s="156">
        <v>24</v>
      </c>
      <c r="S823" s="157" t="s">
        <v>135</v>
      </c>
      <c r="T823" s="154" t="s">
        <v>381</v>
      </c>
      <c r="U823" s="158" t="s">
        <v>2012</v>
      </c>
      <c r="V823" s="149" t="s">
        <v>2174</v>
      </c>
      <c r="W823" s="148"/>
      <c r="X823" s="148"/>
      <c r="Y823" s="148"/>
    </row>
    <row r="824" spans="1:25" s="17" customFormat="1" x14ac:dyDescent="0.2">
      <c r="A824" s="149">
        <v>42601</v>
      </c>
      <c r="B824" s="162" t="s">
        <v>2034</v>
      </c>
      <c r="C824" s="150" t="s">
        <v>231</v>
      </c>
      <c r="D824" s="162" t="s">
        <v>140</v>
      </c>
      <c r="E824" s="162" t="s">
        <v>143</v>
      </c>
      <c r="F824" s="163">
        <v>42614</v>
      </c>
      <c r="G824" s="164">
        <v>2016</v>
      </c>
      <c r="H824" s="149" t="s">
        <v>52</v>
      </c>
      <c r="I824" s="149" t="str">
        <f t="shared" si="36"/>
        <v>TN</v>
      </c>
      <c r="J824" s="149" t="str">
        <f t="shared" si="39"/>
        <v>TN</v>
      </c>
      <c r="K824" s="149" t="str">
        <f t="shared" si="38"/>
        <v>Midwest</v>
      </c>
      <c r="L824" s="149" t="str">
        <f>INDEX('State '!$A$1:$C$62,MATCH($I824,'State '!$B:$B,0),3)</f>
        <v>Midwest</v>
      </c>
      <c r="M824" s="149" t="str">
        <f>INDEX('State '!$A$1:$C$62,MATCH($J824,'State '!$B:$B,0),3)</f>
        <v>Midwest</v>
      </c>
      <c r="N824" s="149"/>
      <c r="O824" s="156">
        <v>53</v>
      </c>
      <c r="P824" s="156">
        <v>10</v>
      </c>
      <c r="Q824" s="156">
        <v>40</v>
      </c>
      <c r="R824" s="155">
        <v>12</v>
      </c>
      <c r="S824" s="149" t="s">
        <v>135</v>
      </c>
      <c r="T824" s="149" t="s">
        <v>381</v>
      </c>
      <c r="U824" s="149" t="s">
        <v>2035</v>
      </c>
      <c r="V824" s="149" t="s">
        <v>2174</v>
      </c>
      <c r="W824" s="148"/>
      <c r="X824" s="148"/>
      <c r="Y824" s="148"/>
    </row>
    <row r="825" spans="1:25" s="17" customFormat="1" x14ac:dyDescent="0.2">
      <c r="A825" s="149">
        <v>42619</v>
      </c>
      <c r="B825" s="150" t="s">
        <v>2213</v>
      </c>
      <c r="C825" s="150" t="s">
        <v>215</v>
      </c>
      <c r="D825" s="150" t="s">
        <v>140</v>
      </c>
      <c r="E825" s="151" t="s">
        <v>143</v>
      </c>
      <c r="F825" s="152">
        <v>42615</v>
      </c>
      <c r="G825" s="159">
        <v>2016</v>
      </c>
      <c r="H825" s="149" t="s">
        <v>957</v>
      </c>
      <c r="I825" s="149" t="str">
        <f t="shared" si="36"/>
        <v>GA</v>
      </c>
      <c r="J825" s="149" t="str">
        <f t="shared" si="39"/>
        <v>FL</v>
      </c>
      <c r="K825" s="149" t="str">
        <f t="shared" si="38"/>
        <v>Southeast</v>
      </c>
      <c r="L825" s="149" t="str">
        <f>INDEX('State '!$A$1:$C$62,MATCH($I825,'State '!$B:$B,0),3)</f>
        <v>Southeast</v>
      </c>
      <c r="M825" s="149" t="str">
        <f>INDEX('State '!$A$1:$C$62,MATCH($J825,'State '!$B:$B,0),3)</f>
        <v>Southeast</v>
      </c>
      <c r="N825" s="149"/>
      <c r="O825" s="156">
        <v>300</v>
      </c>
      <c r="P825" s="156"/>
      <c r="Q825" s="155">
        <v>235</v>
      </c>
      <c r="R825" s="156"/>
      <c r="S825" s="157" t="s">
        <v>135</v>
      </c>
      <c r="T825" s="154" t="s">
        <v>381</v>
      </c>
      <c r="U825" s="158" t="s">
        <v>2245</v>
      </c>
      <c r="V825" s="149" t="s">
        <v>2177</v>
      </c>
      <c r="W825" s="148"/>
      <c r="X825" s="148"/>
      <c r="Y825" s="136"/>
    </row>
    <row r="826" spans="1:25" s="17" customFormat="1" x14ac:dyDescent="0.2">
      <c r="A826" s="149">
        <v>42612</v>
      </c>
      <c r="B826" s="150" t="s">
        <v>2058</v>
      </c>
      <c r="C826" s="150" t="s">
        <v>261</v>
      </c>
      <c r="D826" s="150" t="s">
        <v>134</v>
      </c>
      <c r="E826" s="151" t="s">
        <v>143</v>
      </c>
      <c r="F826" s="152">
        <v>42643</v>
      </c>
      <c r="G826" s="159">
        <v>2016</v>
      </c>
      <c r="H826" s="149" t="s">
        <v>33</v>
      </c>
      <c r="I826" s="149" t="str">
        <f t="shared" si="36"/>
        <v>WV</v>
      </c>
      <c r="J826" s="149" t="str">
        <f t="shared" si="39"/>
        <v>WV</v>
      </c>
      <c r="K826" s="149" t="str">
        <f t="shared" si="38"/>
        <v>Northeast</v>
      </c>
      <c r="L826" s="149" t="str">
        <f>INDEX('State '!$A$1:$C$62,MATCH($I826,'State '!$B:$B,0),3)</f>
        <v>Northeast</v>
      </c>
      <c r="M826" s="149" t="str">
        <f>INDEX('State '!$A$1:$C$62,MATCH($J826,'State '!$B:$B,0),3)</f>
        <v>Northeast</v>
      </c>
      <c r="N826" s="149"/>
      <c r="O826" s="156">
        <v>45</v>
      </c>
      <c r="P826" s="155">
        <v>5</v>
      </c>
      <c r="Q826" s="155">
        <v>205</v>
      </c>
      <c r="R826" s="156"/>
      <c r="S826" s="157" t="s">
        <v>135</v>
      </c>
      <c r="T826" s="154" t="s">
        <v>381</v>
      </c>
      <c r="U826" s="158" t="s">
        <v>2031</v>
      </c>
      <c r="V826" s="149" t="s">
        <v>2174</v>
      </c>
      <c r="W826" s="148"/>
      <c r="X826" s="148"/>
      <c r="Y826" s="148"/>
    </row>
    <row r="827" spans="1:25" s="17" customFormat="1" x14ac:dyDescent="0.2">
      <c r="A827" s="149">
        <v>42612</v>
      </c>
      <c r="B827" s="162" t="s">
        <v>1958</v>
      </c>
      <c r="C827" s="162" t="s">
        <v>1721</v>
      </c>
      <c r="D827" s="162" t="s">
        <v>140</v>
      </c>
      <c r="E827" s="162" t="s">
        <v>143</v>
      </c>
      <c r="F827" s="163">
        <v>42644</v>
      </c>
      <c r="G827" s="155">
        <v>2016</v>
      </c>
      <c r="H827" s="149" t="s">
        <v>1959</v>
      </c>
      <c r="I827" s="149" t="str">
        <f t="shared" si="36"/>
        <v>WV</v>
      </c>
      <c r="J827" s="149" t="str">
        <f t="shared" si="39"/>
        <v>OH</v>
      </c>
      <c r="K827" s="149" t="str">
        <f t="shared" si="38"/>
        <v>Northeast</v>
      </c>
      <c r="L827" s="149" t="str">
        <f>INDEX('State '!$A$1:$C$62,MATCH($I827,'State '!$B:$B,0),3)</f>
        <v>Northeast</v>
      </c>
      <c r="M827" s="149" t="str">
        <f>INDEX('State '!$A$1:$C$62,MATCH($J827,'State '!$B:$B,0),3)</f>
        <v>Northeast</v>
      </c>
      <c r="N827" s="149"/>
      <c r="O827" s="156">
        <v>415</v>
      </c>
      <c r="P827" s="156">
        <v>50</v>
      </c>
      <c r="Q827" s="156">
        <v>850</v>
      </c>
      <c r="R827" s="155" t="s">
        <v>1822</v>
      </c>
      <c r="S827" s="149" t="s">
        <v>135</v>
      </c>
      <c r="T827" s="149" t="s">
        <v>381</v>
      </c>
      <c r="U827" s="149" t="s">
        <v>1996</v>
      </c>
      <c r="V827" s="149" t="s">
        <v>2177</v>
      </c>
      <c r="W827" s="148"/>
      <c r="X827" s="148"/>
      <c r="Y827" s="148"/>
    </row>
    <row r="828" spans="1:25" s="17" customFormat="1" x14ac:dyDescent="0.2">
      <c r="A828" s="149">
        <v>42853</v>
      </c>
      <c r="B828" s="162" t="s">
        <v>2026</v>
      </c>
      <c r="C828" s="162" t="s">
        <v>2189</v>
      </c>
      <c r="D828" s="162" t="s">
        <v>140</v>
      </c>
      <c r="E828" s="162" t="s">
        <v>143</v>
      </c>
      <c r="F828" s="163">
        <v>42644</v>
      </c>
      <c r="G828" s="155">
        <v>2016</v>
      </c>
      <c r="H828" s="149" t="s">
        <v>408</v>
      </c>
      <c r="I828" s="149" t="str">
        <f t="shared" si="36"/>
        <v>TX</v>
      </c>
      <c r="J828" s="149" t="str">
        <f t="shared" si="39"/>
        <v>MX</v>
      </c>
      <c r="K828" s="149" t="str">
        <f t="shared" si="38"/>
        <v>South Central, Mexico</v>
      </c>
      <c r="L828" s="149" t="str">
        <f>INDEX('State '!$A$1:$C$62,MATCH($I828,'State '!$B:$B,0),3)</f>
        <v>South Central</v>
      </c>
      <c r="M828" s="149" t="str">
        <f>INDEX('State '!$A$1:$C$62,MATCH($J828,'State '!$B:$B,0),3)</f>
        <v>Mexico</v>
      </c>
      <c r="N828" s="149"/>
      <c r="O828" s="156">
        <v>313</v>
      </c>
      <c r="P828" s="156"/>
      <c r="Q828" s="156">
        <v>400</v>
      </c>
      <c r="R828" s="155">
        <v>30</v>
      </c>
      <c r="S828" s="149" t="s">
        <v>135</v>
      </c>
      <c r="T828" s="149" t="s">
        <v>381</v>
      </c>
      <c r="U828" s="149" t="s">
        <v>382</v>
      </c>
      <c r="V828" s="149" t="s">
        <v>2177</v>
      </c>
      <c r="W828" s="148"/>
      <c r="X828" s="148"/>
      <c r="Y828" s="148"/>
    </row>
    <row r="829" spans="1:25" s="17" customFormat="1" x14ac:dyDescent="0.2">
      <c r="A829" s="149">
        <v>42853</v>
      </c>
      <c r="B829" s="150" t="s">
        <v>2240</v>
      </c>
      <c r="C829" s="150" t="s">
        <v>2241</v>
      </c>
      <c r="D829" s="150" t="s">
        <v>140</v>
      </c>
      <c r="E829" s="151" t="s">
        <v>143</v>
      </c>
      <c r="F829" s="152">
        <v>42644</v>
      </c>
      <c r="G829" s="159">
        <v>2016</v>
      </c>
      <c r="H829" s="149" t="s">
        <v>6</v>
      </c>
      <c r="I829" s="149" t="str">
        <f t="shared" si="36"/>
        <v>TX</v>
      </c>
      <c r="J829" s="149" t="str">
        <f t="shared" si="39"/>
        <v>TX</v>
      </c>
      <c r="K829" s="149" t="str">
        <f t="shared" si="38"/>
        <v>South Central</v>
      </c>
      <c r="L829" s="149" t="str">
        <f>INDEX('State '!$A$1:$C$62,MATCH($I829,'State '!$B:$B,0),3)</f>
        <v>South Central</v>
      </c>
      <c r="M829" s="149" t="str">
        <f>INDEX('State '!$A$1:$C$62,MATCH($J829,'State '!$B:$B,0),3)</f>
        <v>South Central</v>
      </c>
      <c r="N829" s="149"/>
      <c r="O829" s="156" t="s">
        <v>2242</v>
      </c>
      <c r="P829" s="155"/>
      <c r="Q829" s="155">
        <v>260</v>
      </c>
      <c r="R829" s="156"/>
      <c r="S829" s="157" t="s">
        <v>138</v>
      </c>
      <c r="T829" s="149" t="s">
        <v>381</v>
      </c>
      <c r="U829" s="158"/>
      <c r="V829" s="149" t="s">
        <v>2174</v>
      </c>
      <c r="W829" s="148"/>
      <c r="X829" s="148"/>
      <c r="Y829" s="148"/>
    </row>
    <row r="830" spans="1:25" s="17" customFormat="1" ht="25.5" x14ac:dyDescent="0.2">
      <c r="A830" s="149">
        <v>42604</v>
      </c>
      <c r="B830" s="162" t="s">
        <v>2156</v>
      </c>
      <c r="C830" s="162" t="s">
        <v>199</v>
      </c>
      <c r="D830" s="162" t="s">
        <v>1878</v>
      </c>
      <c r="E830" s="162" t="s">
        <v>143</v>
      </c>
      <c r="F830" s="163">
        <v>42647</v>
      </c>
      <c r="G830" s="164">
        <v>2016</v>
      </c>
      <c r="H830" s="149" t="s">
        <v>2158</v>
      </c>
      <c r="I830" s="149" t="str">
        <f t="shared" si="36"/>
        <v>PA</v>
      </c>
      <c r="J830" s="149" t="str">
        <f t="shared" si="39"/>
        <v>LA</v>
      </c>
      <c r="K830" s="149" t="str">
        <f t="shared" si="38"/>
        <v>Northeast, Midwest, South Central</v>
      </c>
      <c r="L830" s="149" t="str">
        <f>INDEX('State '!$A$1:$C$62,MATCH($I830,'State '!$B:$B,0),3)</f>
        <v>Northeast</v>
      </c>
      <c r="M830" s="149" t="str">
        <f>INDEX('State '!$A$1:$C$62,MATCH($J830,'State '!$B:$B,0),3)</f>
        <v>South Central</v>
      </c>
      <c r="N830" s="149" t="s">
        <v>9</v>
      </c>
      <c r="O830" s="156">
        <v>149.1</v>
      </c>
      <c r="P830" s="156"/>
      <c r="Q830" s="156">
        <v>250</v>
      </c>
      <c r="R830" s="155"/>
      <c r="S830" s="149" t="s">
        <v>135</v>
      </c>
      <c r="T830" s="149" t="s">
        <v>381</v>
      </c>
      <c r="U830" s="149" t="s">
        <v>2003</v>
      </c>
      <c r="V830" s="149" t="s">
        <v>2177</v>
      </c>
      <c r="W830" s="148"/>
      <c r="X830" s="148"/>
      <c r="Y830" s="148"/>
    </row>
    <row r="831" spans="1:25" s="17" customFormat="1" x14ac:dyDescent="0.2">
      <c r="A831" s="149">
        <v>42612</v>
      </c>
      <c r="B831" s="162" t="s">
        <v>1893</v>
      </c>
      <c r="C831" s="162" t="s">
        <v>223</v>
      </c>
      <c r="D831" s="162" t="s">
        <v>140</v>
      </c>
      <c r="E831" s="162" t="s">
        <v>143</v>
      </c>
      <c r="F831" s="163">
        <v>42662</v>
      </c>
      <c r="G831" s="164">
        <v>2016</v>
      </c>
      <c r="H831" s="149" t="s">
        <v>1959</v>
      </c>
      <c r="I831" s="149" t="str">
        <f t="shared" si="36"/>
        <v>WV</v>
      </c>
      <c r="J831" s="149" t="str">
        <f t="shared" si="39"/>
        <v>OH</v>
      </c>
      <c r="K831" s="149" t="str">
        <f t="shared" si="38"/>
        <v>Northeast</v>
      </c>
      <c r="L831" s="149" t="str">
        <f>INDEX('State '!$A$1:$C$62,MATCH($I831,'State '!$B:$B,0),3)</f>
        <v>Northeast</v>
      </c>
      <c r="M831" s="149" t="str">
        <f>INDEX('State '!$A$1:$C$62,MATCH($J831,'State '!$B:$B,0),3)</f>
        <v>Northeast</v>
      </c>
      <c r="N831" s="149"/>
      <c r="O831" s="156">
        <v>77</v>
      </c>
      <c r="P831" s="156">
        <v>0</v>
      </c>
      <c r="Q831" s="156">
        <v>250</v>
      </c>
      <c r="R831" s="155"/>
      <c r="S831" s="149" t="s">
        <v>135</v>
      </c>
      <c r="T831" s="149" t="s">
        <v>381</v>
      </c>
      <c r="U831" s="149" t="s">
        <v>1894</v>
      </c>
      <c r="V831" s="149" t="s">
        <v>2177</v>
      </c>
      <c r="W831" s="148"/>
      <c r="X831" s="148"/>
      <c r="Y831" s="148"/>
    </row>
    <row r="832" spans="1:25" s="17" customFormat="1" x14ac:dyDescent="0.2">
      <c r="A832" s="149">
        <v>42611</v>
      </c>
      <c r="B832" s="150" t="s">
        <v>2175</v>
      </c>
      <c r="C832" s="162" t="s">
        <v>2065</v>
      </c>
      <c r="D832" s="150" t="s">
        <v>140</v>
      </c>
      <c r="E832" s="151" t="s">
        <v>143</v>
      </c>
      <c r="F832" s="163">
        <v>42675</v>
      </c>
      <c r="G832" s="164">
        <v>2016</v>
      </c>
      <c r="H832" s="149" t="s">
        <v>28</v>
      </c>
      <c r="I832" s="149" t="str">
        <f t="shared" si="36"/>
        <v>IL</v>
      </c>
      <c r="J832" s="149" t="str">
        <f t="shared" si="39"/>
        <v>IL</v>
      </c>
      <c r="K832" s="149" t="str">
        <f t="shared" si="38"/>
        <v>Midwest</v>
      </c>
      <c r="L832" s="149" t="str">
        <f>INDEX('State '!$A$1:$C$62,MATCH($I832,'State '!$B:$B,0),3)</f>
        <v>Midwest</v>
      </c>
      <c r="M832" s="149" t="str">
        <f>INDEX('State '!$A$1:$C$62,MATCH($J832,'State '!$B:$B,0),3)</f>
        <v>Midwest</v>
      </c>
      <c r="N832" s="149"/>
      <c r="O832" s="156">
        <v>50</v>
      </c>
      <c r="P832" s="156"/>
      <c r="Q832" s="155">
        <v>238</v>
      </c>
      <c r="R832" s="155"/>
      <c r="S832" s="149" t="s">
        <v>135</v>
      </c>
      <c r="T832" s="149" t="s">
        <v>381</v>
      </c>
      <c r="U832" s="149" t="s">
        <v>2046</v>
      </c>
      <c r="V832" s="149" t="s">
        <v>2174</v>
      </c>
      <c r="W832" s="148"/>
      <c r="X832" s="148"/>
      <c r="Y832" s="148"/>
    </row>
    <row r="833" spans="1:25" s="17" customFormat="1" x14ac:dyDescent="0.2">
      <c r="A833" s="149">
        <v>43124</v>
      </c>
      <c r="B833" s="150" t="s">
        <v>2048</v>
      </c>
      <c r="C833" s="150" t="s">
        <v>2049</v>
      </c>
      <c r="D833" s="150" t="s">
        <v>136</v>
      </c>
      <c r="E833" s="151" t="s">
        <v>143</v>
      </c>
      <c r="F833" s="152">
        <v>42675</v>
      </c>
      <c r="G833" s="153">
        <v>2016</v>
      </c>
      <c r="H833" s="149" t="s">
        <v>53</v>
      </c>
      <c r="I833" s="149" t="str">
        <f t="shared" si="36"/>
        <v>SC</v>
      </c>
      <c r="J833" s="149" t="str">
        <f t="shared" si="39"/>
        <v>SC</v>
      </c>
      <c r="K833" s="149" t="str">
        <f t="shared" si="38"/>
        <v>Southeast</v>
      </c>
      <c r="L833" s="149" t="str">
        <f>INDEX('State '!$A$1:$C$62,MATCH($I833,'State '!$B:$B,0),3)</f>
        <v>Southeast</v>
      </c>
      <c r="M833" s="149" t="str">
        <f>INDEX('State '!$A$1:$C$62,MATCH($J833,'State '!$B:$B,0),3)</f>
        <v>Southeast</v>
      </c>
      <c r="N833" s="149"/>
      <c r="O833" s="156">
        <v>36</v>
      </c>
      <c r="P833" s="155">
        <v>29</v>
      </c>
      <c r="Q833" s="155">
        <v>18</v>
      </c>
      <c r="R833" s="156">
        <v>8</v>
      </c>
      <c r="S833" s="157" t="s">
        <v>135</v>
      </c>
      <c r="T833" s="154" t="s">
        <v>381</v>
      </c>
      <c r="U833" s="158" t="s">
        <v>2050</v>
      </c>
      <c r="V833" s="149" t="s">
        <v>2174</v>
      </c>
      <c r="W833" s="148"/>
      <c r="X833" s="148"/>
      <c r="Y833" s="148"/>
    </row>
    <row r="834" spans="1:25" s="17" customFormat="1" x14ac:dyDescent="0.2">
      <c r="A834" s="149">
        <v>42612</v>
      </c>
      <c r="B834" s="162" t="s">
        <v>1928</v>
      </c>
      <c r="C834" s="162" t="s">
        <v>223</v>
      </c>
      <c r="D834" s="162" t="s">
        <v>140</v>
      </c>
      <c r="E834" s="162" t="s">
        <v>143</v>
      </c>
      <c r="F834" s="163">
        <v>42675</v>
      </c>
      <c r="G834" s="164">
        <v>2016</v>
      </c>
      <c r="H834" s="149" t="s">
        <v>1929</v>
      </c>
      <c r="I834" s="149" t="str">
        <f t="shared" si="36"/>
        <v>PA</v>
      </c>
      <c r="J834" s="149" t="str">
        <f t="shared" si="39"/>
        <v>OH</v>
      </c>
      <c r="K834" s="149" t="str">
        <f t="shared" si="38"/>
        <v>Northeast</v>
      </c>
      <c r="L834" s="149" t="str">
        <f>INDEX('State '!$A$1:$C$62,MATCH($I834,'State '!$B:$B,0),3)</f>
        <v>Northeast</v>
      </c>
      <c r="M834" s="149" t="str">
        <f>INDEX('State '!$A$1:$C$62,MATCH($J834,'State '!$B:$B,0),3)</f>
        <v>Northeast</v>
      </c>
      <c r="N834" s="149"/>
      <c r="O834" s="156">
        <v>111.8</v>
      </c>
      <c r="P834" s="156"/>
      <c r="Q834" s="156">
        <v>130</v>
      </c>
      <c r="R834" s="155"/>
      <c r="S834" s="149" t="s">
        <v>135</v>
      </c>
      <c r="T834" s="149" t="s">
        <v>381</v>
      </c>
      <c r="U834" s="149" t="s">
        <v>1930</v>
      </c>
      <c r="V834" s="149" t="s">
        <v>2177</v>
      </c>
      <c r="W834" s="148"/>
      <c r="X834" s="148"/>
      <c r="Y834" s="148"/>
    </row>
    <row r="835" spans="1:25" s="17" customFormat="1" x14ac:dyDescent="0.2">
      <c r="A835" s="149">
        <v>42865</v>
      </c>
      <c r="B835" s="162" t="s">
        <v>1968</v>
      </c>
      <c r="C835" s="162" t="s">
        <v>200</v>
      </c>
      <c r="D835" s="162" t="s">
        <v>134</v>
      </c>
      <c r="E835" s="162" t="s">
        <v>143</v>
      </c>
      <c r="F835" s="163">
        <v>42704</v>
      </c>
      <c r="G835" s="155">
        <v>2016</v>
      </c>
      <c r="H835" s="149" t="s">
        <v>36</v>
      </c>
      <c r="I835" s="149" t="str">
        <f t="shared" ref="I835:I898" si="40">LEFT($H835,2)</f>
        <v>MA</v>
      </c>
      <c r="J835" s="149" t="str">
        <f t="shared" si="39"/>
        <v>MA</v>
      </c>
      <c r="K835" s="149" t="str">
        <f t="shared" ref="K835:K898" si="41">IF($L835=$M835,L835,CONCATENATE($L835,", ",IF(ISBLANK(N835),"",CONCATENATE(N835,", ")),$M835))</f>
        <v>Northeast</v>
      </c>
      <c r="L835" s="149" t="str">
        <f>INDEX('State '!$A$1:$C$62,MATCH($I835,'State '!$B:$B,0),3)</f>
        <v>Northeast</v>
      </c>
      <c r="M835" s="149" t="str">
        <f>INDEX('State '!$A$1:$C$62,MATCH($J835,'State '!$B:$B,0),3)</f>
        <v>Northeast</v>
      </c>
      <c r="N835" s="149"/>
      <c r="O835" s="156">
        <v>63</v>
      </c>
      <c r="P835" s="156">
        <v>1.2</v>
      </c>
      <c r="Q835" s="156">
        <v>115</v>
      </c>
      <c r="R835" s="155">
        <v>16</v>
      </c>
      <c r="S835" s="149" t="s">
        <v>135</v>
      </c>
      <c r="T835" s="149" t="s">
        <v>381</v>
      </c>
      <c r="U835" s="149" t="s">
        <v>1969</v>
      </c>
      <c r="V835" s="149" t="s">
        <v>2174</v>
      </c>
      <c r="W835" s="148"/>
      <c r="X835" s="148"/>
      <c r="Y835" s="148"/>
    </row>
    <row r="836" spans="1:25" s="17" customFormat="1" ht="38.25" x14ac:dyDescent="0.2">
      <c r="A836" s="149">
        <v>42604</v>
      </c>
      <c r="B836" s="162" t="s">
        <v>391</v>
      </c>
      <c r="C836" s="162" t="s">
        <v>200</v>
      </c>
      <c r="D836" s="162" t="s">
        <v>140</v>
      </c>
      <c r="E836" s="162" t="s">
        <v>143</v>
      </c>
      <c r="F836" s="163">
        <v>42734</v>
      </c>
      <c r="G836" s="164">
        <v>2016</v>
      </c>
      <c r="H836" s="149" t="s">
        <v>1874</v>
      </c>
      <c r="I836" s="149" t="str">
        <f t="shared" si="40"/>
        <v>NJ</v>
      </c>
      <c r="J836" s="149" t="str">
        <f t="shared" si="39"/>
        <v>MA</v>
      </c>
      <c r="K836" s="149" t="str">
        <f t="shared" si="41"/>
        <v>Northeast</v>
      </c>
      <c r="L836" s="149" t="str">
        <f>INDEX('State '!$A$1:$C$62,MATCH($I836,'State '!$B:$B,0),3)</f>
        <v>Northeast</v>
      </c>
      <c r="M836" s="149" t="str">
        <f>INDEX('State '!$A$1:$C$62,MATCH($J836,'State '!$B:$B,0),3)</f>
        <v>Northeast</v>
      </c>
      <c r="N836" s="149"/>
      <c r="O836" s="156">
        <v>972</v>
      </c>
      <c r="P836" s="156">
        <v>37</v>
      </c>
      <c r="Q836" s="156">
        <v>342</v>
      </c>
      <c r="R836" s="155">
        <v>42</v>
      </c>
      <c r="S836" s="149" t="s">
        <v>135</v>
      </c>
      <c r="T836" s="149" t="s">
        <v>381</v>
      </c>
      <c r="U836" s="149" t="s">
        <v>1986</v>
      </c>
      <c r="V836" s="149" t="s">
        <v>2177</v>
      </c>
      <c r="W836" s="148" t="s">
        <v>2248</v>
      </c>
      <c r="X836" s="148"/>
      <c r="Y836" s="148"/>
    </row>
    <row r="837" spans="1:25" s="17" customFormat="1" ht="38.25" x14ac:dyDescent="0.2">
      <c r="A837" s="149">
        <v>42612</v>
      </c>
      <c r="B837" s="150" t="s">
        <v>2223</v>
      </c>
      <c r="C837" s="150" t="s">
        <v>246</v>
      </c>
      <c r="D837" s="150" t="s">
        <v>1878</v>
      </c>
      <c r="E837" s="151" t="s">
        <v>143</v>
      </c>
      <c r="F837" s="152">
        <v>42734</v>
      </c>
      <c r="G837" s="159">
        <v>2016</v>
      </c>
      <c r="H837" s="149" t="s">
        <v>2246</v>
      </c>
      <c r="I837" s="149" t="str">
        <f t="shared" si="40"/>
        <v>OH</v>
      </c>
      <c r="J837" s="149" t="str">
        <f t="shared" si="39"/>
        <v>MO</v>
      </c>
      <c r="K837" s="149" t="str">
        <f t="shared" si="41"/>
        <v>Northeast, Midwest</v>
      </c>
      <c r="L837" s="149" t="str">
        <f>INDEX('State '!$A$1:$C$62,MATCH($I837,'State '!$B:$B,0),3)</f>
        <v>Northeast</v>
      </c>
      <c r="M837" s="149" t="str">
        <f>INDEX('State '!$A$1:$C$62,MATCH($J837,'State '!$B:$B,0),3)</f>
        <v>Midwest</v>
      </c>
      <c r="N837" s="149"/>
      <c r="O837" s="156">
        <v>532</v>
      </c>
      <c r="P837" s="155"/>
      <c r="Q837" s="155">
        <v>800</v>
      </c>
      <c r="R837" s="156"/>
      <c r="S837" s="157" t="s">
        <v>135</v>
      </c>
      <c r="T837" s="154" t="s">
        <v>381</v>
      </c>
      <c r="U837" s="158" t="s">
        <v>2116</v>
      </c>
      <c r="V837" s="149" t="s">
        <v>2177</v>
      </c>
      <c r="W837" s="148" t="s">
        <v>2249</v>
      </c>
      <c r="X837" s="148"/>
      <c r="Y837" s="148"/>
    </row>
    <row r="838" spans="1:25" s="17" customFormat="1" x14ac:dyDescent="0.2">
      <c r="A838" s="149">
        <v>42612</v>
      </c>
      <c r="B838" s="150" t="s">
        <v>2048</v>
      </c>
      <c r="C838" s="150" t="s">
        <v>2049</v>
      </c>
      <c r="D838" s="150" t="s">
        <v>136</v>
      </c>
      <c r="E838" s="151" t="s">
        <v>419</v>
      </c>
      <c r="F838" s="152"/>
      <c r="G838" s="153">
        <v>2016</v>
      </c>
      <c r="H838" s="149" t="s">
        <v>53</v>
      </c>
      <c r="I838" s="149" t="str">
        <f t="shared" si="40"/>
        <v>SC</v>
      </c>
      <c r="J838" s="149" t="str">
        <f t="shared" si="39"/>
        <v>SC</v>
      </c>
      <c r="K838" s="149" t="str">
        <f t="shared" si="41"/>
        <v>Southeast</v>
      </c>
      <c r="L838" s="149" t="str">
        <f>INDEX('State '!$A$1:$C$62,MATCH($I838,'State '!$B:$B,0),3)</f>
        <v>Southeast</v>
      </c>
      <c r="M838" s="149" t="str">
        <f>INDEX('State '!$A$1:$C$62,MATCH($J838,'State '!$B:$B,0),3)</f>
        <v>Southeast</v>
      </c>
      <c r="N838" s="149"/>
      <c r="O838" s="156">
        <v>36</v>
      </c>
      <c r="P838" s="155">
        <v>29</v>
      </c>
      <c r="Q838" s="155">
        <v>18</v>
      </c>
      <c r="R838" s="156">
        <v>8</v>
      </c>
      <c r="S838" s="157" t="s">
        <v>135</v>
      </c>
      <c r="T838" s="154" t="s">
        <v>381</v>
      </c>
      <c r="U838" s="158" t="s">
        <v>2050</v>
      </c>
      <c r="V838" s="149" t="s">
        <v>2174</v>
      </c>
      <c r="W838" s="148"/>
      <c r="X838" s="148"/>
      <c r="Y838" s="148"/>
    </row>
    <row r="839" spans="1:25" s="17" customFormat="1" x14ac:dyDescent="0.2">
      <c r="A839" s="149">
        <v>42607</v>
      </c>
      <c r="B839" s="162" t="s">
        <v>2115</v>
      </c>
      <c r="C839" s="162" t="s">
        <v>1824</v>
      </c>
      <c r="D839" s="162" t="s">
        <v>1878</v>
      </c>
      <c r="E839" s="162" t="s">
        <v>389</v>
      </c>
      <c r="F839" s="163"/>
      <c r="G839" s="164">
        <v>2016</v>
      </c>
      <c r="H839" s="149" t="s">
        <v>0</v>
      </c>
      <c r="I839" s="149" t="str">
        <f t="shared" si="40"/>
        <v>LA</v>
      </c>
      <c r="J839" s="149" t="str">
        <f t="shared" si="39"/>
        <v>LA</v>
      </c>
      <c r="K839" s="149" t="str">
        <f t="shared" si="41"/>
        <v>South Central</v>
      </c>
      <c r="L839" s="149" t="str">
        <f>INDEX('State '!$A$1:$C$62,MATCH($I839,'State '!$B:$B,0),3)</f>
        <v>South Central</v>
      </c>
      <c r="M839" s="149" t="str">
        <f>INDEX('State '!$A$1:$C$62,MATCH($J839,'State '!$B:$B,0),3)</f>
        <v>South Central</v>
      </c>
      <c r="N839" s="149"/>
      <c r="O839" s="156">
        <v>610</v>
      </c>
      <c r="P839" s="156">
        <v>104.3</v>
      </c>
      <c r="Q839" s="156">
        <v>1500</v>
      </c>
      <c r="R839" s="155">
        <v>42</v>
      </c>
      <c r="S839" s="149" t="s">
        <v>135</v>
      </c>
      <c r="T839" s="149" t="s">
        <v>381</v>
      </c>
      <c r="U839" s="149" t="s">
        <v>2167</v>
      </c>
      <c r="V839" s="149" t="s">
        <v>2174</v>
      </c>
      <c r="W839" s="148"/>
      <c r="X839" s="148"/>
      <c r="Y839" s="148"/>
    </row>
    <row r="840" spans="1:25" s="17" customFormat="1" x14ac:dyDescent="0.2">
      <c r="A840" s="149">
        <v>42649</v>
      </c>
      <c r="B840" s="162" t="s">
        <v>2239</v>
      </c>
      <c r="C840" s="162" t="s">
        <v>2238</v>
      </c>
      <c r="D840" s="162" t="s">
        <v>140</v>
      </c>
      <c r="E840" s="162" t="s">
        <v>419</v>
      </c>
      <c r="F840" s="163"/>
      <c r="G840" s="164">
        <v>2016</v>
      </c>
      <c r="H840" s="149" t="s">
        <v>22</v>
      </c>
      <c r="I840" s="149" t="str">
        <f t="shared" si="40"/>
        <v>GA</v>
      </c>
      <c r="J840" s="149" t="str">
        <f t="shared" si="39"/>
        <v>GA</v>
      </c>
      <c r="K840" s="149" t="str">
        <f t="shared" si="41"/>
        <v>Southeast</v>
      </c>
      <c r="L840" s="149" t="str">
        <f>INDEX('State '!$A$1:$C$62,MATCH($I840,'State '!$B:$B,0),3)</f>
        <v>Southeast</v>
      </c>
      <c r="M840" s="149" t="str">
        <f>INDEX('State '!$A$1:$C$62,MATCH($J840,'State '!$B:$B,0),3)</f>
        <v>Southeast</v>
      </c>
      <c r="N840" s="149"/>
      <c r="O840" s="156">
        <v>114</v>
      </c>
      <c r="P840" s="156"/>
      <c r="Q840" s="156">
        <v>769</v>
      </c>
      <c r="R840" s="155"/>
      <c r="S840" s="149" t="s">
        <v>135</v>
      </c>
      <c r="T840" s="149" t="s">
        <v>381</v>
      </c>
      <c r="U840" s="149" t="s">
        <v>2237</v>
      </c>
      <c r="V840" s="149"/>
      <c r="W840" s="148"/>
      <c r="X840" s="148"/>
      <c r="Y840" s="148"/>
    </row>
    <row r="841" spans="1:25" s="17" customFormat="1" x14ac:dyDescent="0.2">
      <c r="A841" s="149">
        <v>42613</v>
      </c>
      <c r="B841" s="150" t="s">
        <v>2202</v>
      </c>
      <c r="C841" s="150" t="s">
        <v>218</v>
      </c>
      <c r="D841" s="150" t="s">
        <v>140</v>
      </c>
      <c r="E841" s="151" t="s">
        <v>137</v>
      </c>
      <c r="F841" s="163"/>
      <c r="G841" s="155">
        <v>2016</v>
      </c>
      <c r="H841" s="149" t="s">
        <v>7</v>
      </c>
      <c r="I841" s="149" t="str">
        <f t="shared" si="40"/>
        <v>PA</v>
      </c>
      <c r="J841" s="149" t="str">
        <f t="shared" si="39"/>
        <v>PA</v>
      </c>
      <c r="K841" s="149" t="str">
        <f t="shared" si="41"/>
        <v>Northeast</v>
      </c>
      <c r="L841" s="149" t="str">
        <f>INDEX('State '!$A$1:$C$62,MATCH($I841,'State '!$B:$B,0),3)</f>
        <v>Northeast</v>
      </c>
      <c r="M841" s="149" t="str">
        <f>INDEX('State '!$A$1:$C$62,MATCH($J841,'State '!$B:$B,0),3)</f>
        <v>Northeast</v>
      </c>
      <c r="N841" s="149"/>
      <c r="O841" s="156">
        <v>1.3</v>
      </c>
      <c r="P841" s="156">
        <v>8</v>
      </c>
      <c r="Q841" s="155">
        <v>160</v>
      </c>
      <c r="R841" s="155">
        <v>16</v>
      </c>
      <c r="S841" s="149" t="s">
        <v>135</v>
      </c>
      <c r="T841" s="149" t="s">
        <v>381</v>
      </c>
      <c r="U841" s="149" t="s">
        <v>2203</v>
      </c>
      <c r="V841" s="149" t="s">
        <v>2174</v>
      </c>
      <c r="W841" s="148"/>
      <c r="X841" s="148"/>
      <c r="Y841" s="148"/>
    </row>
    <row r="842" spans="1:25" s="17" customFormat="1" x14ac:dyDescent="0.2">
      <c r="A842" s="149">
        <v>42619</v>
      </c>
      <c r="B842" s="162" t="s">
        <v>1931</v>
      </c>
      <c r="C842" s="162" t="s">
        <v>1875</v>
      </c>
      <c r="D842" s="162" t="s">
        <v>134</v>
      </c>
      <c r="E842" s="162" t="s">
        <v>143</v>
      </c>
      <c r="F842" s="163">
        <v>42736</v>
      </c>
      <c r="G842" s="164">
        <v>2017</v>
      </c>
      <c r="H842" s="149" t="s">
        <v>2340</v>
      </c>
      <c r="I842" s="149" t="str">
        <f t="shared" si="40"/>
        <v>MS</v>
      </c>
      <c r="J842" s="149" t="str">
        <f t="shared" si="39"/>
        <v>LA</v>
      </c>
      <c r="K842" s="154" t="str">
        <f t="shared" si="41"/>
        <v>South Central</v>
      </c>
      <c r="L842" s="149" t="str">
        <f>INDEX('State '!$A$1:$C$62,MATCH($I842,'State '!$B:$B,0),3)</f>
        <v>South Central</v>
      </c>
      <c r="M842" s="149" t="str">
        <f>INDEX('State '!$A$1:$C$62,MATCH($J842,'State '!$B:$B,0),3)</f>
        <v>South Central</v>
      </c>
      <c r="N842" s="149"/>
      <c r="O842" s="156">
        <v>278</v>
      </c>
      <c r="P842" s="156">
        <v>7</v>
      </c>
      <c r="Q842" s="156">
        <v>1200</v>
      </c>
      <c r="R842" s="155">
        <v>36</v>
      </c>
      <c r="S842" s="149" t="s">
        <v>135</v>
      </c>
      <c r="T842" s="149" t="s">
        <v>381</v>
      </c>
      <c r="U842" s="149" t="s">
        <v>2099</v>
      </c>
      <c r="V842" s="149" t="s">
        <v>2177</v>
      </c>
      <c r="W842" s="148" t="s">
        <v>2586</v>
      </c>
      <c r="X842" s="148"/>
      <c r="Y842" s="148"/>
    </row>
    <row r="843" spans="1:25" s="17" customFormat="1" x14ac:dyDescent="0.2">
      <c r="A843" s="149">
        <v>43124</v>
      </c>
      <c r="B843" s="150" t="s">
        <v>2000</v>
      </c>
      <c r="C843" s="150" t="s">
        <v>1917</v>
      </c>
      <c r="D843" s="150" t="s">
        <v>134</v>
      </c>
      <c r="E843" s="151" t="s">
        <v>143</v>
      </c>
      <c r="F843" s="152">
        <v>42738</v>
      </c>
      <c r="G843" s="159">
        <v>2017</v>
      </c>
      <c r="H843" s="149" t="s">
        <v>7</v>
      </c>
      <c r="I843" s="149" t="str">
        <f t="shared" si="40"/>
        <v>PA</v>
      </c>
      <c r="J843" s="149" t="str">
        <f t="shared" si="39"/>
        <v>PA</v>
      </c>
      <c r="K843" s="154" t="str">
        <f t="shared" si="41"/>
        <v>Northeast</v>
      </c>
      <c r="L843" s="149" t="str">
        <f>INDEX('State '!$A$1:$C$62,MATCH($I843,'State '!$B:$B,0),3)</f>
        <v>Northeast</v>
      </c>
      <c r="M843" s="149" t="str">
        <f>INDEX('State '!$A$1:$C$62,MATCH($J843,'State '!$B:$B,0),3)</f>
        <v>Northeast</v>
      </c>
      <c r="N843" s="149"/>
      <c r="O843" s="156">
        <v>178</v>
      </c>
      <c r="P843" s="155">
        <v>35</v>
      </c>
      <c r="Q843" s="155">
        <v>200</v>
      </c>
      <c r="R843" s="156">
        <v>20</v>
      </c>
      <c r="S843" s="157" t="s">
        <v>135</v>
      </c>
      <c r="T843" s="154" t="s">
        <v>381</v>
      </c>
      <c r="U843" s="158" t="s">
        <v>2045</v>
      </c>
      <c r="V843" s="149" t="s">
        <v>2174</v>
      </c>
      <c r="W843" s="148"/>
      <c r="X843" s="148"/>
      <c r="Y843" s="148"/>
    </row>
    <row r="844" spans="1:25" s="17" customFormat="1" x14ac:dyDescent="0.2">
      <c r="A844" s="149">
        <v>42853</v>
      </c>
      <c r="B844" s="162" t="s">
        <v>2130</v>
      </c>
      <c r="C844" s="162" t="s">
        <v>2019</v>
      </c>
      <c r="D844" s="162" t="s">
        <v>136</v>
      </c>
      <c r="E844" s="151" t="s">
        <v>143</v>
      </c>
      <c r="F844" s="163">
        <v>42765</v>
      </c>
      <c r="G844" s="164">
        <v>2017</v>
      </c>
      <c r="H844" s="149" t="s">
        <v>408</v>
      </c>
      <c r="I844" s="149" t="str">
        <f t="shared" si="40"/>
        <v>TX</v>
      </c>
      <c r="J844" s="149" t="str">
        <f t="shared" si="39"/>
        <v>MX</v>
      </c>
      <c r="K844" s="154" t="str">
        <f t="shared" si="41"/>
        <v>South Central, Mexico</v>
      </c>
      <c r="L844" s="149" t="str">
        <f>INDEX('State '!$A$1:$C$62,MATCH($I844,'State '!$B:$B,0),3)</f>
        <v>South Central</v>
      </c>
      <c r="M844" s="149" t="str">
        <f>INDEX('State '!$A$1:$C$62,MATCH($J844,'State '!$B:$B,0),3)</f>
        <v>Mexico</v>
      </c>
      <c r="N844" s="149"/>
      <c r="O844" s="156">
        <v>2.5</v>
      </c>
      <c r="P844" s="156">
        <v>195</v>
      </c>
      <c r="Q844" s="156">
        <v>1100</v>
      </c>
      <c r="R844" s="155">
        <v>42</v>
      </c>
      <c r="S844" s="149" t="s">
        <v>135</v>
      </c>
      <c r="T844" s="149" t="s">
        <v>381</v>
      </c>
      <c r="U844" s="149" t="s">
        <v>2020</v>
      </c>
      <c r="V844" s="149" t="s">
        <v>2177</v>
      </c>
      <c r="W844" s="148"/>
      <c r="X844" s="148"/>
      <c r="Y844" s="148"/>
    </row>
    <row r="845" spans="1:25" s="17" customFormat="1" x14ac:dyDescent="0.2">
      <c r="A845" s="149">
        <v>42921</v>
      </c>
      <c r="B845" s="162" t="s">
        <v>2300</v>
      </c>
      <c r="C845" s="162" t="s">
        <v>283</v>
      </c>
      <c r="D845" s="162" t="s">
        <v>140</v>
      </c>
      <c r="E845" s="162" t="s">
        <v>143</v>
      </c>
      <c r="F845" s="163">
        <v>42795</v>
      </c>
      <c r="G845" s="155">
        <v>2017</v>
      </c>
      <c r="H845" s="149" t="s">
        <v>959</v>
      </c>
      <c r="I845" s="149" t="str">
        <f t="shared" si="40"/>
        <v>VA</v>
      </c>
      <c r="J845" s="149" t="str">
        <f t="shared" si="39"/>
        <v>MD</v>
      </c>
      <c r="K845" s="154" t="str">
        <f t="shared" si="41"/>
        <v>Northeast</v>
      </c>
      <c r="L845" s="149" t="str">
        <f>INDEX('State '!$A$1:$C$62,MATCH($I845,'State '!$B:$B,0),3)</f>
        <v>Northeast</v>
      </c>
      <c r="M845" s="149" t="str">
        <f>INDEX('State '!$A$1:$C$62,MATCH($J845,'State '!$B:$B,0),3)</f>
        <v>Northeast</v>
      </c>
      <c r="N845" s="149"/>
      <c r="O845" s="156">
        <v>36.6</v>
      </c>
      <c r="P845" s="156"/>
      <c r="Q845" s="156">
        <v>107</v>
      </c>
      <c r="R845" s="155"/>
      <c r="S845" s="149" t="s">
        <v>135</v>
      </c>
      <c r="T845" s="149" t="s">
        <v>381</v>
      </c>
      <c r="U845" s="149" t="s">
        <v>2082</v>
      </c>
      <c r="V845" s="149" t="s">
        <v>2177</v>
      </c>
      <c r="W845" s="148" t="s">
        <v>2214</v>
      </c>
      <c r="X845" s="148"/>
      <c r="Y845" s="148"/>
    </row>
    <row r="846" spans="1:25" s="17" customFormat="1" ht="25.5" x14ac:dyDescent="0.2">
      <c r="A846" s="149">
        <v>43068</v>
      </c>
      <c r="B846" s="162" t="s">
        <v>2022</v>
      </c>
      <c r="C846" s="162" t="s">
        <v>1939</v>
      </c>
      <c r="D846" s="162" t="s">
        <v>1878</v>
      </c>
      <c r="E846" s="151" t="s">
        <v>143</v>
      </c>
      <c r="F846" s="163">
        <v>42796</v>
      </c>
      <c r="G846" s="155">
        <v>2017</v>
      </c>
      <c r="H846" s="149" t="s">
        <v>1940</v>
      </c>
      <c r="I846" s="149" t="str">
        <f t="shared" si="40"/>
        <v>OH</v>
      </c>
      <c r="J846" s="149" t="str">
        <f t="shared" si="39"/>
        <v>LA</v>
      </c>
      <c r="K846" s="154" t="str">
        <f t="shared" si="41"/>
        <v>Northeast, Midwest, South Central</v>
      </c>
      <c r="L846" s="149" t="str">
        <f>INDEX('State '!$A$1:$C$62,MATCH($I846,'State '!$B:$B,0),3)</f>
        <v>Northeast</v>
      </c>
      <c r="M846" s="149" t="str">
        <f>INDEX('State '!$A$1:$C$62,MATCH($J846,'State '!$B:$B,0),3)</f>
        <v>South Central</v>
      </c>
      <c r="N846" s="149" t="s">
        <v>9</v>
      </c>
      <c r="O846" s="156">
        <v>230</v>
      </c>
      <c r="P846" s="156"/>
      <c r="Q846" s="156">
        <v>284</v>
      </c>
      <c r="R846" s="155"/>
      <c r="S846" s="149" t="s">
        <v>135</v>
      </c>
      <c r="T846" s="149" t="s">
        <v>381</v>
      </c>
      <c r="U846" s="149" t="s">
        <v>2023</v>
      </c>
      <c r="V846" s="149" t="s">
        <v>2177</v>
      </c>
      <c r="W846" s="148"/>
      <c r="X846" s="148"/>
      <c r="Y846" s="148"/>
    </row>
    <row r="847" spans="1:25" s="17" customFormat="1" x14ac:dyDescent="0.2">
      <c r="A847" s="149">
        <v>42613</v>
      </c>
      <c r="B847" s="150" t="s">
        <v>2111</v>
      </c>
      <c r="C847" s="150" t="s">
        <v>218</v>
      </c>
      <c r="D847" s="150" t="s">
        <v>140</v>
      </c>
      <c r="E847" s="151" t="s">
        <v>143</v>
      </c>
      <c r="F847" s="152">
        <v>42804</v>
      </c>
      <c r="G847" s="159">
        <v>2017</v>
      </c>
      <c r="H847" s="149" t="s">
        <v>803</v>
      </c>
      <c r="I847" s="149" t="str">
        <f t="shared" si="40"/>
        <v>PA</v>
      </c>
      <c r="J847" s="149" t="str">
        <f t="shared" si="39"/>
        <v>DE</v>
      </c>
      <c r="K847" s="154" t="str">
        <f t="shared" si="41"/>
        <v>Northeast</v>
      </c>
      <c r="L847" s="149" t="str">
        <f>INDEX('State '!$A$1:$C$62,MATCH($I847,'State '!$B:$B,0),3)</f>
        <v>Northeast</v>
      </c>
      <c r="M847" s="149" t="str">
        <f>INDEX('State '!$A$1:$C$62,MATCH($J847,'State '!$B:$B,0),3)</f>
        <v>Northeast</v>
      </c>
      <c r="N847" s="149"/>
      <c r="O847" s="156">
        <v>35.210999999999999</v>
      </c>
      <c r="P847" s="155">
        <v>7</v>
      </c>
      <c r="Q847" s="155">
        <v>45</v>
      </c>
      <c r="R847" s="156">
        <v>16</v>
      </c>
      <c r="S847" s="157" t="s">
        <v>135</v>
      </c>
      <c r="T847" s="154" t="s">
        <v>381</v>
      </c>
      <c r="U847" s="158" t="s">
        <v>2112</v>
      </c>
      <c r="V847" s="149" t="s">
        <v>2177</v>
      </c>
      <c r="W847" s="148"/>
      <c r="X847" s="148"/>
      <c r="Y847" s="148"/>
    </row>
    <row r="848" spans="1:25" s="17" customFormat="1" x14ac:dyDescent="0.2">
      <c r="A848" s="149">
        <v>43199</v>
      </c>
      <c r="B848" s="150" t="s">
        <v>2081</v>
      </c>
      <c r="C848" s="150" t="s">
        <v>283</v>
      </c>
      <c r="D848" s="150" t="s">
        <v>140</v>
      </c>
      <c r="E848" s="151" t="s">
        <v>143</v>
      </c>
      <c r="F848" s="152">
        <v>42815</v>
      </c>
      <c r="G848" s="164">
        <v>2017</v>
      </c>
      <c r="H848" s="149" t="s">
        <v>959</v>
      </c>
      <c r="I848" s="149" t="str">
        <f t="shared" si="40"/>
        <v>VA</v>
      </c>
      <c r="J848" s="149" t="str">
        <f t="shared" si="39"/>
        <v>MD</v>
      </c>
      <c r="K848" s="154" t="str">
        <f t="shared" si="41"/>
        <v>Northeast</v>
      </c>
      <c r="L848" s="149" t="str">
        <f>INDEX('State '!$A$1:$C$62,MATCH($I848,'State '!$B:$B,0),3)</f>
        <v>Northeast</v>
      </c>
      <c r="M848" s="149" t="str">
        <f>INDEX('State '!$A$1:$C$62,MATCH($J848,'State '!$B:$B,0),3)</f>
        <v>Northeast</v>
      </c>
      <c r="N848" s="149"/>
      <c r="O848" s="156">
        <v>37</v>
      </c>
      <c r="P848" s="155"/>
      <c r="Q848" s="155">
        <v>107</v>
      </c>
      <c r="R848" s="156"/>
      <c r="S848" s="157" t="s">
        <v>135</v>
      </c>
      <c r="T848" s="154" t="s">
        <v>381</v>
      </c>
      <c r="U848" s="158" t="s">
        <v>2082</v>
      </c>
      <c r="V848" s="149" t="s">
        <v>2177</v>
      </c>
      <c r="W848" s="148"/>
      <c r="X848" s="148"/>
      <c r="Y848" s="148"/>
    </row>
    <row r="849" spans="1:25" s="17" customFormat="1" x14ac:dyDescent="0.2">
      <c r="A849" s="149">
        <v>43194</v>
      </c>
      <c r="B849" s="162" t="s">
        <v>2018</v>
      </c>
      <c r="C849" s="162" t="s">
        <v>2420</v>
      </c>
      <c r="D849" s="162" t="s">
        <v>1878</v>
      </c>
      <c r="E849" s="162" t="s">
        <v>143</v>
      </c>
      <c r="F849" s="163">
        <v>42822</v>
      </c>
      <c r="G849" s="164">
        <v>2017</v>
      </c>
      <c r="H849" s="149" t="s">
        <v>0</v>
      </c>
      <c r="I849" s="149" t="str">
        <f t="shared" si="40"/>
        <v>LA</v>
      </c>
      <c r="J849" s="149" t="str">
        <f t="shared" si="39"/>
        <v>LA</v>
      </c>
      <c r="K849" s="154" t="str">
        <f t="shared" si="41"/>
        <v>South Central</v>
      </c>
      <c r="L849" s="149" t="str">
        <f>INDEX('State '!$A$1:$C$62,MATCH($I849,'State '!$B:$B,0),3)</f>
        <v>South Central</v>
      </c>
      <c r="M849" s="149" t="str">
        <f>INDEX('State '!$A$1:$C$62,MATCH($J849,'State '!$B:$B,0),3)</f>
        <v>South Central</v>
      </c>
      <c r="N849" s="149"/>
      <c r="O849" s="156">
        <v>141</v>
      </c>
      <c r="P849" s="156">
        <v>3.58</v>
      </c>
      <c r="Q849" s="156">
        <v>1500</v>
      </c>
      <c r="R849" s="155">
        <v>36</v>
      </c>
      <c r="S849" s="149" t="s">
        <v>135</v>
      </c>
      <c r="T849" s="149" t="s">
        <v>381</v>
      </c>
      <c r="U849" s="149" t="s">
        <v>2197</v>
      </c>
      <c r="V849" s="149" t="s">
        <v>2174</v>
      </c>
      <c r="W849" s="148"/>
      <c r="X849" s="148"/>
      <c r="Y849" s="148"/>
    </row>
    <row r="850" spans="1:25" s="17" customFormat="1" x14ac:dyDescent="0.2">
      <c r="A850" s="149">
        <v>42600</v>
      </c>
      <c r="B850" s="150" t="s">
        <v>2151</v>
      </c>
      <c r="C850" s="150" t="s">
        <v>2153</v>
      </c>
      <c r="D850" s="150" t="s">
        <v>136</v>
      </c>
      <c r="E850" s="151" t="s">
        <v>143</v>
      </c>
      <c r="F850" s="152">
        <v>42823</v>
      </c>
      <c r="G850" s="153">
        <v>2017</v>
      </c>
      <c r="H850" s="149" t="s">
        <v>0</v>
      </c>
      <c r="I850" s="149" t="str">
        <f t="shared" si="40"/>
        <v>LA</v>
      </c>
      <c r="J850" s="149" t="str">
        <f t="shared" si="39"/>
        <v>LA</v>
      </c>
      <c r="K850" s="154" t="str">
        <f t="shared" si="41"/>
        <v>South Central</v>
      </c>
      <c r="L850" s="149" t="str">
        <f>INDEX('State '!$A$1:$C$62,MATCH($I850,'State '!$B:$B,0),3)</f>
        <v>South Central</v>
      </c>
      <c r="M850" s="149" t="str">
        <f>INDEX('State '!$A$1:$C$62,MATCH($J850,'State '!$B:$B,0),3)</f>
        <v>South Central</v>
      </c>
      <c r="N850" s="149"/>
      <c r="O850" s="156">
        <v>66.2</v>
      </c>
      <c r="P850" s="155">
        <v>52</v>
      </c>
      <c r="Q850" s="155">
        <v>48</v>
      </c>
      <c r="R850" s="156">
        <v>12</v>
      </c>
      <c r="S850" s="157" t="s">
        <v>135</v>
      </c>
      <c r="T850" s="154" t="s">
        <v>381</v>
      </c>
      <c r="U850" s="158" t="s">
        <v>2152</v>
      </c>
      <c r="V850" s="149" t="s">
        <v>2174</v>
      </c>
      <c r="W850" s="148"/>
      <c r="X850" s="148"/>
      <c r="Y850" s="148"/>
    </row>
    <row r="851" spans="1:25" s="17" customFormat="1" x14ac:dyDescent="0.2">
      <c r="A851" s="149">
        <v>42853</v>
      </c>
      <c r="B851" s="162" t="s">
        <v>2244</v>
      </c>
      <c r="C851" s="162" t="s">
        <v>2027</v>
      </c>
      <c r="D851" s="162" t="s">
        <v>136</v>
      </c>
      <c r="E851" s="162" t="s">
        <v>143</v>
      </c>
      <c r="F851" s="163">
        <v>42825</v>
      </c>
      <c r="G851" s="155">
        <v>2017</v>
      </c>
      <c r="H851" s="149" t="s">
        <v>408</v>
      </c>
      <c r="I851" s="149" t="str">
        <f t="shared" si="40"/>
        <v>TX</v>
      </c>
      <c r="J851" s="149" t="str">
        <f t="shared" si="39"/>
        <v>MX</v>
      </c>
      <c r="K851" s="154" t="str">
        <f t="shared" si="41"/>
        <v>South Central, Mexico</v>
      </c>
      <c r="L851" s="149" t="str">
        <f>INDEX('State '!$A$1:$C$62,MATCH($I851,'State '!$B:$B,0),3)</f>
        <v>South Central</v>
      </c>
      <c r="M851" s="149" t="str">
        <f>INDEX('State '!$A$1:$C$62,MATCH($J851,'State '!$B:$B,0),3)</f>
        <v>Mexico</v>
      </c>
      <c r="N851" s="149"/>
      <c r="O851" s="156">
        <v>3.6</v>
      </c>
      <c r="P851" s="156">
        <v>148</v>
      </c>
      <c r="Q851" s="156">
        <v>1400</v>
      </c>
      <c r="R851" s="155">
        <v>42</v>
      </c>
      <c r="S851" s="149" t="s">
        <v>135</v>
      </c>
      <c r="T851" s="149" t="s">
        <v>381</v>
      </c>
      <c r="U851" s="149" t="s">
        <v>2190</v>
      </c>
      <c r="V851" s="149" t="s">
        <v>2177</v>
      </c>
      <c r="W851" s="148"/>
      <c r="X851" s="148"/>
      <c r="Y851" s="148"/>
    </row>
    <row r="852" spans="1:25" s="17" customFormat="1" x14ac:dyDescent="0.2">
      <c r="A852" s="149">
        <v>42921</v>
      </c>
      <c r="B852" s="162" t="s">
        <v>2301</v>
      </c>
      <c r="C852" s="150" t="s">
        <v>1875</v>
      </c>
      <c r="D852" s="162" t="s">
        <v>134</v>
      </c>
      <c r="E852" s="162" t="s">
        <v>143</v>
      </c>
      <c r="F852" s="163">
        <v>42826</v>
      </c>
      <c r="G852" s="155">
        <v>2017</v>
      </c>
      <c r="H852" s="149" t="s">
        <v>22</v>
      </c>
      <c r="I852" s="149" t="str">
        <f t="shared" si="40"/>
        <v>GA</v>
      </c>
      <c r="J852" s="149" t="str">
        <f t="shared" si="39"/>
        <v>GA</v>
      </c>
      <c r="K852" s="154" t="str">
        <f t="shared" si="41"/>
        <v>Southeast</v>
      </c>
      <c r="L852" s="149" t="str">
        <f>INDEX('State '!$A$1:$C$62,MATCH($I852,'State '!$B:$B,0),3)</f>
        <v>Southeast</v>
      </c>
      <c r="M852" s="149" t="str">
        <f>INDEX('State '!$A$1:$C$62,MATCH($J852,'State '!$B:$B,0),3)</f>
        <v>Southeast</v>
      </c>
      <c r="N852" s="149"/>
      <c r="O852" s="156">
        <v>471.9</v>
      </c>
      <c r="P852" s="156">
        <v>115</v>
      </c>
      <c r="Q852" s="156">
        <v>448</v>
      </c>
      <c r="R852" s="155">
        <v>16</v>
      </c>
      <c r="S852" s="149" t="s">
        <v>135</v>
      </c>
      <c r="T852" s="154" t="s">
        <v>381</v>
      </c>
      <c r="U852" s="149" t="s">
        <v>2017</v>
      </c>
      <c r="V852" s="149" t="s">
        <v>2174</v>
      </c>
      <c r="W852" s="148"/>
      <c r="X852" s="148"/>
      <c r="Y852" s="148"/>
    </row>
    <row r="853" spans="1:25" s="17" customFormat="1" x14ac:dyDescent="0.2">
      <c r="A853" s="149">
        <v>43124</v>
      </c>
      <c r="B853" s="162" t="s">
        <v>2370</v>
      </c>
      <c r="C853" s="162" t="s">
        <v>260</v>
      </c>
      <c r="D853" s="162" t="s">
        <v>140</v>
      </c>
      <c r="E853" s="162" t="s">
        <v>143</v>
      </c>
      <c r="F853" s="163">
        <v>42887</v>
      </c>
      <c r="G853" s="164">
        <v>2017</v>
      </c>
      <c r="H853" s="149" t="s">
        <v>6</v>
      </c>
      <c r="I853" s="149" t="str">
        <f t="shared" si="40"/>
        <v>TX</v>
      </c>
      <c r="J853" s="149" t="str">
        <f t="shared" si="39"/>
        <v>TX</v>
      </c>
      <c r="K853" s="154" t="str">
        <f t="shared" si="41"/>
        <v>South Central</v>
      </c>
      <c r="L853" s="149" t="str">
        <f>INDEX('State '!$A$1:$C$62,MATCH($I853,'State '!$B:$B,0),3)</f>
        <v>South Central</v>
      </c>
      <c r="M853" s="149" t="str">
        <f>INDEX('State '!$A$1:$C$62,MATCH($J853,'State '!$B:$B,0),3)</f>
        <v>South Central</v>
      </c>
      <c r="N853" s="149"/>
      <c r="O853" s="156">
        <v>41</v>
      </c>
      <c r="P853" s="156"/>
      <c r="Q853" s="156">
        <v>210</v>
      </c>
      <c r="R853" s="155"/>
      <c r="S853" s="149" t="s">
        <v>135</v>
      </c>
      <c r="T853" s="149" t="s">
        <v>381</v>
      </c>
      <c r="U853" s="149" t="s">
        <v>2041</v>
      </c>
      <c r="V853" s="149" t="s">
        <v>2174</v>
      </c>
      <c r="W853" s="148"/>
      <c r="X853" s="148"/>
      <c r="Y853" s="148"/>
    </row>
    <row r="854" spans="1:25" s="17" customFormat="1" x14ac:dyDescent="0.2">
      <c r="A854" s="149">
        <v>42921</v>
      </c>
      <c r="B854" s="162" t="s">
        <v>2029</v>
      </c>
      <c r="C854" s="150" t="s">
        <v>235</v>
      </c>
      <c r="D854" s="162" t="s">
        <v>140</v>
      </c>
      <c r="E854" s="162" t="s">
        <v>143</v>
      </c>
      <c r="F854" s="163">
        <v>42887</v>
      </c>
      <c r="G854" s="164">
        <v>2017</v>
      </c>
      <c r="H854" s="149" t="s">
        <v>18</v>
      </c>
      <c r="I854" s="149" t="str">
        <f t="shared" si="40"/>
        <v>FL</v>
      </c>
      <c r="J854" s="149" t="str">
        <f t="shared" ref="J854:J885" si="42">RIGHT($H854,2)</f>
        <v>FL</v>
      </c>
      <c r="K854" s="154" t="str">
        <f t="shared" si="41"/>
        <v>Southeast</v>
      </c>
      <c r="L854" s="149" t="str">
        <f>INDEX('State '!$A$1:$C$62,MATCH($I854,'State '!$B:$B,0),3)</f>
        <v>Southeast</v>
      </c>
      <c r="M854" s="149" t="str">
        <f>INDEX('State '!$A$1:$C$62,MATCH($J854,'State '!$B:$B,0),3)</f>
        <v>Southeast</v>
      </c>
      <c r="N854" s="149"/>
      <c r="O854" s="156">
        <v>46.5</v>
      </c>
      <c r="P854" s="156">
        <v>9</v>
      </c>
      <c r="Q854" s="156">
        <v>15</v>
      </c>
      <c r="R854" s="155" t="s">
        <v>1762</v>
      </c>
      <c r="S854" s="149" t="s">
        <v>135</v>
      </c>
      <c r="T854" s="149" t="s">
        <v>381</v>
      </c>
      <c r="U854" s="149" t="s">
        <v>2030</v>
      </c>
      <c r="V854" s="149" t="s">
        <v>2174</v>
      </c>
      <c r="W854" s="148"/>
      <c r="X854" s="148"/>
      <c r="Y854" s="148"/>
    </row>
    <row r="855" spans="1:25" s="17" customFormat="1" x14ac:dyDescent="0.2">
      <c r="A855" s="149">
        <v>42976</v>
      </c>
      <c r="B855" s="162" t="s">
        <v>2263</v>
      </c>
      <c r="C855" s="162" t="s">
        <v>2264</v>
      </c>
      <c r="D855" s="162" t="s">
        <v>136</v>
      </c>
      <c r="E855" s="162" t="s">
        <v>143</v>
      </c>
      <c r="F855" s="163">
        <v>42887</v>
      </c>
      <c r="G855" s="164">
        <v>2017</v>
      </c>
      <c r="H855" s="149" t="s">
        <v>6</v>
      </c>
      <c r="I855" s="149" t="str">
        <f t="shared" si="40"/>
        <v>TX</v>
      </c>
      <c r="J855" s="149" t="str">
        <f t="shared" si="42"/>
        <v>TX</v>
      </c>
      <c r="K855" s="154" t="str">
        <f t="shared" si="41"/>
        <v>South Central</v>
      </c>
      <c r="L855" s="149" t="str">
        <f>INDEX('State '!$A$1:$C$62,MATCH($I855,'State '!$B:$B,0),3)</f>
        <v>South Central</v>
      </c>
      <c r="M855" s="149" t="str">
        <f>INDEX('State '!$A$1:$C$62,MATCH($J855,'State '!$B:$B,0),3)</f>
        <v>South Central</v>
      </c>
      <c r="N855" s="149"/>
      <c r="O855" s="156"/>
      <c r="P855" s="156">
        <v>194</v>
      </c>
      <c r="Q855" s="156">
        <v>250</v>
      </c>
      <c r="R855" s="155"/>
      <c r="S855" s="149" t="s">
        <v>138</v>
      </c>
      <c r="T855" s="149" t="s">
        <v>187</v>
      </c>
      <c r="U855" s="149" t="s">
        <v>382</v>
      </c>
      <c r="V855" s="149" t="s">
        <v>2174</v>
      </c>
      <c r="W855" s="148" t="s">
        <v>2581</v>
      </c>
      <c r="X855" s="148"/>
      <c r="Y855" s="148"/>
    </row>
    <row r="856" spans="1:25" s="17" customFormat="1" x14ac:dyDescent="0.2">
      <c r="A856" s="149">
        <v>42900</v>
      </c>
      <c r="B856" s="162" t="s">
        <v>1923</v>
      </c>
      <c r="C856" s="162" t="s">
        <v>1875</v>
      </c>
      <c r="D856" s="162" t="s">
        <v>140</v>
      </c>
      <c r="E856" s="162" t="s">
        <v>143</v>
      </c>
      <c r="F856" s="163">
        <v>42893</v>
      </c>
      <c r="G856" s="164">
        <v>2017</v>
      </c>
      <c r="H856" s="149" t="s">
        <v>17</v>
      </c>
      <c r="I856" s="149" t="str">
        <f t="shared" si="40"/>
        <v>AL</v>
      </c>
      <c r="J856" s="149" t="str">
        <f t="shared" si="42"/>
        <v>AL</v>
      </c>
      <c r="K856" s="154" t="str">
        <f t="shared" si="41"/>
        <v>South Central</v>
      </c>
      <c r="L856" s="149" t="str">
        <f>INDEX('State '!$A$1:$C$62,MATCH($I856,'State '!$B:$B,0),3)</f>
        <v>South Central</v>
      </c>
      <c r="M856" s="149" t="str">
        <f>INDEX('State '!$A$1:$C$62,MATCH($J856,'State '!$B:$B,0),3)</f>
        <v>South Central</v>
      </c>
      <c r="N856" s="149"/>
      <c r="O856" s="156">
        <v>300</v>
      </c>
      <c r="P856" s="156">
        <v>20</v>
      </c>
      <c r="Q856" s="156">
        <v>818</v>
      </c>
      <c r="R856" s="155" t="s">
        <v>1226</v>
      </c>
      <c r="S856" s="149" t="s">
        <v>135</v>
      </c>
      <c r="T856" s="149" t="s">
        <v>381</v>
      </c>
      <c r="U856" s="149" t="s">
        <v>1920</v>
      </c>
      <c r="V856" s="149" t="s">
        <v>2174</v>
      </c>
      <c r="W856" s="148"/>
      <c r="X856" s="148"/>
      <c r="Y856" s="148"/>
    </row>
    <row r="857" spans="1:25" s="17" customFormat="1" ht="25.5" x14ac:dyDescent="0.2">
      <c r="A857" s="149">
        <v>42900</v>
      </c>
      <c r="B857" s="162" t="s">
        <v>2135</v>
      </c>
      <c r="C857" s="162" t="s">
        <v>2134</v>
      </c>
      <c r="D857" s="162" t="s">
        <v>136</v>
      </c>
      <c r="E857" s="162" t="s">
        <v>143</v>
      </c>
      <c r="F857" s="163">
        <v>42893</v>
      </c>
      <c r="G857" s="155">
        <v>2017</v>
      </c>
      <c r="H857" s="149" t="s">
        <v>1978</v>
      </c>
      <c r="I857" s="149" t="str">
        <f t="shared" si="40"/>
        <v>AL</v>
      </c>
      <c r="J857" s="149" t="str">
        <f t="shared" si="42"/>
        <v>FL</v>
      </c>
      <c r="K857" s="154" t="str">
        <f t="shared" si="41"/>
        <v>South Central, Southeast</v>
      </c>
      <c r="L857" s="149" t="str">
        <f>INDEX('State '!$A$1:$C$62,MATCH($I857,'State '!$B:$B,0),3)</f>
        <v>South Central</v>
      </c>
      <c r="M857" s="149" t="str">
        <f>INDEX('State '!$A$1:$C$62,MATCH($J857,'State '!$B:$B,0),3)</f>
        <v>Southeast</v>
      </c>
      <c r="N857" s="149"/>
      <c r="O857" s="156">
        <v>3200</v>
      </c>
      <c r="P857" s="156">
        <v>516.20000000000005</v>
      </c>
      <c r="Q857" s="156">
        <v>830</v>
      </c>
      <c r="R857" s="155">
        <v>36</v>
      </c>
      <c r="S857" s="149" t="s">
        <v>1813</v>
      </c>
      <c r="T857" s="149" t="s">
        <v>381</v>
      </c>
      <c r="U857" s="149" t="s">
        <v>2110</v>
      </c>
      <c r="V857" s="149" t="s">
        <v>2177</v>
      </c>
      <c r="W857" s="148"/>
      <c r="X857" s="148"/>
      <c r="Y857" s="148"/>
    </row>
    <row r="858" spans="1:25" s="17" customFormat="1" x14ac:dyDescent="0.2">
      <c r="A858" s="149">
        <v>42900</v>
      </c>
      <c r="B858" s="162" t="s">
        <v>1979</v>
      </c>
      <c r="C858" s="162" t="s">
        <v>1980</v>
      </c>
      <c r="D858" s="162" t="s">
        <v>136</v>
      </c>
      <c r="E858" s="162" t="s">
        <v>143</v>
      </c>
      <c r="F858" s="163">
        <v>42898</v>
      </c>
      <c r="G858" s="164">
        <v>2017</v>
      </c>
      <c r="H858" s="149" t="s">
        <v>18</v>
      </c>
      <c r="I858" s="149" t="str">
        <f t="shared" si="40"/>
        <v>FL</v>
      </c>
      <c r="J858" s="149" t="str">
        <f t="shared" si="42"/>
        <v>FL</v>
      </c>
      <c r="K858" s="154" t="str">
        <f t="shared" si="41"/>
        <v>Southeast</v>
      </c>
      <c r="L858" s="149" t="str">
        <f>INDEX('State '!$A$1:$C$62,MATCH($I858,'State '!$B:$B,0),3)</f>
        <v>Southeast</v>
      </c>
      <c r="M858" s="149" t="str">
        <f>INDEX('State '!$A$1:$C$62,MATCH($J858,'State '!$B:$B,0),3)</f>
        <v>Southeast</v>
      </c>
      <c r="N858" s="149"/>
      <c r="O858" s="156">
        <v>537.29999999999995</v>
      </c>
      <c r="P858" s="156">
        <v>126</v>
      </c>
      <c r="Q858" s="156">
        <v>640</v>
      </c>
      <c r="R858" s="155">
        <v>36</v>
      </c>
      <c r="S858" s="149" t="s">
        <v>1813</v>
      </c>
      <c r="T858" s="149" t="s">
        <v>381</v>
      </c>
      <c r="U858" s="149" t="s">
        <v>2109</v>
      </c>
      <c r="V858" s="149" t="s">
        <v>2174</v>
      </c>
      <c r="W858" s="148"/>
      <c r="X858" s="148"/>
      <c r="Y858" s="148"/>
    </row>
    <row r="859" spans="1:25" s="17" customFormat="1" x14ac:dyDescent="0.2">
      <c r="A859" s="149">
        <v>43124</v>
      </c>
      <c r="B859" s="150" t="s">
        <v>2200</v>
      </c>
      <c r="C859" s="150" t="s">
        <v>218</v>
      </c>
      <c r="D859" s="150" t="s">
        <v>140</v>
      </c>
      <c r="E859" s="151" t="s">
        <v>143</v>
      </c>
      <c r="F859" s="163">
        <v>42901</v>
      </c>
      <c r="G859" s="155">
        <v>2017</v>
      </c>
      <c r="H859" s="149" t="s">
        <v>55</v>
      </c>
      <c r="I859" s="149" t="str">
        <f t="shared" si="40"/>
        <v>DE</v>
      </c>
      <c r="J859" s="149" t="str">
        <f t="shared" si="42"/>
        <v>DE</v>
      </c>
      <c r="K859" s="154" t="str">
        <f t="shared" si="41"/>
        <v>Northeast</v>
      </c>
      <c r="L859" s="149" t="str">
        <f>INDEX('State '!$A$1:$C$62,MATCH($I859,'State '!$B:$B,0),3)</f>
        <v>Northeast</v>
      </c>
      <c r="M859" s="149" t="str">
        <f>INDEX('State '!$A$1:$C$62,MATCH($J859,'State '!$B:$B,0),3)</f>
        <v>Northeast</v>
      </c>
      <c r="N859" s="149"/>
      <c r="O859" s="156">
        <v>32</v>
      </c>
      <c r="P859" s="156">
        <v>10</v>
      </c>
      <c r="Q859" s="155"/>
      <c r="R859" s="155">
        <v>16</v>
      </c>
      <c r="S859" s="157" t="s">
        <v>135</v>
      </c>
      <c r="T859" s="154" t="s">
        <v>381</v>
      </c>
      <c r="U859" s="149" t="s">
        <v>2199</v>
      </c>
      <c r="V859" s="149" t="s">
        <v>2174</v>
      </c>
      <c r="W859" s="148"/>
      <c r="X859" s="148"/>
      <c r="Y859" s="148"/>
    </row>
    <row r="860" spans="1:25" s="17" customFormat="1" x14ac:dyDescent="0.2">
      <c r="A860" s="149">
        <v>42943</v>
      </c>
      <c r="B860" s="150" t="s">
        <v>2095</v>
      </c>
      <c r="C860" s="162" t="s">
        <v>199</v>
      </c>
      <c r="D860" s="150" t="s">
        <v>1878</v>
      </c>
      <c r="E860" s="151" t="s">
        <v>143</v>
      </c>
      <c r="F860" s="152">
        <v>42942</v>
      </c>
      <c r="G860" s="153">
        <v>2017</v>
      </c>
      <c r="H860" s="149" t="s">
        <v>1929</v>
      </c>
      <c r="I860" s="149" t="str">
        <f t="shared" si="40"/>
        <v>PA</v>
      </c>
      <c r="J860" s="149" t="str">
        <f t="shared" si="42"/>
        <v>OH</v>
      </c>
      <c r="K860" s="154" t="str">
        <f t="shared" si="41"/>
        <v>Northeast</v>
      </c>
      <c r="L860" s="149" t="str">
        <f>INDEX('State '!$A$1:$C$62,MATCH($I860,'State '!$B:$B,0),3)</f>
        <v>Northeast</v>
      </c>
      <c r="M860" s="149" t="str">
        <f>INDEX('State '!$A$1:$C$62,MATCH($J860,'State '!$B:$B,0),3)</f>
        <v>Northeast</v>
      </c>
      <c r="N860" s="149"/>
      <c r="O860" s="156"/>
      <c r="P860" s="155"/>
      <c r="Q860" s="155">
        <v>180</v>
      </c>
      <c r="R860" s="156"/>
      <c r="S860" s="157" t="s">
        <v>135</v>
      </c>
      <c r="T860" s="154" t="s">
        <v>381</v>
      </c>
      <c r="U860" s="158" t="s">
        <v>2096</v>
      </c>
      <c r="V860" s="149" t="s">
        <v>2177</v>
      </c>
      <c r="W860" s="148"/>
      <c r="X860" s="148"/>
      <c r="Y860" s="148"/>
    </row>
    <row r="861" spans="1:25" s="17" customFormat="1" ht="25.5" x14ac:dyDescent="0.2">
      <c r="A861" s="149">
        <v>43068</v>
      </c>
      <c r="B861" s="162" t="s">
        <v>2157</v>
      </c>
      <c r="C861" s="162" t="s">
        <v>199</v>
      </c>
      <c r="D861" s="162" t="s">
        <v>1878</v>
      </c>
      <c r="E861" s="162" t="s">
        <v>143</v>
      </c>
      <c r="F861" s="163">
        <v>42948</v>
      </c>
      <c r="G861" s="164">
        <v>2017</v>
      </c>
      <c r="H861" s="149" t="s">
        <v>2158</v>
      </c>
      <c r="I861" s="149" t="str">
        <f t="shared" si="40"/>
        <v>PA</v>
      </c>
      <c r="J861" s="149" t="str">
        <f t="shared" si="42"/>
        <v>LA</v>
      </c>
      <c r="K861" s="154" t="str">
        <f t="shared" si="41"/>
        <v>Northeast, Midwest, South Central</v>
      </c>
      <c r="L861" s="149" t="str">
        <f>INDEX('State '!$A$1:$C$62,MATCH($I861,'State '!$B:$B,0),3)</f>
        <v>Northeast</v>
      </c>
      <c r="M861" s="149" t="str">
        <f>INDEX('State '!$A$1:$C$62,MATCH($J861,'State '!$B:$B,0),3)</f>
        <v>South Central</v>
      </c>
      <c r="N861" s="149" t="s">
        <v>9</v>
      </c>
      <c r="O861" s="156">
        <v>26.5</v>
      </c>
      <c r="P861" s="156"/>
      <c r="Q861" s="156">
        <v>400</v>
      </c>
      <c r="R861" s="155"/>
      <c r="S861" s="149" t="s">
        <v>135</v>
      </c>
      <c r="T861" s="149" t="s">
        <v>381</v>
      </c>
      <c r="U861" s="149" t="s">
        <v>2003</v>
      </c>
      <c r="V861" s="149" t="s">
        <v>2177</v>
      </c>
      <c r="W861" s="148"/>
      <c r="X861" s="148"/>
      <c r="Y861" s="148"/>
    </row>
    <row r="862" spans="1:25" s="17" customFormat="1" x14ac:dyDescent="0.2">
      <c r="A862" s="149">
        <v>42978</v>
      </c>
      <c r="B862" s="162" t="s">
        <v>2042</v>
      </c>
      <c r="C862" s="150" t="s">
        <v>206</v>
      </c>
      <c r="D862" s="162" t="s">
        <v>1878</v>
      </c>
      <c r="E862" s="151" t="s">
        <v>143</v>
      </c>
      <c r="F862" s="163">
        <v>42977</v>
      </c>
      <c r="G862" s="155">
        <v>2017</v>
      </c>
      <c r="H862" s="149" t="s">
        <v>7</v>
      </c>
      <c r="I862" s="149" t="str">
        <f t="shared" si="40"/>
        <v>PA</v>
      </c>
      <c r="J862" s="149" t="str">
        <f t="shared" si="42"/>
        <v>PA</v>
      </c>
      <c r="K862" s="154" t="str">
        <f t="shared" si="41"/>
        <v>Northeast</v>
      </c>
      <c r="L862" s="149" t="str">
        <f>INDEX('State '!$A$1:$C$62,MATCH($I862,'State '!$B:$B,0),3)</f>
        <v>Northeast</v>
      </c>
      <c r="M862" s="149" t="str">
        <f>INDEX('State '!$A$1:$C$62,MATCH($J862,'State '!$B:$B,0),3)</f>
        <v>Northeast</v>
      </c>
      <c r="N862" s="149"/>
      <c r="O862" s="156">
        <v>156.4</v>
      </c>
      <c r="P862" s="156">
        <v>8</v>
      </c>
      <c r="Q862" s="156">
        <v>145</v>
      </c>
      <c r="R862" s="155">
        <v>36</v>
      </c>
      <c r="S862" s="149" t="s">
        <v>135</v>
      </c>
      <c r="T862" s="149" t="s">
        <v>381</v>
      </c>
      <c r="U862" s="149" t="s">
        <v>2043</v>
      </c>
      <c r="V862" s="149" t="s">
        <v>2174</v>
      </c>
      <c r="W862" s="148"/>
      <c r="X862" s="148"/>
      <c r="Y862" s="148"/>
    </row>
    <row r="863" spans="1:25" s="17" customFormat="1" x14ac:dyDescent="0.2">
      <c r="A863" s="149">
        <v>43326</v>
      </c>
      <c r="B863" s="162" t="s">
        <v>2008</v>
      </c>
      <c r="C863" s="162" t="s">
        <v>286</v>
      </c>
      <c r="D863" s="162" t="s">
        <v>1878</v>
      </c>
      <c r="E863" s="162" t="s">
        <v>143</v>
      </c>
      <c r="F863" s="163">
        <v>42978</v>
      </c>
      <c r="G863" s="155">
        <v>2017</v>
      </c>
      <c r="H863" s="149" t="s">
        <v>2009</v>
      </c>
      <c r="I863" s="149" t="str">
        <f t="shared" si="40"/>
        <v>OH</v>
      </c>
      <c r="J863" s="149" t="str">
        <f t="shared" si="42"/>
        <v>IL</v>
      </c>
      <c r="K863" s="154" t="str">
        <f t="shared" si="41"/>
        <v>Northeast, Midwest</v>
      </c>
      <c r="L863" s="149" t="str">
        <f>INDEX('State '!$A$1:$C$62,MATCH($I863,'State '!$B:$B,0),3)</f>
        <v>Northeast</v>
      </c>
      <c r="M863" s="149" t="str">
        <f>INDEX('State '!$A$1:$C$62,MATCH($J863,'State '!$B:$B,0),3)</f>
        <v>Midwest</v>
      </c>
      <c r="N863" s="149"/>
      <c r="O863" s="156">
        <v>58</v>
      </c>
      <c r="P863" s="156"/>
      <c r="Q863" s="156">
        <v>750</v>
      </c>
      <c r="R863" s="155"/>
      <c r="S863" s="149" t="s">
        <v>135</v>
      </c>
      <c r="T863" s="149" t="s">
        <v>381</v>
      </c>
      <c r="U863" s="149" t="s">
        <v>2007</v>
      </c>
      <c r="V863" s="149" t="s">
        <v>2177</v>
      </c>
      <c r="W863" s="148" t="s">
        <v>2435</v>
      </c>
      <c r="X863" s="148"/>
      <c r="Y863" s="148" t="s">
        <v>2498</v>
      </c>
    </row>
    <row r="864" spans="1:25" s="17" customFormat="1" x14ac:dyDescent="0.2">
      <c r="A864" s="149">
        <v>43124</v>
      </c>
      <c r="B864" s="162" t="s">
        <v>2005</v>
      </c>
      <c r="C864" s="162" t="s">
        <v>288</v>
      </c>
      <c r="D864" s="162" t="s">
        <v>1878</v>
      </c>
      <c r="E864" s="162" t="s">
        <v>143</v>
      </c>
      <c r="F864" s="163">
        <v>42978</v>
      </c>
      <c r="G864" s="155">
        <v>2017</v>
      </c>
      <c r="H864" s="149" t="s">
        <v>2006</v>
      </c>
      <c r="I864" s="149" t="str">
        <f t="shared" si="40"/>
        <v>IL</v>
      </c>
      <c r="J864" s="149" t="str">
        <f t="shared" si="42"/>
        <v>MS</v>
      </c>
      <c r="K864" s="154" t="str">
        <f t="shared" si="41"/>
        <v>Midwest, South Central</v>
      </c>
      <c r="L864" s="149" t="str">
        <f>INDEX('State '!$A$1:$C$62,MATCH($I864,'State '!$B:$B,0),3)</f>
        <v>Midwest</v>
      </c>
      <c r="M864" s="149" t="str">
        <f>INDEX('State '!$A$1:$C$62,MATCH($J864,'State '!$B:$B,0),3)</f>
        <v>South Central</v>
      </c>
      <c r="N864" s="149"/>
      <c r="O864" s="156">
        <v>51</v>
      </c>
      <c r="P864" s="156"/>
      <c r="Q864" s="156">
        <v>800</v>
      </c>
      <c r="R864" s="155"/>
      <c r="S864" s="149" t="s">
        <v>135</v>
      </c>
      <c r="T864" s="149" t="s">
        <v>381</v>
      </c>
      <c r="U864" s="149" t="s">
        <v>2195</v>
      </c>
      <c r="V864" s="149" t="s">
        <v>2177</v>
      </c>
      <c r="W864" s="148"/>
      <c r="X864" s="148"/>
      <c r="Y864" s="148"/>
    </row>
    <row r="865" spans="1:25" s="17" customFormat="1" x14ac:dyDescent="0.2">
      <c r="A865" s="149">
        <v>42990</v>
      </c>
      <c r="B865" s="162" t="s">
        <v>2180</v>
      </c>
      <c r="C865" s="162" t="s">
        <v>1952</v>
      </c>
      <c r="D865" s="162" t="s">
        <v>136</v>
      </c>
      <c r="E865" s="162" t="s">
        <v>143</v>
      </c>
      <c r="F865" s="163">
        <v>42979</v>
      </c>
      <c r="G865" s="155">
        <v>2017</v>
      </c>
      <c r="H865" s="149" t="s">
        <v>2332</v>
      </c>
      <c r="I865" s="149" t="str">
        <f t="shared" si="40"/>
        <v>PA</v>
      </c>
      <c r="J865" s="149" t="str">
        <f t="shared" si="42"/>
        <v>MI</v>
      </c>
      <c r="K865" s="154" t="str">
        <f t="shared" si="41"/>
        <v>Northeast, Midwest</v>
      </c>
      <c r="L865" s="149" t="str">
        <f>INDEX('State '!$A$1:$C$62,MATCH($I865,'State '!$B:$B,0),3)</f>
        <v>Northeast</v>
      </c>
      <c r="M865" s="149" t="str">
        <f>INDEX('State '!$A$1:$C$62,MATCH($J865,'State '!$B:$B,0),3)</f>
        <v>Midwest</v>
      </c>
      <c r="N865" s="149"/>
      <c r="O865" s="156">
        <v>3000</v>
      </c>
      <c r="P865" s="156">
        <v>711</v>
      </c>
      <c r="Q865" s="156">
        <v>1700</v>
      </c>
      <c r="R865" s="155">
        <v>42</v>
      </c>
      <c r="S865" s="149" t="s">
        <v>135</v>
      </c>
      <c r="T865" s="149" t="s">
        <v>381</v>
      </c>
      <c r="U865" s="149" t="s">
        <v>2010</v>
      </c>
      <c r="V865" s="149" t="s">
        <v>2177</v>
      </c>
      <c r="W865" s="148"/>
      <c r="X865" s="148"/>
      <c r="Y865" s="148"/>
    </row>
    <row r="866" spans="1:25" s="17" customFormat="1" x14ac:dyDescent="0.2">
      <c r="A866" s="149">
        <v>43068</v>
      </c>
      <c r="B866" s="150" t="s">
        <v>2355</v>
      </c>
      <c r="C866" s="150" t="s">
        <v>2032</v>
      </c>
      <c r="D866" s="150" t="s">
        <v>140</v>
      </c>
      <c r="E866" s="151" t="s">
        <v>143</v>
      </c>
      <c r="F866" s="152">
        <v>42987</v>
      </c>
      <c r="G866" s="153">
        <v>2017</v>
      </c>
      <c r="H866" s="149" t="s">
        <v>20</v>
      </c>
      <c r="I866" s="149" t="str">
        <f t="shared" si="40"/>
        <v>NJ</v>
      </c>
      <c r="J866" s="149" t="str">
        <f t="shared" si="42"/>
        <v>NJ</v>
      </c>
      <c r="K866" s="154" t="str">
        <f t="shared" si="41"/>
        <v>Northeast</v>
      </c>
      <c r="L866" s="149" t="str">
        <f>INDEX('State '!$A$1:$C$62,MATCH($I866,'State '!$B:$B,0),3)</f>
        <v>Northeast</v>
      </c>
      <c r="M866" s="149" t="str">
        <f>INDEX('State '!$A$1:$C$62,MATCH($J866,'State '!$B:$B,0),3)</f>
        <v>Northeast</v>
      </c>
      <c r="N866" s="149"/>
      <c r="O866" s="156">
        <v>26.7</v>
      </c>
      <c r="P866" s="155"/>
      <c r="Q866" s="155">
        <v>20</v>
      </c>
      <c r="R866" s="156"/>
      <c r="S866" s="157" t="s">
        <v>135</v>
      </c>
      <c r="T866" s="154" t="s">
        <v>381</v>
      </c>
      <c r="U866" s="158" t="s">
        <v>2033</v>
      </c>
      <c r="V866" s="149" t="s">
        <v>2174</v>
      </c>
      <c r="W866" s="148"/>
      <c r="X866" s="148"/>
      <c r="Y866" s="148"/>
    </row>
    <row r="867" spans="1:25" s="17" customFormat="1" x14ac:dyDescent="0.2">
      <c r="A867" s="149">
        <v>43068</v>
      </c>
      <c r="B867" s="162" t="s">
        <v>2097</v>
      </c>
      <c r="C867" s="162" t="s">
        <v>223</v>
      </c>
      <c r="D867" s="162" t="s">
        <v>140</v>
      </c>
      <c r="E867" s="151" t="s">
        <v>143</v>
      </c>
      <c r="F867" s="163">
        <v>43005</v>
      </c>
      <c r="G867" s="164">
        <v>2017</v>
      </c>
      <c r="H867" s="149" t="s">
        <v>1701</v>
      </c>
      <c r="I867" s="149" t="str">
        <f t="shared" si="40"/>
        <v>PA</v>
      </c>
      <c r="J867" s="149" t="str">
        <f t="shared" si="42"/>
        <v>VA</v>
      </c>
      <c r="K867" s="154" t="str">
        <f t="shared" si="41"/>
        <v>Northeast</v>
      </c>
      <c r="L867" s="149" t="str">
        <f>INDEX('State '!$A$1:$C$62,MATCH($I867,'State '!$B:$B,0),3)</f>
        <v>Northeast</v>
      </c>
      <c r="M867" s="149" t="str">
        <f>INDEX('State '!$A$1:$C$62,MATCH($J867,'State '!$B:$B,0),3)</f>
        <v>Northeast</v>
      </c>
      <c r="N867" s="149"/>
      <c r="O867" s="156">
        <v>210</v>
      </c>
      <c r="P867" s="156"/>
      <c r="Q867" s="156">
        <v>155</v>
      </c>
      <c r="R867" s="155"/>
      <c r="S867" s="149" t="s">
        <v>135</v>
      </c>
      <c r="T867" s="149" t="s">
        <v>381</v>
      </c>
      <c r="U867" s="149" t="s">
        <v>2098</v>
      </c>
      <c r="V867" s="149" t="s">
        <v>2177</v>
      </c>
      <c r="W867" s="148"/>
      <c r="X867" s="148"/>
      <c r="Y867" s="148"/>
    </row>
    <row r="868" spans="1:25" s="17" customFormat="1" x14ac:dyDescent="0.2">
      <c r="A868" s="149">
        <v>43068</v>
      </c>
      <c r="B868" s="150" t="s">
        <v>2103</v>
      </c>
      <c r="C868" s="150" t="s">
        <v>1875</v>
      </c>
      <c r="D868" s="150" t="s">
        <v>140</v>
      </c>
      <c r="E868" s="151" t="s">
        <v>143</v>
      </c>
      <c r="F868" s="152">
        <v>43014</v>
      </c>
      <c r="G868" s="153">
        <v>2017</v>
      </c>
      <c r="H868" s="149" t="s">
        <v>402</v>
      </c>
      <c r="I868" s="149" t="str">
        <f t="shared" si="40"/>
        <v>PA</v>
      </c>
      <c r="J868" s="149" t="str">
        <f t="shared" si="42"/>
        <v>NY</v>
      </c>
      <c r="K868" s="154" t="str">
        <f t="shared" si="41"/>
        <v>Northeast</v>
      </c>
      <c r="L868" s="149" t="str">
        <f>INDEX('State '!$A$1:$C$62,MATCH($I868,'State '!$B:$B,0),3)</f>
        <v>Northeast</v>
      </c>
      <c r="M868" s="149" t="str">
        <f>INDEX('State '!$A$1:$C$62,MATCH($J868,'State '!$B:$B,0),3)</f>
        <v>Northeast</v>
      </c>
      <c r="N868" s="149"/>
      <c r="O868" s="156">
        <v>112</v>
      </c>
      <c r="P868" s="155"/>
      <c r="Q868" s="155">
        <v>115</v>
      </c>
      <c r="R868" s="156"/>
      <c r="S868" s="157" t="s">
        <v>135</v>
      </c>
      <c r="T868" s="154" t="s">
        <v>381</v>
      </c>
      <c r="U868" s="158" t="s">
        <v>2104</v>
      </c>
      <c r="V868" s="149" t="s">
        <v>2177</v>
      </c>
      <c r="W868" s="148"/>
      <c r="X868" s="148"/>
      <c r="Y868" s="148"/>
    </row>
    <row r="869" spans="1:25" s="17" customFormat="1" ht="25.5" x14ac:dyDescent="0.2">
      <c r="A869" s="149">
        <v>43068</v>
      </c>
      <c r="B869" s="162" t="s">
        <v>1957</v>
      </c>
      <c r="C869" s="162" t="s">
        <v>199</v>
      </c>
      <c r="D869" s="162" t="s">
        <v>1878</v>
      </c>
      <c r="E869" s="162" t="s">
        <v>143</v>
      </c>
      <c r="F869" s="163">
        <v>43039</v>
      </c>
      <c r="G869" s="164">
        <v>2017</v>
      </c>
      <c r="H869" s="149" t="s">
        <v>2357</v>
      </c>
      <c r="I869" s="149" t="str">
        <f t="shared" si="40"/>
        <v>PA</v>
      </c>
      <c r="J869" s="149" t="str">
        <f t="shared" si="42"/>
        <v>MS</v>
      </c>
      <c r="K869" s="154" t="str">
        <f t="shared" si="41"/>
        <v>Northeast, Midwest, South Central</v>
      </c>
      <c r="L869" s="149" t="str">
        <f>INDEX('State '!$A$1:$C$62,MATCH($I869,'State '!$B:$B,0),3)</f>
        <v>Northeast</v>
      </c>
      <c r="M869" s="149" t="str">
        <f>INDEX('State '!$A$1:$C$62,MATCH($J869,'State '!$B:$B,0),3)</f>
        <v>South Central</v>
      </c>
      <c r="N869" s="149" t="s">
        <v>9</v>
      </c>
      <c r="O869" s="156">
        <v>256</v>
      </c>
      <c r="P869" s="156"/>
      <c r="Q869" s="156">
        <v>320</v>
      </c>
      <c r="R869" s="155"/>
      <c r="S869" s="149" t="s">
        <v>135</v>
      </c>
      <c r="T869" s="149" t="s">
        <v>381</v>
      </c>
      <c r="U869" s="149" t="s">
        <v>2096</v>
      </c>
      <c r="V869" s="149" t="s">
        <v>2177</v>
      </c>
      <c r="W869" s="148"/>
      <c r="X869" s="148"/>
      <c r="Y869" s="148"/>
    </row>
    <row r="870" spans="1:25" s="17" customFormat="1" x14ac:dyDescent="0.2">
      <c r="A870" s="149">
        <v>43068</v>
      </c>
      <c r="B870" s="162" t="s">
        <v>1955</v>
      </c>
      <c r="C870" s="162" t="s">
        <v>199</v>
      </c>
      <c r="D870" s="162" t="s">
        <v>1878</v>
      </c>
      <c r="E870" s="162" t="s">
        <v>143</v>
      </c>
      <c r="F870" s="163">
        <v>43039</v>
      </c>
      <c r="G870" s="164">
        <v>2017</v>
      </c>
      <c r="H870" s="149" t="s">
        <v>1956</v>
      </c>
      <c r="I870" s="149" t="str">
        <f t="shared" si="40"/>
        <v>PA</v>
      </c>
      <c r="J870" s="149" t="str">
        <f t="shared" si="42"/>
        <v>KY</v>
      </c>
      <c r="K870" s="154" t="str">
        <f t="shared" si="41"/>
        <v>Northeast, Midwest</v>
      </c>
      <c r="L870" s="149" t="str">
        <f>INDEX('State '!$A$1:$C$62,MATCH($I870,'State '!$B:$B,0),3)</f>
        <v>Northeast</v>
      </c>
      <c r="M870" s="149" t="str">
        <f>INDEX('State '!$A$1:$C$62,MATCH($J870,'State '!$B:$B,0),3)</f>
        <v>Midwest</v>
      </c>
      <c r="N870" s="149"/>
      <c r="O870" s="156">
        <v>127</v>
      </c>
      <c r="P870" s="156"/>
      <c r="Q870" s="156">
        <v>200</v>
      </c>
      <c r="R870" s="155"/>
      <c r="S870" s="149" t="s">
        <v>135</v>
      </c>
      <c r="T870" s="149" t="s">
        <v>381</v>
      </c>
      <c r="U870" s="149" t="s">
        <v>2096</v>
      </c>
      <c r="V870" s="149" t="s">
        <v>2177</v>
      </c>
      <c r="W870" s="148"/>
      <c r="X870" s="148"/>
      <c r="Y870" s="148"/>
    </row>
    <row r="871" spans="1:25" s="17" customFormat="1" x14ac:dyDescent="0.2">
      <c r="A871" s="149">
        <v>43675</v>
      </c>
      <c r="B871" s="162" t="s">
        <v>2451</v>
      </c>
      <c r="C871" s="162" t="s">
        <v>200</v>
      </c>
      <c r="D871" s="162" t="s">
        <v>140</v>
      </c>
      <c r="E871" s="151" t="s">
        <v>143</v>
      </c>
      <c r="F871" s="163">
        <v>43040</v>
      </c>
      <c r="G871" s="164">
        <v>2017</v>
      </c>
      <c r="H871" s="149" t="s">
        <v>1874</v>
      </c>
      <c r="I871" s="149" t="str">
        <f t="shared" si="40"/>
        <v>NJ</v>
      </c>
      <c r="J871" s="149" t="str">
        <f t="shared" si="42"/>
        <v>MA</v>
      </c>
      <c r="K871" s="154" t="str">
        <f t="shared" si="41"/>
        <v>Northeast</v>
      </c>
      <c r="L871" s="149" t="str">
        <f>INDEX('State '!$A$1:$C$62,MATCH($I871,'State '!$B:$B,0),3)</f>
        <v>Northeast</v>
      </c>
      <c r="M871" s="149" t="str">
        <f>INDEX('State '!$A$1:$C$62,MATCH($J871,'State '!$B:$B,0),3)</f>
        <v>Northeast</v>
      </c>
      <c r="N871" s="149"/>
      <c r="O871" s="156"/>
      <c r="P871" s="156">
        <v>0</v>
      </c>
      <c r="Q871" s="156">
        <v>40</v>
      </c>
      <c r="R871" s="155"/>
      <c r="S871" s="149" t="s">
        <v>135</v>
      </c>
      <c r="T871" s="149" t="s">
        <v>381</v>
      </c>
      <c r="U871" s="149" t="s">
        <v>2108</v>
      </c>
      <c r="V871" s="149" t="s">
        <v>2177</v>
      </c>
      <c r="W871" s="148"/>
      <c r="X871" s="148"/>
      <c r="Y871" s="148"/>
    </row>
    <row r="872" spans="1:25" s="17" customFormat="1" x14ac:dyDescent="0.2">
      <c r="A872" s="149">
        <v>43068</v>
      </c>
      <c r="B872" s="162" t="s">
        <v>1820</v>
      </c>
      <c r="C872" s="150" t="s">
        <v>206</v>
      </c>
      <c r="D872" s="162" t="s">
        <v>140</v>
      </c>
      <c r="E872" s="162" t="s">
        <v>143</v>
      </c>
      <c r="F872" s="163">
        <v>43040</v>
      </c>
      <c r="G872" s="164">
        <v>2017</v>
      </c>
      <c r="H872" s="149" t="s">
        <v>764</v>
      </c>
      <c r="I872" s="149" t="str">
        <f t="shared" si="40"/>
        <v>NY</v>
      </c>
      <c r="J872" s="149" t="str">
        <f t="shared" si="42"/>
        <v>CT</v>
      </c>
      <c r="K872" s="154" t="str">
        <f t="shared" si="41"/>
        <v>Northeast</v>
      </c>
      <c r="L872" s="149" t="str">
        <f>INDEX('State '!$A$1:$C$62,MATCH($I872,'State '!$B:$B,0),3)</f>
        <v>Northeast</v>
      </c>
      <c r="M872" s="149" t="str">
        <f>INDEX('State '!$A$1:$C$62,MATCH($J872,'State '!$B:$B,0),3)</f>
        <v>Northeast</v>
      </c>
      <c r="N872" s="149"/>
      <c r="O872" s="156">
        <v>85.6</v>
      </c>
      <c r="P872" s="156">
        <v>13.3</v>
      </c>
      <c r="Q872" s="156">
        <v>72.099999999999994</v>
      </c>
      <c r="R872" s="155" t="s">
        <v>384</v>
      </c>
      <c r="S872" s="149" t="s">
        <v>135</v>
      </c>
      <c r="T872" s="149" t="s">
        <v>381</v>
      </c>
      <c r="U872" s="149" t="s">
        <v>2113</v>
      </c>
      <c r="V872" s="149" t="s">
        <v>2177</v>
      </c>
      <c r="W872" s="148"/>
      <c r="X872" s="148"/>
      <c r="Y872" s="148"/>
    </row>
    <row r="873" spans="1:25" s="17" customFormat="1" x14ac:dyDescent="0.2">
      <c r="A873" s="149">
        <v>43068</v>
      </c>
      <c r="B873" s="162" t="s">
        <v>2304</v>
      </c>
      <c r="C873" s="162" t="s">
        <v>223</v>
      </c>
      <c r="D873" s="162" t="s">
        <v>140</v>
      </c>
      <c r="E873" s="151" t="s">
        <v>143</v>
      </c>
      <c r="F873" s="163">
        <v>43040</v>
      </c>
      <c r="G873" s="164">
        <v>2017</v>
      </c>
      <c r="H873" s="149" t="s">
        <v>388</v>
      </c>
      <c r="I873" s="149" t="str">
        <f t="shared" si="40"/>
        <v>PA</v>
      </c>
      <c r="J873" s="149" t="str">
        <f t="shared" si="42"/>
        <v>NY</v>
      </c>
      <c r="K873" s="154" t="str">
        <f t="shared" si="41"/>
        <v>Northeast</v>
      </c>
      <c r="L873" s="149" t="str">
        <f>INDEX('State '!$A$1:$C$62,MATCH($I873,'State '!$B:$B,0),3)</f>
        <v>Northeast</v>
      </c>
      <c r="M873" s="149" t="str">
        <f>INDEX('State '!$A$1:$C$62,MATCH($J873,'State '!$B:$B,0),3)</f>
        <v>Northeast</v>
      </c>
      <c r="N873" s="149"/>
      <c r="O873" s="156">
        <v>159</v>
      </c>
      <c r="P873" s="156">
        <v>0</v>
      </c>
      <c r="Q873" s="156">
        <v>112</v>
      </c>
      <c r="R873" s="155"/>
      <c r="S873" s="149" t="s">
        <v>135</v>
      </c>
      <c r="T873" s="149" t="s">
        <v>381</v>
      </c>
      <c r="U873" s="149" t="s">
        <v>2114</v>
      </c>
      <c r="V873" s="149" t="s">
        <v>2177</v>
      </c>
      <c r="W873" s="148"/>
      <c r="X873" s="148"/>
      <c r="Y873" s="148"/>
    </row>
    <row r="874" spans="1:25" s="17" customFormat="1" x14ac:dyDescent="0.2">
      <c r="A874" s="149">
        <v>43124</v>
      </c>
      <c r="B874" s="162" t="s">
        <v>2107</v>
      </c>
      <c r="C874" s="162" t="s">
        <v>260</v>
      </c>
      <c r="D874" s="162" t="s">
        <v>140</v>
      </c>
      <c r="E874" s="162" t="s">
        <v>143</v>
      </c>
      <c r="F874" s="163">
        <v>43040</v>
      </c>
      <c r="G874" s="155">
        <v>2017</v>
      </c>
      <c r="H874" s="149" t="s">
        <v>43</v>
      </c>
      <c r="I874" s="149" t="str">
        <f t="shared" si="40"/>
        <v>NM</v>
      </c>
      <c r="J874" s="149" t="str">
        <f t="shared" si="42"/>
        <v>NM</v>
      </c>
      <c r="K874" s="154" t="str">
        <f t="shared" si="41"/>
        <v>Mountain</v>
      </c>
      <c r="L874" s="149" t="str">
        <f>INDEX('State '!$A$1:$C$62,MATCH($I874,'State '!$B:$B,0),3)</f>
        <v>Mountain</v>
      </c>
      <c r="M874" s="149" t="str">
        <f>INDEX('State '!$A$1:$C$62,MATCH($J874,'State '!$B:$B,0),3)</f>
        <v>Mountain</v>
      </c>
      <c r="N874" s="149"/>
      <c r="O874" s="156">
        <v>44</v>
      </c>
      <c r="P874" s="156">
        <v>5</v>
      </c>
      <c r="Q874" s="156">
        <v>76</v>
      </c>
      <c r="R874" s="155" t="s">
        <v>2172</v>
      </c>
      <c r="S874" s="149" t="s">
        <v>135</v>
      </c>
      <c r="T874" s="149" t="s">
        <v>381</v>
      </c>
      <c r="U874" s="149" t="s">
        <v>2171</v>
      </c>
      <c r="V874" s="149" t="s">
        <v>2174</v>
      </c>
      <c r="W874" s="148"/>
      <c r="X874" s="148"/>
      <c r="Y874" s="148"/>
    </row>
    <row r="875" spans="1:25" s="17" customFormat="1" x14ac:dyDescent="0.2">
      <c r="A875" s="149">
        <v>43124</v>
      </c>
      <c r="B875" s="162" t="s">
        <v>2089</v>
      </c>
      <c r="C875" s="150" t="s">
        <v>206</v>
      </c>
      <c r="D875" s="162" t="s">
        <v>140</v>
      </c>
      <c r="E875" s="151" t="s">
        <v>143</v>
      </c>
      <c r="F875" s="163">
        <v>43040</v>
      </c>
      <c r="G875" s="155">
        <v>2017</v>
      </c>
      <c r="H875" s="149" t="s">
        <v>7</v>
      </c>
      <c r="I875" s="149" t="str">
        <f t="shared" si="40"/>
        <v>PA</v>
      </c>
      <c r="J875" s="149" t="str">
        <f t="shared" si="42"/>
        <v>PA</v>
      </c>
      <c r="K875" s="154" t="str">
        <f t="shared" si="41"/>
        <v>Northeast</v>
      </c>
      <c r="L875" s="149" t="str">
        <f>INDEX('State '!$A$1:$C$62,MATCH($I875,'State '!$B:$B,0),3)</f>
        <v>Northeast</v>
      </c>
      <c r="M875" s="149" t="str">
        <f>INDEX('State '!$A$1:$C$62,MATCH($J875,'State '!$B:$B,0),3)</f>
        <v>Northeast</v>
      </c>
      <c r="N875" s="149"/>
      <c r="O875" s="156">
        <v>143</v>
      </c>
      <c r="P875" s="156">
        <v>13</v>
      </c>
      <c r="Q875" s="156">
        <v>135</v>
      </c>
      <c r="R875" s="155">
        <v>36</v>
      </c>
      <c r="S875" s="149" t="s">
        <v>135</v>
      </c>
      <c r="T875" s="149" t="s">
        <v>381</v>
      </c>
      <c r="U875" s="149" t="s">
        <v>2090</v>
      </c>
      <c r="V875" s="149" t="s">
        <v>2174</v>
      </c>
      <c r="W875" s="148"/>
      <c r="X875" s="148"/>
      <c r="Y875" s="148"/>
    </row>
    <row r="876" spans="1:25" s="17" customFormat="1" x14ac:dyDescent="0.2">
      <c r="A876" s="149">
        <v>43068</v>
      </c>
      <c r="B876" s="162" t="s">
        <v>2054</v>
      </c>
      <c r="C876" s="150" t="s">
        <v>206</v>
      </c>
      <c r="D876" s="162" t="s">
        <v>140</v>
      </c>
      <c r="E876" s="151" t="s">
        <v>143</v>
      </c>
      <c r="F876" s="163">
        <v>43040</v>
      </c>
      <c r="G876" s="155">
        <v>2017</v>
      </c>
      <c r="H876" s="149" t="s">
        <v>7</v>
      </c>
      <c r="I876" s="149" t="str">
        <f t="shared" si="40"/>
        <v>PA</v>
      </c>
      <c r="J876" s="149" t="str">
        <f t="shared" si="42"/>
        <v>PA</v>
      </c>
      <c r="K876" s="154" t="str">
        <f t="shared" si="41"/>
        <v>Northeast</v>
      </c>
      <c r="L876" s="149" t="str">
        <f>INDEX('State '!$A$1:$C$62,MATCH($I876,'State '!$B:$B,0),3)</f>
        <v>Northeast</v>
      </c>
      <c r="M876" s="149" t="str">
        <f>INDEX('State '!$A$1:$C$62,MATCH($J876,'State '!$B:$B,0),3)</f>
        <v>Northeast</v>
      </c>
      <c r="N876" s="149"/>
      <c r="O876" s="156">
        <v>87.4</v>
      </c>
      <c r="P876" s="156">
        <v>7</v>
      </c>
      <c r="Q876" s="156">
        <v>180</v>
      </c>
      <c r="R876" s="155">
        <v>36</v>
      </c>
      <c r="S876" s="149" t="s">
        <v>135</v>
      </c>
      <c r="T876" s="149" t="s">
        <v>381</v>
      </c>
      <c r="U876" s="149" t="s">
        <v>2055</v>
      </c>
      <c r="V876" s="149" t="s">
        <v>2174</v>
      </c>
      <c r="W876" s="148"/>
      <c r="X876" s="148"/>
      <c r="Y876" s="148"/>
    </row>
    <row r="877" spans="1:25" s="17" customFormat="1" x14ac:dyDescent="0.2">
      <c r="A877" s="149">
        <v>43199</v>
      </c>
      <c r="B877" s="162" t="s">
        <v>2313</v>
      </c>
      <c r="C877" s="162" t="s">
        <v>1725</v>
      </c>
      <c r="D877" s="162" t="s">
        <v>140</v>
      </c>
      <c r="E877" s="162" t="s">
        <v>143</v>
      </c>
      <c r="F877" s="163">
        <v>43053</v>
      </c>
      <c r="G877" s="155">
        <v>2017</v>
      </c>
      <c r="H877" s="149" t="s">
        <v>52</v>
      </c>
      <c r="I877" s="149" t="str">
        <f t="shared" si="40"/>
        <v>TN</v>
      </c>
      <c r="J877" s="149" t="str">
        <f t="shared" si="42"/>
        <v>TN</v>
      </c>
      <c r="K877" s="154" t="str">
        <f t="shared" si="41"/>
        <v>Midwest</v>
      </c>
      <c r="L877" s="149" t="str">
        <f>INDEX('State '!$A$1:$C$62,MATCH($I877,'State '!$B:$B,0),3)</f>
        <v>Midwest</v>
      </c>
      <c r="M877" s="149" t="str">
        <f>INDEX('State '!$A$1:$C$62,MATCH($J877,'State '!$B:$B,0),3)</f>
        <v>Midwest</v>
      </c>
      <c r="N877" s="149"/>
      <c r="O877" s="156">
        <v>36.700000000000003</v>
      </c>
      <c r="P877" s="156"/>
      <c r="Q877" s="156">
        <v>200</v>
      </c>
      <c r="R877" s="155"/>
      <c r="S877" s="149" t="s">
        <v>138</v>
      </c>
      <c r="T877" s="149" t="s">
        <v>381</v>
      </c>
      <c r="U877" s="149" t="s">
        <v>2314</v>
      </c>
      <c r="V877" s="149" t="s">
        <v>2174</v>
      </c>
      <c r="W877" s="148"/>
      <c r="X877" s="148"/>
      <c r="Y877" s="148"/>
    </row>
    <row r="878" spans="1:25" s="17" customFormat="1" ht="25.5" x14ac:dyDescent="0.2">
      <c r="A878" s="149">
        <v>43468</v>
      </c>
      <c r="B878" s="162" t="s">
        <v>2261</v>
      </c>
      <c r="C878" s="162" t="s">
        <v>2262</v>
      </c>
      <c r="D878" s="162" t="s">
        <v>136</v>
      </c>
      <c r="E878" s="162" t="s">
        <v>143</v>
      </c>
      <c r="F878" s="163">
        <v>43070</v>
      </c>
      <c r="G878" s="164">
        <v>2017</v>
      </c>
      <c r="H878" s="149" t="s">
        <v>37</v>
      </c>
      <c r="I878" s="149" t="str">
        <f t="shared" si="40"/>
        <v>OK</v>
      </c>
      <c r="J878" s="149" t="str">
        <f t="shared" si="42"/>
        <v>OK</v>
      </c>
      <c r="K878" s="154" t="str">
        <f t="shared" si="41"/>
        <v>South Central</v>
      </c>
      <c r="L878" s="149" t="str">
        <f>INDEX('State '!$A$1:$C$62,MATCH($I878,'State '!$B:$B,0),3)</f>
        <v>South Central</v>
      </c>
      <c r="M878" s="149" t="str">
        <f>INDEX('State '!$A$1:$C$62,MATCH($J878,'State '!$B:$B,0),3)</f>
        <v>South Central</v>
      </c>
      <c r="N878" s="149"/>
      <c r="O878" s="156">
        <v>60</v>
      </c>
      <c r="P878" s="156">
        <v>50</v>
      </c>
      <c r="Q878" s="156">
        <v>200</v>
      </c>
      <c r="R878" s="155">
        <v>24</v>
      </c>
      <c r="S878" s="149" t="s">
        <v>138</v>
      </c>
      <c r="T878" s="149" t="s">
        <v>187</v>
      </c>
      <c r="U878" s="158" t="s">
        <v>382</v>
      </c>
      <c r="V878" s="149" t="s">
        <v>2174</v>
      </c>
      <c r="W878" s="148" t="s">
        <v>2476</v>
      </c>
      <c r="X878" s="148"/>
      <c r="Y878" s="148" t="s">
        <v>2695</v>
      </c>
    </row>
    <row r="879" spans="1:25" s="17" customFormat="1" ht="25.5" x14ac:dyDescent="0.2">
      <c r="A879" s="149">
        <v>43123</v>
      </c>
      <c r="B879" s="162" t="s">
        <v>2316</v>
      </c>
      <c r="C879" s="162" t="s">
        <v>2102</v>
      </c>
      <c r="D879" s="162" t="s">
        <v>136</v>
      </c>
      <c r="E879" s="151" t="s">
        <v>143</v>
      </c>
      <c r="F879" s="163">
        <v>43070</v>
      </c>
      <c r="G879" s="155">
        <v>2017</v>
      </c>
      <c r="H879" s="149" t="s">
        <v>6</v>
      </c>
      <c r="I879" s="149" t="str">
        <f t="shared" si="40"/>
        <v>TX</v>
      </c>
      <c r="J879" s="149" t="str">
        <f t="shared" si="42"/>
        <v>TX</v>
      </c>
      <c r="K879" s="154" t="str">
        <f t="shared" si="41"/>
        <v>South Central</v>
      </c>
      <c r="L879" s="149" t="str">
        <f>INDEX('State '!$A$1:$C$62,MATCH($I879,'State '!$B:$B,0),3)</f>
        <v>South Central</v>
      </c>
      <c r="M879" s="149" t="str">
        <f>INDEX('State '!$A$1:$C$62,MATCH($J879,'State '!$B:$B,0),3)</f>
        <v>South Central</v>
      </c>
      <c r="N879" s="149"/>
      <c r="O879" s="156"/>
      <c r="P879" s="156">
        <v>200</v>
      </c>
      <c r="Q879" s="156">
        <v>600</v>
      </c>
      <c r="R879" s="155">
        <v>30</v>
      </c>
      <c r="S879" s="149" t="s">
        <v>138</v>
      </c>
      <c r="T879" s="149" t="s">
        <v>381</v>
      </c>
      <c r="U879" s="149" t="s">
        <v>2074</v>
      </c>
      <c r="V879" s="149" t="s">
        <v>2174</v>
      </c>
      <c r="W879" s="148" t="s">
        <v>2700</v>
      </c>
      <c r="X879" s="148"/>
      <c r="Y879" s="148"/>
    </row>
    <row r="880" spans="1:25" s="17" customFormat="1" x14ac:dyDescent="0.2">
      <c r="A880" s="149">
        <v>43199</v>
      </c>
      <c r="B880" s="162" t="s">
        <v>2302</v>
      </c>
      <c r="C880" s="162" t="s">
        <v>1828</v>
      </c>
      <c r="D880" s="162" t="s">
        <v>140</v>
      </c>
      <c r="E880" s="162" t="s">
        <v>143</v>
      </c>
      <c r="F880" s="163">
        <v>43070</v>
      </c>
      <c r="G880" s="155">
        <v>2017</v>
      </c>
      <c r="H880" s="149" t="s">
        <v>2468</v>
      </c>
      <c r="I880" s="149" t="str">
        <f t="shared" si="40"/>
        <v>QU</v>
      </c>
      <c r="J880" s="149" t="str">
        <f t="shared" si="42"/>
        <v>ME</v>
      </c>
      <c r="K880" s="154" t="str">
        <f t="shared" si="41"/>
        <v>Canada, Northeast</v>
      </c>
      <c r="L880" s="149" t="str">
        <f>INDEX('State '!$A$1:$C$62,MATCH($I880,'State '!$B:$B,0),3)</f>
        <v>Canada</v>
      </c>
      <c r="M880" s="149" t="str">
        <f>INDEX('State '!$A$1:$C$62,MATCH($J880,'State '!$B:$B,0),3)</f>
        <v>Northeast</v>
      </c>
      <c r="N880" s="149"/>
      <c r="O880" s="156"/>
      <c r="P880" s="156"/>
      <c r="Q880" s="156">
        <v>48</v>
      </c>
      <c r="R880" s="155"/>
      <c r="S880" s="149" t="s">
        <v>135</v>
      </c>
      <c r="T880" s="149" t="s">
        <v>381</v>
      </c>
      <c r="U880" s="149" t="s">
        <v>2303</v>
      </c>
      <c r="V880" s="149" t="s">
        <v>2177</v>
      </c>
      <c r="W880" s="148" t="s">
        <v>2436</v>
      </c>
      <c r="X880" s="148"/>
      <c r="Y880" s="148" t="s">
        <v>2501</v>
      </c>
    </row>
    <row r="881" spans="1:25" s="17" customFormat="1" x14ac:dyDescent="0.2">
      <c r="A881" s="149">
        <v>43201</v>
      </c>
      <c r="B881" s="162" t="s">
        <v>1995</v>
      </c>
      <c r="C881" s="162" t="s">
        <v>1954</v>
      </c>
      <c r="D881" s="162" t="s">
        <v>1878</v>
      </c>
      <c r="E881" s="151" t="s">
        <v>143</v>
      </c>
      <c r="F881" s="163">
        <v>43070</v>
      </c>
      <c r="G881" s="155">
        <v>2017</v>
      </c>
      <c r="H881" s="149" t="s">
        <v>1992</v>
      </c>
      <c r="I881" s="149" t="str">
        <f t="shared" si="40"/>
        <v>KY</v>
      </c>
      <c r="J881" s="149" t="str">
        <f t="shared" si="42"/>
        <v>LA</v>
      </c>
      <c r="K881" s="154" t="str">
        <f t="shared" si="41"/>
        <v>Midwest, South Central</v>
      </c>
      <c r="L881" s="149" t="str">
        <f>INDEX('State '!$A$1:$C$62,MATCH($I881,'State '!$B:$B,0),3)</f>
        <v>Midwest</v>
      </c>
      <c r="M881" s="149" t="str">
        <f>INDEX('State '!$A$1:$C$62,MATCH($J881,'State '!$B:$B,0),3)</f>
        <v>South Central</v>
      </c>
      <c r="N881" s="149"/>
      <c r="O881" s="156">
        <v>400</v>
      </c>
      <c r="P881" s="156"/>
      <c r="Q881" s="156">
        <v>1100</v>
      </c>
      <c r="R881" s="155"/>
      <c r="S881" s="149" t="s">
        <v>135</v>
      </c>
      <c r="T881" s="149" t="s">
        <v>381</v>
      </c>
      <c r="U881" s="149" t="s">
        <v>2044</v>
      </c>
      <c r="V881" s="149" t="s">
        <v>2177</v>
      </c>
      <c r="W881" s="148"/>
      <c r="X881" s="148"/>
      <c r="Y881" s="148"/>
    </row>
    <row r="882" spans="1:25" s="17" customFormat="1" x14ac:dyDescent="0.2">
      <c r="A882" s="149">
        <v>43124</v>
      </c>
      <c r="B882" s="162" t="s">
        <v>2100</v>
      </c>
      <c r="C882" s="162" t="s">
        <v>1875</v>
      </c>
      <c r="D882" s="162" t="s">
        <v>134</v>
      </c>
      <c r="E882" s="151" t="s">
        <v>143</v>
      </c>
      <c r="F882" s="163">
        <v>43073</v>
      </c>
      <c r="G882" s="155">
        <v>2017</v>
      </c>
      <c r="H882" s="149" t="s">
        <v>19</v>
      </c>
      <c r="I882" s="149" t="str">
        <f t="shared" si="40"/>
        <v>VA</v>
      </c>
      <c r="J882" s="149" t="str">
        <f t="shared" si="42"/>
        <v>VA</v>
      </c>
      <c r="K882" s="154" t="str">
        <f t="shared" si="41"/>
        <v>Northeast</v>
      </c>
      <c r="L882" s="149" t="str">
        <f>INDEX('State '!$A$1:$C$62,MATCH($I882,'State '!$B:$B,0),3)</f>
        <v>Northeast</v>
      </c>
      <c r="M882" s="149" t="str">
        <f>INDEX('State '!$A$1:$C$62,MATCH($J882,'State '!$B:$B,0),3)</f>
        <v>Northeast</v>
      </c>
      <c r="N882" s="149"/>
      <c r="O882" s="156">
        <v>190.8</v>
      </c>
      <c r="P882" s="156">
        <v>4.9000000000000004</v>
      </c>
      <c r="Q882" s="156">
        <v>250</v>
      </c>
      <c r="R882" s="155">
        <v>24</v>
      </c>
      <c r="S882" s="149" t="s">
        <v>135</v>
      </c>
      <c r="T882" s="149" t="s">
        <v>381</v>
      </c>
      <c r="U882" s="149" t="s">
        <v>2004</v>
      </c>
      <c r="V882" s="149" t="s">
        <v>2174</v>
      </c>
      <c r="W882" s="148"/>
      <c r="X882" s="148"/>
      <c r="Y882" s="148"/>
    </row>
    <row r="883" spans="1:25" s="17" customFormat="1" ht="25.5" x14ac:dyDescent="0.2">
      <c r="A883" s="149">
        <v>43216</v>
      </c>
      <c r="B883" s="150" t="s">
        <v>2454</v>
      </c>
      <c r="C883" s="150" t="s">
        <v>1875</v>
      </c>
      <c r="D883" s="150" t="s">
        <v>1878</v>
      </c>
      <c r="E883" s="151" t="s">
        <v>143</v>
      </c>
      <c r="F883" s="152"/>
      <c r="G883" s="153">
        <v>2017</v>
      </c>
      <c r="H883" s="149" t="s">
        <v>2341</v>
      </c>
      <c r="I883" s="149" t="str">
        <f t="shared" si="40"/>
        <v>PA</v>
      </c>
      <c r="J883" s="149" t="str">
        <f t="shared" si="42"/>
        <v>AL</v>
      </c>
      <c r="K883" s="154" t="str">
        <f t="shared" si="41"/>
        <v>Northeast, Southeast, South Central</v>
      </c>
      <c r="L883" s="149" t="str">
        <f>INDEX('State '!$A$1:$C$62,MATCH($I883,'State '!$B:$B,0),3)</f>
        <v>Northeast</v>
      </c>
      <c r="M883" s="149" t="str">
        <f>INDEX('State '!$A$1:$C$62,MATCH($J883,'State '!$B:$B,0),3)</f>
        <v>South Central</v>
      </c>
      <c r="N883" s="149" t="s">
        <v>15</v>
      </c>
      <c r="O883" s="156">
        <v>2600</v>
      </c>
      <c r="P883" s="155"/>
      <c r="Q883" s="155">
        <v>400</v>
      </c>
      <c r="R883" s="156"/>
      <c r="S883" s="157" t="s">
        <v>135</v>
      </c>
      <c r="T883" s="154" t="s">
        <v>381</v>
      </c>
      <c r="U883" s="158" t="s">
        <v>2001</v>
      </c>
      <c r="V883" s="149" t="s">
        <v>2177</v>
      </c>
      <c r="W883" s="148" t="s">
        <v>2289</v>
      </c>
      <c r="X883" s="148"/>
      <c r="Y883" s="148"/>
    </row>
    <row r="884" spans="1:25" s="17" customFormat="1" ht="25.5" x14ac:dyDescent="0.2">
      <c r="A884" s="149">
        <v>43103</v>
      </c>
      <c r="B884" s="162" t="s">
        <v>1946</v>
      </c>
      <c r="C884" s="162" t="s">
        <v>261</v>
      </c>
      <c r="D884" s="162" t="s">
        <v>1878</v>
      </c>
      <c r="E884" s="162" t="s">
        <v>143</v>
      </c>
      <c r="F884" s="163">
        <v>43101</v>
      </c>
      <c r="G884" s="164">
        <v>2018</v>
      </c>
      <c r="H884" s="149" t="s">
        <v>2333</v>
      </c>
      <c r="I884" s="149" t="str">
        <f t="shared" si="40"/>
        <v>OH</v>
      </c>
      <c r="J884" s="149" t="str">
        <f t="shared" si="42"/>
        <v>KY</v>
      </c>
      <c r="K884" s="154" t="str">
        <f t="shared" si="41"/>
        <v>Northeast, Midwest</v>
      </c>
      <c r="L884" s="149" t="str">
        <f>INDEX('State '!$A$1:$C$62,MATCH($I884,'State '!$B:$B,0),3)</f>
        <v>Northeast</v>
      </c>
      <c r="M884" s="149" t="str">
        <f>INDEX('State '!$A$1:$C$62,MATCH($J884,'State '!$B:$B,0),3)</f>
        <v>Midwest</v>
      </c>
      <c r="N884" s="149"/>
      <c r="O884" s="156">
        <v>1400</v>
      </c>
      <c r="P884" s="156">
        <v>160</v>
      </c>
      <c r="Q884" s="156">
        <v>1530</v>
      </c>
      <c r="R884" s="155">
        <v>36</v>
      </c>
      <c r="S884" s="149" t="s">
        <v>135</v>
      </c>
      <c r="T884" s="149" t="s">
        <v>381</v>
      </c>
      <c r="U884" s="149" t="s">
        <v>2040</v>
      </c>
      <c r="V884" s="149" t="s">
        <v>2177</v>
      </c>
      <c r="W884" s="148" t="s">
        <v>2453</v>
      </c>
      <c r="X884" s="148"/>
      <c r="Y884" s="148" t="s">
        <v>2494</v>
      </c>
    </row>
    <row r="885" spans="1:25" s="17" customFormat="1" x14ac:dyDescent="0.2">
      <c r="A885" s="149">
        <v>43182</v>
      </c>
      <c r="B885" s="162" t="s">
        <v>2159</v>
      </c>
      <c r="C885" s="162" t="s">
        <v>199</v>
      </c>
      <c r="D885" s="162" t="s">
        <v>134</v>
      </c>
      <c r="E885" s="151" t="s">
        <v>143</v>
      </c>
      <c r="F885" s="163">
        <v>43103</v>
      </c>
      <c r="G885" s="164">
        <v>2018</v>
      </c>
      <c r="H885" s="149" t="s">
        <v>20</v>
      </c>
      <c r="I885" s="149" t="str">
        <f t="shared" si="40"/>
        <v>NJ</v>
      </c>
      <c r="J885" s="149" t="str">
        <f t="shared" si="42"/>
        <v>NJ</v>
      </c>
      <c r="K885" s="154" t="str">
        <f t="shared" si="41"/>
        <v>Northeast</v>
      </c>
      <c r="L885" s="149" t="str">
        <f>INDEX('State '!$A$1:$C$62,MATCH($I885,'State '!$B:$B,0),3)</f>
        <v>Northeast</v>
      </c>
      <c r="M885" s="149" t="str">
        <f>INDEX('State '!$A$1:$C$62,MATCH($J885,'State '!$B:$B,0),3)</f>
        <v>Northeast</v>
      </c>
      <c r="N885" s="149"/>
      <c r="O885" s="156">
        <v>31</v>
      </c>
      <c r="P885" s="156">
        <v>1</v>
      </c>
      <c r="Q885" s="156">
        <v>300</v>
      </c>
      <c r="R885" s="155">
        <v>24</v>
      </c>
      <c r="S885" s="149" t="s">
        <v>135</v>
      </c>
      <c r="T885" s="149" t="s">
        <v>381</v>
      </c>
      <c r="U885" s="149" t="s">
        <v>2160</v>
      </c>
      <c r="V885" s="149" t="s">
        <v>2174</v>
      </c>
      <c r="W885" s="148"/>
      <c r="X885" s="148"/>
      <c r="Y885" s="148"/>
    </row>
    <row r="886" spans="1:25" s="17" customFormat="1" x14ac:dyDescent="0.2">
      <c r="A886" s="149">
        <v>43131</v>
      </c>
      <c r="B886" s="150" t="s">
        <v>2376</v>
      </c>
      <c r="C886" s="150" t="s">
        <v>2377</v>
      </c>
      <c r="D886" s="150" t="s">
        <v>140</v>
      </c>
      <c r="E886" s="151" t="s">
        <v>143</v>
      </c>
      <c r="F886" s="152">
        <v>43151</v>
      </c>
      <c r="G886" s="153">
        <v>2018</v>
      </c>
      <c r="H886" s="149" t="s">
        <v>408</v>
      </c>
      <c r="I886" s="149" t="str">
        <f t="shared" si="40"/>
        <v>TX</v>
      </c>
      <c r="J886" s="149" t="str">
        <f t="shared" ref="J886:J917" si="43">RIGHT($H886,2)</f>
        <v>MX</v>
      </c>
      <c r="K886" s="154" t="str">
        <f t="shared" si="41"/>
        <v>South Central, Mexico</v>
      </c>
      <c r="L886" s="149" t="str">
        <f>INDEX('State '!$A$1:$C$62,MATCH($I886,'State '!$B:$B,0),3)</f>
        <v>South Central</v>
      </c>
      <c r="M886" s="149" t="str">
        <f>INDEX('State '!$A$1:$C$62,MATCH($J886,'State '!$B:$B,0),3)</f>
        <v>Mexico</v>
      </c>
      <c r="N886" s="149"/>
      <c r="O886" s="156"/>
      <c r="P886" s="155">
        <v>0.26</v>
      </c>
      <c r="Q886" s="155">
        <v>150</v>
      </c>
      <c r="R886" s="156">
        <v>24</v>
      </c>
      <c r="S886" s="157" t="s">
        <v>135</v>
      </c>
      <c r="T886" s="154" t="s">
        <v>381</v>
      </c>
      <c r="U886" s="158" t="s">
        <v>2375</v>
      </c>
      <c r="V886" s="154" t="s">
        <v>2177</v>
      </c>
      <c r="W886" s="148" t="s">
        <v>2207</v>
      </c>
      <c r="X886" s="148"/>
      <c r="Y886" s="148"/>
    </row>
    <row r="887" spans="1:25" s="17" customFormat="1" x14ac:dyDescent="0.2">
      <c r="A887" s="149">
        <v>43192</v>
      </c>
      <c r="B887" s="162" t="s">
        <v>2106</v>
      </c>
      <c r="C887" s="150" t="s">
        <v>2049</v>
      </c>
      <c r="D887" s="162" t="s">
        <v>140</v>
      </c>
      <c r="E887" s="162" t="s">
        <v>143</v>
      </c>
      <c r="F887" s="163">
        <v>43158</v>
      </c>
      <c r="G887" s="155">
        <v>2018</v>
      </c>
      <c r="H887" s="149" t="s">
        <v>53</v>
      </c>
      <c r="I887" s="149" t="str">
        <f t="shared" si="40"/>
        <v>SC</v>
      </c>
      <c r="J887" s="149" t="str">
        <f t="shared" si="43"/>
        <v>SC</v>
      </c>
      <c r="K887" s="154" t="str">
        <f t="shared" si="41"/>
        <v>Southeast</v>
      </c>
      <c r="L887" s="149" t="str">
        <f>INDEX('State '!$A$1:$C$62,MATCH($I887,'State '!$B:$B,0),3)</f>
        <v>Southeast</v>
      </c>
      <c r="M887" s="149" t="str">
        <f>INDEX('State '!$A$1:$C$62,MATCH($J887,'State '!$B:$B,0),3)</f>
        <v>Southeast</v>
      </c>
      <c r="N887" s="149"/>
      <c r="O887" s="156">
        <v>119</v>
      </c>
      <c r="P887" s="156">
        <v>55</v>
      </c>
      <c r="Q887" s="156">
        <v>80</v>
      </c>
      <c r="R887" s="155">
        <v>12</v>
      </c>
      <c r="S887" s="149" t="s">
        <v>135</v>
      </c>
      <c r="T887" s="149" t="s">
        <v>381</v>
      </c>
      <c r="U887" s="149" t="s">
        <v>2188</v>
      </c>
      <c r="V887" s="149" t="s">
        <v>2174</v>
      </c>
      <c r="W887" s="148" t="s">
        <v>2508</v>
      </c>
      <c r="X887" s="148"/>
      <c r="Y887" s="148"/>
    </row>
    <row r="888" spans="1:25" s="17" customFormat="1" x14ac:dyDescent="0.2">
      <c r="A888" s="149">
        <v>43423</v>
      </c>
      <c r="B888" s="162" t="s">
        <v>2472</v>
      </c>
      <c r="C888" s="162" t="s">
        <v>240</v>
      </c>
      <c r="D888" s="162" t="s">
        <v>136</v>
      </c>
      <c r="E888" s="162" t="s">
        <v>143</v>
      </c>
      <c r="F888" s="163">
        <v>43159</v>
      </c>
      <c r="G888" s="155">
        <v>2018</v>
      </c>
      <c r="H888" s="149" t="s">
        <v>7</v>
      </c>
      <c r="I888" s="149" t="str">
        <f t="shared" si="40"/>
        <v>PA</v>
      </c>
      <c r="J888" s="149" t="str">
        <f t="shared" si="43"/>
        <v>PA</v>
      </c>
      <c r="K888" s="154" t="str">
        <f t="shared" si="41"/>
        <v>Northeast</v>
      </c>
      <c r="L888" s="149" t="str">
        <f>INDEX('State '!$A$1:$C$62,MATCH($I888,'State '!$B:$B,0),3)</f>
        <v>Northeast</v>
      </c>
      <c r="M888" s="149" t="str">
        <f>INDEX('State '!$A$1:$C$62,MATCH($J888,'State '!$B:$B,0),3)</f>
        <v>Northeast</v>
      </c>
      <c r="N888" s="149"/>
      <c r="O888" s="156">
        <v>1500</v>
      </c>
      <c r="P888" s="156">
        <v>120</v>
      </c>
      <c r="Q888" s="156">
        <v>440</v>
      </c>
      <c r="R888" s="155" t="s">
        <v>1822</v>
      </c>
      <c r="S888" s="149" t="s">
        <v>138</v>
      </c>
      <c r="T888" s="149"/>
      <c r="U888" s="149" t="s">
        <v>382</v>
      </c>
      <c r="V888" s="149" t="s">
        <v>2174</v>
      </c>
      <c r="W888" s="148" t="s">
        <v>2473</v>
      </c>
      <c r="X888" s="148"/>
      <c r="Y888" s="148"/>
    </row>
    <row r="889" spans="1:25" s="17" customFormat="1" ht="25.5" x14ac:dyDescent="0.2">
      <c r="A889" s="171">
        <v>43194</v>
      </c>
      <c r="B889" s="162" t="s">
        <v>2087</v>
      </c>
      <c r="C889" s="150" t="s">
        <v>206</v>
      </c>
      <c r="D889" s="162" t="s">
        <v>1878</v>
      </c>
      <c r="E889" s="162" t="s">
        <v>143</v>
      </c>
      <c r="F889" s="163">
        <v>43168</v>
      </c>
      <c r="G889" s="155">
        <v>2018</v>
      </c>
      <c r="H889" s="149" t="s">
        <v>2419</v>
      </c>
      <c r="I889" s="149" t="str">
        <f t="shared" si="40"/>
        <v>KY</v>
      </c>
      <c r="J889" s="149" t="str">
        <f t="shared" si="43"/>
        <v>LA</v>
      </c>
      <c r="K889" s="154" t="str">
        <f t="shared" si="41"/>
        <v>Midwest, South Central</v>
      </c>
      <c r="L889" s="149" t="str">
        <f>INDEX('State '!$A$1:$C$62,MATCH($I889,'State '!$B:$B,0),3)</f>
        <v>Midwest</v>
      </c>
      <c r="M889" s="149" t="str">
        <f>INDEX('State '!$A$1:$C$62,MATCH($J889,'State '!$B:$B,0),3)</f>
        <v>South Central</v>
      </c>
      <c r="N889" s="149"/>
      <c r="O889" s="156">
        <v>170</v>
      </c>
      <c r="P889" s="156">
        <v>2.4</v>
      </c>
      <c r="Q889" s="156">
        <v>900</v>
      </c>
      <c r="R889" s="155"/>
      <c r="S889" s="149" t="s">
        <v>135</v>
      </c>
      <c r="T889" s="149" t="s">
        <v>381</v>
      </c>
      <c r="U889" s="149" t="s">
        <v>2088</v>
      </c>
      <c r="V889" s="149" t="s">
        <v>2177</v>
      </c>
      <c r="W889" s="148" t="s">
        <v>2443</v>
      </c>
      <c r="X889" s="148"/>
      <c r="Y889" s="148" t="s">
        <v>2505</v>
      </c>
    </row>
    <row r="890" spans="1:25" s="17" customFormat="1" x14ac:dyDescent="0.2">
      <c r="A890" s="149">
        <v>43192</v>
      </c>
      <c r="B890" s="162" t="s">
        <v>1953</v>
      </c>
      <c r="C890" s="162" t="s">
        <v>1954</v>
      </c>
      <c r="D890" s="162" t="s">
        <v>1878</v>
      </c>
      <c r="E890" s="162" t="s">
        <v>143</v>
      </c>
      <c r="F890" s="163">
        <v>43172</v>
      </c>
      <c r="G890" s="164">
        <v>2018</v>
      </c>
      <c r="H890" s="149" t="s">
        <v>0</v>
      </c>
      <c r="I890" s="149" t="str">
        <f t="shared" si="40"/>
        <v>LA</v>
      </c>
      <c r="J890" s="149" t="str">
        <f t="shared" si="43"/>
        <v>LA</v>
      </c>
      <c r="K890" s="154" t="str">
        <f t="shared" si="41"/>
        <v>South Central</v>
      </c>
      <c r="L890" s="149" t="str">
        <f>INDEX('State '!$A$1:$C$62,MATCH($I890,'State '!$B:$B,0),3)</f>
        <v>South Central</v>
      </c>
      <c r="M890" s="149" t="str">
        <f>INDEX('State '!$A$1:$C$62,MATCH($J890,'State '!$B:$B,0),3)</f>
        <v>South Central</v>
      </c>
      <c r="N890" s="149"/>
      <c r="O890" s="156">
        <v>300</v>
      </c>
      <c r="P890" s="156">
        <v>34</v>
      </c>
      <c r="Q890" s="156">
        <v>800</v>
      </c>
      <c r="R890" s="155" t="s">
        <v>535</v>
      </c>
      <c r="S890" s="149" t="s">
        <v>135</v>
      </c>
      <c r="T890" s="149" t="s">
        <v>381</v>
      </c>
      <c r="U890" s="149" t="s">
        <v>2002</v>
      </c>
      <c r="V890" s="149" t="s">
        <v>2174</v>
      </c>
      <c r="W890" s="148" t="s">
        <v>2299</v>
      </c>
      <c r="X890" s="148"/>
      <c r="Y890" s="148"/>
    </row>
    <row r="891" spans="1:25" s="17" customFormat="1" x14ac:dyDescent="0.2">
      <c r="A891" s="149">
        <v>43182</v>
      </c>
      <c r="B891" s="150" t="s">
        <v>2356</v>
      </c>
      <c r="C891" s="162" t="s">
        <v>1875</v>
      </c>
      <c r="D891" s="162" t="s">
        <v>140</v>
      </c>
      <c r="E891" s="151" t="s">
        <v>143</v>
      </c>
      <c r="F891" s="163">
        <v>43175</v>
      </c>
      <c r="G891" s="164">
        <v>2018</v>
      </c>
      <c r="H891" s="149" t="s">
        <v>20</v>
      </c>
      <c r="I891" s="149" t="str">
        <f t="shared" si="40"/>
        <v>NJ</v>
      </c>
      <c r="J891" s="149" t="str">
        <f t="shared" si="43"/>
        <v>NJ</v>
      </c>
      <c r="K891" s="154" t="str">
        <f t="shared" si="41"/>
        <v>Northeast</v>
      </c>
      <c r="L891" s="149" t="str">
        <f>INDEX('State '!$A$1:$C$62,MATCH($I891,'State '!$B:$B,0),3)</f>
        <v>Northeast</v>
      </c>
      <c r="M891" s="149" t="str">
        <f>INDEX('State '!$A$1:$C$62,MATCH($J891,'State '!$B:$B,0),3)</f>
        <v>Northeast</v>
      </c>
      <c r="N891" s="149"/>
      <c r="O891" s="156">
        <v>116</v>
      </c>
      <c r="P891" s="156"/>
      <c r="Q891" s="156">
        <v>120</v>
      </c>
      <c r="R891" s="155"/>
      <c r="S891" s="149" t="s">
        <v>135</v>
      </c>
      <c r="T891" s="149" t="s">
        <v>381</v>
      </c>
      <c r="U891" s="149" t="s">
        <v>2033</v>
      </c>
      <c r="V891" s="149" t="s">
        <v>2174</v>
      </c>
      <c r="W891" s="159"/>
      <c r="X891" s="148"/>
      <c r="Y891" s="148"/>
    </row>
    <row r="892" spans="1:25" s="17" customFormat="1" ht="25.5" x14ac:dyDescent="0.2">
      <c r="A892" s="149">
        <v>43423</v>
      </c>
      <c r="B892" s="150" t="s">
        <v>2260</v>
      </c>
      <c r="C892" s="150" t="s">
        <v>3151</v>
      </c>
      <c r="D892" s="150" t="s">
        <v>136</v>
      </c>
      <c r="E892" s="151" t="s">
        <v>143</v>
      </c>
      <c r="F892" s="152">
        <v>43191</v>
      </c>
      <c r="G892" s="160">
        <v>2018</v>
      </c>
      <c r="H892" s="149" t="s">
        <v>6</v>
      </c>
      <c r="I892" s="149" t="str">
        <f t="shared" si="40"/>
        <v>TX</v>
      </c>
      <c r="J892" s="149" t="str">
        <f t="shared" si="43"/>
        <v>TX</v>
      </c>
      <c r="K892" s="154" t="str">
        <f t="shared" si="41"/>
        <v>South Central</v>
      </c>
      <c r="L892" s="149" t="str">
        <f>INDEX('State '!$A$1:$C$62,MATCH($I892,'State '!$B:$B,0),3)</f>
        <v>South Central</v>
      </c>
      <c r="M892" s="149" t="str">
        <f>INDEX('State '!$A$1:$C$62,MATCH($J892,'State '!$B:$B,0),3)</f>
        <v>South Central</v>
      </c>
      <c r="N892" s="149"/>
      <c r="O892" s="156"/>
      <c r="P892" s="155">
        <v>75</v>
      </c>
      <c r="Q892" s="161">
        <v>1250</v>
      </c>
      <c r="R892" s="156">
        <v>36</v>
      </c>
      <c r="S892" s="157" t="s">
        <v>138</v>
      </c>
      <c r="T892" s="154" t="s">
        <v>187</v>
      </c>
      <c r="U892" s="158" t="s">
        <v>382</v>
      </c>
      <c r="V892" s="149" t="s">
        <v>2174</v>
      </c>
      <c r="W892" s="148" t="s">
        <v>2439</v>
      </c>
      <c r="X892" s="148"/>
      <c r="Y892" s="148" t="s">
        <v>2480</v>
      </c>
    </row>
    <row r="893" spans="1:25" s="17" customFormat="1" ht="72" customHeight="1" x14ac:dyDescent="0.2">
      <c r="A893" s="171">
        <v>43314</v>
      </c>
      <c r="B893" s="162" t="s">
        <v>1943</v>
      </c>
      <c r="C893" s="150" t="s">
        <v>239</v>
      </c>
      <c r="D893" s="162" t="s">
        <v>134</v>
      </c>
      <c r="E893" s="151" t="s">
        <v>143</v>
      </c>
      <c r="F893" s="163">
        <v>43191</v>
      </c>
      <c r="G893" s="164">
        <v>2018</v>
      </c>
      <c r="H893" s="149" t="s">
        <v>6</v>
      </c>
      <c r="I893" s="149" t="str">
        <f t="shared" si="40"/>
        <v>TX</v>
      </c>
      <c r="J893" s="149" t="str">
        <f t="shared" si="43"/>
        <v>TX</v>
      </c>
      <c r="K893" s="154" t="str">
        <f t="shared" si="41"/>
        <v>South Central</v>
      </c>
      <c r="L893" s="149" t="str">
        <f>INDEX('State '!$A$1:$C$62,MATCH($I893,'State '!$B:$B,0),3)</f>
        <v>South Central</v>
      </c>
      <c r="M893" s="149" t="str">
        <f>INDEX('State '!$A$1:$C$62,MATCH($J893,'State '!$B:$B,0),3)</f>
        <v>South Central</v>
      </c>
      <c r="N893" s="149"/>
      <c r="O893" s="156">
        <v>545</v>
      </c>
      <c r="P893" s="156">
        <v>65</v>
      </c>
      <c r="Q893" s="156">
        <v>1400</v>
      </c>
      <c r="R893" s="155" t="s">
        <v>550</v>
      </c>
      <c r="S893" s="149" t="s">
        <v>135</v>
      </c>
      <c r="T893" s="149" t="s">
        <v>187</v>
      </c>
      <c r="U893" s="149" t="s">
        <v>2093</v>
      </c>
      <c r="V893" s="149" t="s">
        <v>2174</v>
      </c>
      <c r="W893" s="148" t="s">
        <v>2509</v>
      </c>
      <c r="X893" s="148"/>
      <c r="Y893" s="148"/>
    </row>
    <row r="894" spans="1:25" s="17" customFormat="1" ht="25.5" x14ac:dyDescent="0.2">
      <c r="A894" s="149">
        <v>43423</v>
      </c>
      <c r="B894" s="162" t="s">
        <v>2626</v>
      </c>
      <c r="C894" s="162" t="s">
        <v>240</v>
      </c>
      <c r="D894" s="162" t="s">
        <v>136</v>
      </c>
      <c r="E894" s="162" t="s">
        <v>143</v>
      </c>
      <c r="F894" s="163">
        <v>43221</v>
      </c>
      <c r="G894" s="155">
        <v>2018</v>
      </c>
      <c r="H894" s="149" t="s">
        <v>6</v>
      </c>
      <c r="I894" s="149" t="str">
        <f t="shared" si="40"/>
        <v>TX</v>
      </c>
      <c r="J894" s="149" t="str">
        <f t="shared" si="43"/>
        <v>TX</v>
      </c>
      <c r="K894" s="154" t="str">
        <f t="shared" si="41"/>
        <v>South Central</v>
      </c>
      <c r="L894" s="149" t="str">
        <f>INDEX('State '!$A$1:$C$62,MATCH($I894,'State '!$B:$B,0),3)</f>
        <v>South Central</v>
      </c>
      <c r="M894" s="149" t="str">
        <f>INDEX('State '!$A$1:$C$62,MATCH($J894,'State '!$B:$B,0),3)</f>
        <v>South Central</v>
      </c>
      <c r="N894" s="149"/>
      <c r="O894" s="156"/>
      <c r="P894" s="156">
        <v>80</v>
      </c>
      <c r="Q894" s="156">
        <v>1400</v>
      </c>
      <c r="R894" s="155" t="s">
        <v>2425</v>
      </c>
      <c r="S894" s="149" t="s">
        <v>138</v>
      </c>
      <c r="T894" s="149" t="s">
        <v>2590</v>
      </c>
      <c r="U894" s="149"/>
      <c r="V894" s="149" t="s">
        <v>2174</v>
      </c>
      <c r="W894" s="148" t="s">
        <v>2426</v>
      </c>
      <c r="X894" s="148"/>
      <c r="Y894" s="148" t="s">
        <v>2441</v>
      </c>
    </row>
    <row r="895" spans="1:25" s="17" customFormat="1" ht="25.5" x14ac:dyDescent="0.2">
      <c r="A895" s="149">
        <v>43468</v>
      </c>
      <c r="B895" s="150" t="s">
        <v>2518</v>
      </c>
      <c r="C895" s="162" t="s">
        <v>258</v>
      </c>
      <c r="D895" s="150" t="s">
        <v>140</v>
      </c>
      <c r="E895" s="151" t="s">
        <v>143</v>
      </c>
      <c r="F895" s="163">
        <v>43229</v>
      </c>
      <c r="G895" s="164">
        <v>2018</v>
      </c>
      <c r="H895" s="149" t="s">
        <v>25</v>
      </c>
      <c r="I895" s="149" t="str">
        <f t="shared" si="40"/>
        <v>CO</v>
      </c>
      <c r="J895" s="149" t="str">
        <f t="shared" si="43"/>
        <v>CO</v>
      </c>
      <c r="K895" s="154" t="str">
        <f t="shared" si="41"/>
        <v>Mountain</v>
      </c>
      <c r="L895" s="149" t="str">
        <f>INDEX('State '!$A$1:$C$62,MATCH($I895,'State '!$B:$B,0),3)</f>
        <v>Mountain</v>
      </c>
      <c r="M895" s="149" t="str">
        <f>INDEX('State '!$A$1:$C$62,MATCH($J895,'State '!$B:$B,0),3)</f>
        <v>Mountain</v>
      </c>
      <c r="N895" s="149"/>
      <c r="O895" s="156">
        <v>14.5</v>
      </c>
      <c r="P895" s="156"/>
      <c r="Q895" s="155">
        <v>230</v>
      </c>
      <c r="R895" s="155"/>
      <c r="S895" s="149" t="s">
        <v>135</v>
      </c>
      <c r="T895" s="149" t="s">
        <v>381</v>
      </c>
      <c r="U895" s="149" t="s">
        <v>2519</v>
      </c>
      <c r="V895" s="149" t="s">
        <v>2174</v>
      </c>
      <c r="W895" s="148" t="s">
        <v>2520</v>
      </c>
      <c r="X895" s="148"/>
      <c r="Y895" s="148"/>
    </row>
    <row r="896" spans="1:25" s="17" customFormat="1" x14ac:dyDescent="0.2">
      <c r="A896" s="149">
        <v>43244</v>
      </c>
      <c r="B896" s="162" t="s">
        <v>2038</v>
      </c>
      <c r="C896" s="162" t="s">
        <v>2039</v>
      </c>
      <c r="D896" s="162" t="s">
        <v>136</v>
      </c>
      <c r="E896" s="162" t="s">
        <v>143</v>
      </c>
      <c r="F896" s="163">
        <v>43243</v>
      </c>
      <c r="G896" s="164">
        <v>2018</v>
      </c>
      <c r="H896" s="149" t="s">
        <v>6</v>
      </c>
      <c r="I896" s="149" t="str">
        <f t="shared" si="40"/>
        <v>TX</v>
      </c>
      <c r="J896" s="149" t="str">
        <f t="shared" si="43"/>
        <v>TX</v>
      </c>
      <c r="K896" s="154" t="str">
        <f t="shared" si="41"/>
        <v>South Central</v>
      </c>
      <c r="L896" s="149" t="str">
        <f>INDEX('State '!$A$1:$C$62,MATCH($I896,'State '!$B:$B,0),3)</f>
        <v>South Central</v>
      </c>
      <c r="M896" s="149" t="str">
        <f>INDEX('State '!$A$1:$C$62,MATCH($J896,'State '!$B:$B,0),3)</f>
        <v>South Central</v>
      </c>
      <c r="N896" s="149"/>
      <c r="O896" s="156">
        <v>500</v>
      </c>
      <c r="P896" s="156">
        <v>23</v>
      </c>
      <c r="Q896" s="156">
        <v>2250</v>
      </c>
      <c r="R896" s="155">
        <v>48</v>
      </c>
      <c r="S896" s="149" t="s">
        <v>135</v>
      </c>
      <c r="T896" s="149" t="s">
        <v>381</v>
      </c>
      <c r="U896" s="149" t="s">
        <v>2168</v>
      </c>
      <c r="V896" s="149" t="s">
        <v>2174</v>
      </c>
      <c r="W896" s="148" t="s">
        <v>2584</v>
      </c>
      <c r="X896" s="148"/>
      <c r="Y896" s="148"/>
    </row>
    <row r="897" spans="1:25" s="17" customFormat="1" x14ac:dyDescent="0.2">
      <c r="A897" s="149">
        <v>43103</v>
      </c>
      <c r="B897" s="162" t="s">
        <v>2515</v>
      </c>
      <c r="C897" s="162" t="s">
        <v>247</v>
      </c>
      <c r="D897" s="162" t="s">
        <v>140</v>
      </c>
      <c r="E897" s="162" t="s">
        <v>143</v>
      </c>
      <c r="F897" s="163">
        <v>43243</v>
      </c>
      <c r="G897" s="155">
        <v>2018</v>
      </c>
      <c r="H897" s="149" t="s">
        <v>690</v>
      </c>
      <c r="I897" s="149" t="str">
        <f t="shared" si="40"/>
        <v>WY</v>
      </c>
      <c r="J897" s="149" t="str">
        <f t="shared" si="43"/>
        <v>CO</v>
      </c>
      <c r="K897" s="154" t="str">
        <f t="shared" si="41"/>
        <v>Mountain</v>
      </c>
      <c r="L897" s="149" t="str">
        <f>INDEX('State '!$A$1:$C$62,MATCH($I897,'State '!$B:$B,0),3)</f>
        <v>Mountain</v>
      </c>
      <c r="M897" s="149" t="str">
        <f>INDEX('State '!$A$1:$C$62,MATCH($J897,'State '!$B:$B,0),3)</f>
        <v>Mountain</v>
      </c>
      <c r="N897" s="149"/>
      <c r="O897" s="156">
        <v>2.169</v>
      </c>
      <c r="P897" s="156"/>
      <c r="Q897" s="156">
        <v>222</v>
      </c>
      <c r="R897" s="155"/>
      <c r="S897" s="149" t="s">
        <v>135</v>
      </c>
      <c r="T897" s="149" t="s">
        <v>381</v>
      </c>
      <c r="U897" s="149" t="s">
        <v>2516</v>
      </c>
      <c r="V897" s="149" t="s">
        <v>2177</v>
      </c>
      <c r="W897" s="148" t="s">
        <v>2517</v>
      </c>
      <c r="X897" s="148"/>
      <c r="Y897" s="148"/>
    </row>
    <row r="898" spans="1:25" s="17" customFormat="1" ht="38.25" x14ac:dyDescent="0.2">
      <c r="A898" s="149">
        <v>43291</v>
      </c>
      <c r="B898" s="162" t="s">
        <v>2315</v>
      </c>
      <c r="C898" s="162" t="s">
        <v>2316</v>
      </c>
      <c r="D898" s="162" t="s">
        <v>136</v>
      </c>
      <c r="E898" s="162" t="s">
        <v>143</v>
      </c>
      <c r="F898" s="163">
        <v>43250</v>
      </c>
      <c r="G898" s="155">
        <v>2018</v>
      </c>
      <c r="H898" s="149" t="s">
        <v>2317</v>
      </c>
      <c r="I898" s="149" t="str">
        <f t="shared" si="40"/>
        <v>TX</v>
      </c>
      <c r="J898" s="149" t="str">
        <f t="shared" si="43"/>
        <v>MX</v>
      </c>
      <c r="K898" s="154" t="str">
        <f t="shared" si="41"/>
        <v>South Central, Mexico</v>
      </c>
      <c r="L898" s="149" t="str">
        <f>INDEX('State '!$A$1:$C$62,MATCH($I898,'State '!$B:$B,0),3)</f>
        <v>South Central</v>
      </c>
      <c r="M898" s="149" t="str">
        <f>INDEX('State '!$A$1:$C$62,MATCH($J898,'State '!$B:$B,0),3)</f>
        <v>Mexico</v>
      </c>
      <c r="N898" s="149"/>
      <c r="O898" s="156">
        <v>13.8</v>
      </c>
      <c r="P898" s="156">
        <v>1</v>
      </c>
      <c r="Q898" s="156">
        <v>1120</v>
      </c>
      <c r="R898" s="155">
        <v>36</v>
      </c>
      <c r="S898" s="149" t="s">
        <v>135</v>
      </c>
      <c r="T898" s="149" t="s">
        <v>381</v>
      </c>
      <c r="U898" s="149" t="s">
        <v>2318</v>
      </c>
      <c r="V898" s="149" t="s">
        <v>2177</v>
      </c>
      <c r="W898" s="148" t="s">
        <v>2570</v>
      </c>
      <c r="X898" s="148"/>
      <c r="Y898" s="148"/>
    </row>
    <row r="899" spans="1:25" s="17" customFormat="1" ht="25.5" x14ac:dyDescent="0.2">
      <c r="A899" s="149">
        <v>43377</v>
      </c>
      <c r="B899" s="150" t="s">
        <v>2455</v>
      </c>
      <c r="C899" s="150" t="s">
        <v>1875</v>
      </c>
      <c r="D899" s="150" t="s">
        <v>1878</v>
      </c>
      <c r="E899" s="151" t="s">
        <v>143</v>
      </c>
      <c r="F899" s="152">
        <v>43252</v>
      </c>
      <c r="G899" s="153">
        <v>2018</v>
      </c>
      <c r="H899" s="149" t="s">
        <v>2457</v>
      </c>
      <c r="I899" s="149" t="str">
        <f t="shared" ref="I899:I962" si="44">LEFT($H899,2)</f>
        <v>PA</v>
      </c>
      <c r="J899" s="149" t="str">
        <f t="shared" si="43"/>
        <v>AL</v>
      </c>
      <c r="K899" s="154" t="str">
        <f t="shared" ref="K899:K962" si="45">IF($L899=$M899,L899,CONCATENATE($L899,", ",IF(ISBLANK(N899),"",CONCATENATE(N899,", ")),$M899))</f>
        <v>Northeast, Southeast, South Central</v>
      </c>
      <c r="L899" s="149" t="str">
        <f>INDEX('State '!$A$1:$C$62,MATCH($I899,'State '!$B:$B,0),3)</f>
        <v>Northeast</v>
      </c>
      <c r="M899" s="149" t="str">
        <f>INDEX('State '!$A$1:$C$62,MATCH($J899,'State '!$B:$B,0),3)</f>
        <v>South Central</v>
      </c>
      <c r="N899" s="149" t="s">
        <v>15</v>
      </c>
      <c r="O899" s="156">
        <v>2600</v>
      </c>
      <c r="P899" s="155"/>
      <c r="Q899" s="155">
        <v>450</v>
      </c>
      <c r="R899" s="156"/>
      <c r="S899" s="157" t="s">
        <v>135</v>
      </c>
      <c r="T899" s="154" t="s">
        <v>381</v>
      </c>
      <c r="U899" s="158" t="s">
        <v>2001</v>
      </c>
      <c r="V899" s="149" t="s">
        <v>2177</v>
      </c>
      <c r="W899" s="148" t="s">
        <v>2417</v>
      </c>
      <c r="X899" s="148"/>
      <c r="Y899" s="148" t="s">
        <v>2483</v>
      </c>
    </row>
    <row r="900" spans="1:25" s="17" customFormat="1" ht="25.5" x14ac:dyDescent="0.2">
      <c r="A900" s="149">
        <v>43314</v>
      </c>
      <c r="B900" s="162" t="s">
        <v>1937</v>
      </c>
      <c r="C900" s="150" t="s">
        <v>206</v>
      </c>
      <c r="D900" s="162" t="s">
        <v>140</v>
      </c>
      <c r="E900" s="162" t="s">
        <v>143</v>
      </c>
      <c r="F900" s="163">
        <v>43252</v>
      </c>
      <c r="G900" s="164">
        <v>2018</v>
      </c>
      <c r="H900" s="149" t="s">
        <v>2306</v>
      </c>
      <c r="I900" s="149" t="str">
        <f t="shared" si="44"/>
        <v>WV</v>
      </c>
      <c r="J900" s="149" t="str">
        <f t="shared" si="43"/>
        <v>LA</v>
      </c>
      <c r="K900" s="154" t="str">
        <f t="shared" si="45"/>
        <v>Northeast, Midwest, South Central</v>
      </c>
      <c r="L900" s="149" t="str">
        <f>INDEX('State '!$A$1:$C$62,MATCH($I900,'State '!$B:$B,0),3)</f>
        <v>Northeast</v>
      </c>
      <c r="M900" s="149" t="str">
        <f>INDEX('State '!$A$1:$C$62,MATCH($J900,'State '!$B:$B,0),3)</f>
        <v>South Central</v>
      </c>
      <c r="N900" s="149" t="s">
        <v>9</v>
      </c>
      <c r="O900" s="156">
        <v>407</v>
      </c>
      <c r="P900" s="156"/>
      <c r="Q900" s="156">
        <v>200</v>
      </c>
      <c r="R900" s="155"/>
      <c r="S900" s="149" t="s">
        <v>135</v>
      </c>
      <c r="T900" s="149" t="s">
        <v>381</v>
      </c>
      <c r="U900" s="149" t="s">
        <v>2021</v>
      </c>
      <c r="V900" s="149" t="s">
        <v>2177</v>
      </c>
      <c r="W900" s="148" t="s">
        <v>2444</v>
      </c>
      <c r="X900" s="148"/>
      <c r="Y900" s="148" t="s">
        <v>2485</v>
      </c>
    </row>
    <row r="901" spans="1:25" s="17" customFormat="1" x14ac:dyDescent="0.2">
      <c r="A901" s="149">
        <v>43252</v>
      </c>
      <c r="B901" s="162" t="s">
        <v>2181</v>
      </c>
      <c r="C901" s="162" t="s">
        <v>1952</v>
      </c>
      <c r="D901" s="162" t="s">
        <v>136</v>
      </c>
      <c r="E901" s="162" t="s">
        <v>143</v>
      </c>
      <c r="F901" s="163">
        <v>43252</v>
      </c>
      <c r="G901" s="155">
        <v>2018</v>
      </c>
      <c r="H901" s="149" t="s">
        <v>2332</v>
      </c>
      <c r="I901" s="149" t="str">
        <f t="shared" si="44"/>
        <v>PA</v>
      </c>
      <c r="J901" s="149" t="str">
        <f t="shared" si="43"/>
        <v>MI</v>
      </c>
      <c r="K901" s="154" t="str">
        <f t="shared" si="45"/>
        <v>Northeast, Midwest</v>
      </c>
      <c r="L901" s="149" t="str">
        <f>INDEX('State '!$A$1:$C$62,MATCH($I901,'State '!$B:$B,0),3)</f>
        <v>Northeast</v>
      </c>
      <c r="M901" s="149" t="str">
        <f>INDEX('State '!$A$1:$C$62,MATCH($J901,'State '!$B:$B,0),3)</f>
        <v>Midwest</v>
      </c>
      <c r="N901" s="149"/>
      <c r="O901" s="156">
        <v>1220</v>
      </c>
      <c r="P901" s="156"/>
      <c r="Q901" s="156">
        <v>1550</v>
      </c>
      <c r="R901" s="155"/>
      <c r="S901" s="149" t="s">
        <v>135</v>
      </c>
      <c r="T901" s="149" t="s">
        <v>381</v>
      </c>
      <c r="U901" s="149" t="s">
        <v>2010</v>
      </c>
      <c r="V901" s="149" t="s">
        <v>2177</v>
      </c>
      <c r="W901" s="148"/>
      <c r="X901" s="148"/>
      <c r="Y901" s="148"/>
    </row>
    <row r="902" spans="1:25" s="17" customFormat="1" x14ac:dyDescent="0.2">
      <c r="A902" s="149">
        <v>43423</v>
      </c>
      <c r="B902" s="162" t="s">
        <v>2383</v>
      </c>
      <c r="C902" s="162" t="s">
        <v>1991</v>
      </c>
      <c r="D902" s="162" t="s">
        <v>134</v>
      </c>
      <c r="E902" s="162" t="s">
        <v>143</v>
      </c>
      <c r="F902" s="163">
        <v>43260</v>
      </c>
      <c r="G902" s="155">
        <v>2018</v>
      </c>
      <c r="H902" s="149" t="s">
        <v>37</v>
      </c>
      <c r="I902" s="149" t="str">
        <f t="shared" si="44"/>
        <v>OK</v>
      </c>
      <c r="J902" s="149" t="str">
        <f t="shared" si="43"/>
        <v>OK</v>
      </c>
      <c r="K902" s="154" t="str">
        <f t="shared" si="45"/>
        <v>South Central</v>
      </c>
      <c r="L902" s="149" t="str">
        <f>INDEX('State '!$A$1:$C$62,MATCH($I902,'State '!$B:$B,0),3)</f>
        <v>South Central</v>
      </c>
      <c r="M902" s="149" t="str">
        <f>INDEX('State '!$A$1:$C$62,MATCH($J902,'State '!$B:$B,0),3)</f>
        <v>South Central</v>
      </c>
      <c r="N902" s="149"/>
      <c r="O902" s="156"/>
      <c r="P902" s="156">
        <v>4.7</v>
      </c>
      <c r="Q902" s="156">
        <v>150</v>
      </c>
      <c r="R902" s="155">
        <v>12</v>
      </c>
      <c r="S902" s="149" t="s">
        <v>138</v>
      </c>
      <c r="T902" s="149" t="s">
        <v>381</v>
      </c>
      <c r="U902" s="149" t="s">
        <v>2394</v>
      </c>
      <c r="V902" s="149" t="s">
        <v>2174</v>
      </c>
      <c r="W902" s="148"/>
      <c r="X902" s="159"/>
      <c r="Y902" s="151"/>
    </row>
    <row r="903" spans="1:25" s="17" customFormat="1" ht="51" x14ac:dyDescent="0.2">
      <c r="A903" s="149">
        <v>43291</v>
      </c>
      <c r="B903" s="162" t="s">
        <v>2359</v>
      </c>
      <c r="C903" s="150" t="s">
        <v>206</v>
      </c>
      <c r="D903" s="162" t="s">
        <v>140</v>
      </c>
      <c r="E903" s="162" t="s">
        <v>143</v>
      </c>
      <c r="F903" s="163">
        <v>43286</v>
      </c>
      <c r="G903" s="155">
        <v>2018</v>
      </c>
      <c r="H903" s="149" t="s">
        <v>2317</v>
      </c>
      <c r="I903" s="149" t="str">
        <f t="shared" si="44"/>
        <v>TX</v>
      </c>
      <c r="J903" s="149" t="str">
        <f t="shared" si="43"/>
        <v>MX</v>
      </c>
      <c r="K903" s="154" t="str">
        <f t="shared" si="45"/>
        <v>South Central, Mexico</v>
      </c>
      <c r="L903" s="149" t="str">
        <f>INDEX('State '!$A$1:$C$62,MATCH($I903,'State '!$B:$B,0),3)</f>
        <v>South Central</v>
      </c>
      <c r="M903" s="149" t="str">
        <f>INDEX('State '!$A$1:$C$62,MATCH($J903,'State '!$B:$B,0),3)</f>
        <v>Mexico</v>
      </c>
      <c r="N903" s="149"/>
      <c r="O903" s="156"/>
      <c r="P903" s="156">
        <f>486/5280</f>
        <v>9.2045454545454541E-2</v>
      </c>
      <c r="Q903" s="156">
        <v>383</v>
      </c>
      <c r="R903" s="155">
        <v>24</v>
      </c>
      <c r="S903" s="149" t="s">
        <v>135</v>
      </c>
      <c r="T903" s="154" t="s">
        <v>381</v>
      </c>
      <c r="U903" s="149" t="s">
        <v>2452</v>
      </c>
      <c r="V903" s="149" t="s">
        <v>2177</v>
      </c>
      <c r="W903" s="148" t="s">
        <v>2565</v>
      </c>
      <c r="X903" s="148"/>
      <c r="Y903" s="148"/>
    </row>
    <row r="904" spans="1:25" s="17" customFormat="1" ht="25.5" x14ac:dyDescent="0.2">
      <c r="A904" s="149">
        <v>43291</v>
      </c>
      <c r="B904" s="162" t="s">
        <v>2025</v>
      </c>
      <c r="C904" s="162" t="s">
        <v>1724</v>
      </c>
      <c r="D904" s="162" t="s">
        <v>134</v>
      </c>
      <c r="E904" s="162" t="s">
        <v>143</v>
      </c>
      <c r="F904" s="163">
        <v>43290</v>
      </c>
      <c r="G904" s="164">
        <v>2018</v>
      </c>
      <c r="H904" s="149" t="s">
        <v>10</v>
      </c>
      <c r="I904" s="149" t="str">
        <f t="shared" si="44"/>
        <v>NY</v>
      </c>
      <c r="J904" s="149" t="str">
        <f t="shared" si="43"/>
        <v>NY</v>
      </c>
      <c r="K904" s="154" t="str">
        <f t="shared" si="45"/>
        <v>Northeast</v>
      </c>
      <c r="L904" s="149" t="str">
        <f>INDEX('State '!$A$1:$C$62,MATCH($I904,'State '!$B:$B,0),3)</f>
        <v>Northeast</v>
      </c>
      <c r="M904" s="149" t="str">
        <f>INDEX('State '!$A$1:$C$62,MATCH($J904,'State '!$B:$B,0),3)</f>
        <v>Northeast</v>
      </c>
      <c r="N904" s="149"/>
      <c r="O904" s="156">
        <v>40</v>
      </c>
      <c r="P904" s="156">
        <v>8</v>
      </c>
      <c r="Q904" s="156">
        <v>130</v>
      </c>
      <c r="R904" s="155">
        <v>16</v>
      </c>
      <c r="S904" s="149" t="s">
        <v>135</v>
      </c>
      <c r="T904" s="149" t="s">
        <v>381</v>
      </c>
      <c r="U904" s="149" t="s">
        <v>2250</v>
      </c>
      <c r="V904" s="149" t="s">
        <v>2174</v>
      </c>
      <c r="W904" s="148" t="s">
        <v>2663</v>
      </c>
      <c r="X904" s="148" t="s">
        <v>2814</v>
      </c>
      <c r="Y904" s="148" t="s">
        <v>2489</v>
      </c>
    </row>
    <row r="905" spans="1:25" s="17" customFormat="1" ht="240" customHeight="1" x14ac:dyDescent="0.2">
      <c r="A905" s="171">
        <v>43314</v>
      </c>
      <c r="B905" s="150" t="s">
        <v>2477</v>
      </c>
      <c r="C905" s="150" t="s">
        <v>2395</v>
      </c>
      <c r="D905" s="150" t="s">
        <v>136</v>
      </c>
      <c r="E905" s="162" t="s">
        <v>143</v>
      </c>
      <c r="F905" s="152">
        <v>43313</v>
      </c>
      <c r="G905" s="165">
        <v>2018</v>
      </c>
      <c r="H905" s="149" t="s">
        <v>1082</v>
      </c>
      <c r="I905" s="149" t="str">
        <f t="shared" si="44"/>
        <v>OK</v>
      </c>
      <c r="J905" s="149" t="str">
        <f t="shared" si="43"/>
        <v>TX</v>
      </c>
      <c r="K905" s="154" t="str">
        <f t="shared" si="45"/>
        <v>South Central</v>
      </c>
      <c r="L905" s="149" t="str">
        <f>INDEX('State '!$A$1:$C$62,MATCH($I905,'State '!$B:$B,0),3)</f>
        <v>South Central</v>
      </c>
      <c r="M905" s="149" t="str">
        <f>INDEX('State '!$A$1:$C$62,MATCH($J905,'State '!$B:$B,0),3)</f>
        <v>South Central</v>
      </c>
      <c r="N905" s="149"/>
      <c r="O905" s="156"/>
      <c r="P905" s="155"/>
      <c r="Q905" s="155">
        <v>400</v>
      </c>
      <c r="R905" s="156"/>
      <c r="S905" s="157" t="s">
        <v>135</v>
      </c>
      <c r="T905" s="154"/>
      <c r="U905" s="158"/>
      <c r="V905" s="149" t="s">
        <v>2177</v>
      </c>
      <c r="W905" s="148" t="s">
        <v>2478</v>
      </c>
      <c r="X905" s="148"/>
      <c r="Y905" s="148"/>
    </row>
    <row r="906" spans="1:25" s="17" customFormat="1" x14ac:dyDescent="0.2">
      <c r="A906" s="149">
        <v>43684</v>
      </c>
      <c r="B906" s="162" t="s">
        <v>2295</v>
      </c>
      <c r="C906" s="162" t="s">
        <v>2296</v>
      </c>
      <c r="D906" s="162" t="s">
        <v>134</v>
      </c>
      <c r="E906" s="162" t="s">
        <v>143</v>
      </c>
      <c r="F906" s="163">
        <v>43342</v>
      </c>
      <c r="G906" s="155">
        <v>2018</v>
      </c>
      <c r="H906" s="149" t="s">
        <v>18</v>
      </c>
      <c r="I906" s="149" t="str">
        <f t="shared" si="44"/>
        <v>FL</v>
      </c>
      <c r="J906" s="149" t="str">
        <f t="shared" si="43"/>
        <v>FL</v>
      </c>
      <c r="K906" s="154" t="str">
        <f t="shared" si="45"/>
        <v>Southeast</v>
      </c>
      <c r="L906" s="149" t="str">
        <f>INDEX('State '!$A$1:$C$62,MATCH($I906,'State '!$B:$B,0),3)</f>
        <v>Southeast</v>
      </c>
      <c r="M906" s="149" t="str">
        <f>INDEX('State '!$A$1:$C$62,MATCH($J906,'State '!$B:$B,0),3)</f>
        <v>Southeast</v>
      </c>
      <c r="N906" s="149"/>
      <c r="O906" s="156">
        <v>30.1</v>
      </c>
      <c r="P906" s="156">
        <v>5.2</v>
      </c>
      <c r="Q906" s="161">
        <v>400</v>
      </c>
      <c r="R906" s="155">
        <v>20</v>
      </c>
      <c r="S906" s="149" t="s">
        <v>138</v>
      </c>
      <c r="T906" s="149" t="s">
        <v>381</v>
      </c>
      <c r="U906" s="149" t="s">
        <v>2297</v>
      </c>
      <c r="V906" s="149" t="s">
        <v>2174</v>
      </c>
      <c r="W906" s="148" t="s">
        <v>2804</v>
      </c>
      <c r="X906" s="148" t="s">
        <v>2814</v>
      </c>
      <c r="Y906" s="148" t="s">
        <v>2803</v>
      </c>
    </row>
    <row r="907" spans="1:25" s="17" customFormat="1" x14ac:dyDescent="0.2">
      <c r="A907" s="149">
        <v>43349</v>
      </c>
      <c r="B907" s="162" t="s">
        <v>2210</v>
      </c>
      <c r="C907" s="162" t="s">
        <v>261</v>
      </c>
      <c r="D907" s="162" t="s">
        <v>136</v>
      </c>
      <c r="E907" s="162" t="s">
        <v>143</v>
      </c>
      <c r="F907" s="163">
        <v>43347</v>
      </c>
      <c r="G907" s="164">
        <v>2018</v>
      </c>
      <c r="H907" s="149" t="s">
        <v>19</v>
      </c>
      <c r="I907" s="149" t="str">
        <f t="shared" si="44"/>
        <v>VA</v>
      </c>
      <c r="J907" s="149" t="str">
        <f t="shared" si="43"/>
        <v>VA</v>
      </c>
      <c r="K907" s="154" t="str">
        <f t="shared" si="45"/>
        <v>Northeast</v>
      </c>
      <c r="L907" s="149" t="str">
        <f>INDEX('State '!$A$1:$C$62,MATCH($I907,'State '!$B:$B,0),3)</f>
        <v>Northeast</v>
      </c>
      <c r="M907" s="149" t="str">
        <f>INDEX('State '!$A$1:$C$62,MATCH($J907,'State '!$B:$B,0),3)</f>
        <v>Northeast</v>
      </c>
      <c r="N907" s="149"/>
      <c r="O907" s="156"/>
      <c r="P907" s="156"/>
      <c r="Q907" s="156">
        <v>45</v>
      </c>
      <c r="R907" s="155"/>
      <c r="S907" s="149" t="s">
        <v>135</v>
      </c>
      <c r="T907" s="149" t="s">
        <v>381</v>
      </c>
      <c r="U907" s="149" t="s">
        <v>2211</v>
      </c>
      <c r="V907" s="149" t="s">
        <v>2174</v>
      </c>
      <c r="W907" s="148"/>
      <c r="X907" s="148"/>
      <c r="Y907" s="148"/>
    </row>
    <row r="908" spans="1:25" s="17" customFormat="1" ht="25.5" x14ac:dyDescent="0.2">
      <c r="A908" s="149">
        <v>43468</v>
      </c>
      <c r="B908" s="162" t="s">
        <v>2374</v>
      </c>
      <c r="C908" s="162" t="s">
        <v>1729</v>
      </c>
      <c r="D908" s="162" t="s">
        <v>140</v>
      </c>
      <c r="E908" s="162" t="s">
        <v>143</v>
      </c>
      <c r="F908" s="163">
        <v>43358</v>
      </c>
      <c r="G908" s="155">
        <v>2018</v>
      </c>
      <c r="H908" s="149" t="s">
        <v>11</v>
      </c>
      <c r="I908" s="149" t="str">
        <f t="shared" si="44"/>
        <v>ND</v>
      </c>
      <c r="J908" s="149" t="str">
        <f t="shared" si="43"/>
        <v>ND</v>
      </c>
      <c r="K908" s="154" t="str">
        <f t="shared" si="45"/>
        <v>Mountain</v>
      </c>
      <c r="L908" s="149" t="str">
        <f>INDEX('State '!$A$1:$C$62,MATCH($I908,'State '!$B:$B,0),3)</f>
        <v>Mountain</v>
      </c>
      <c r="M908" s="149" t="str">
        <f>INDEX('State '!$A$1:$C$62,MATCH($J908,'State '!$B:$B,0),3)</f>
        <v>Mountain</v>
      </c>
      <c r="N908" s="149"/>
      <c r="O908" s="156">
        <v>30</v>
      </c>
      <c r="P908" s="156">
        <v>13</v>
      </c>
      <c r="Q908" s="156">
        <v>600</v>
      </c>
      <c r="R908" s="155">
        <v>24</v>
      </c>
      <c r="S908" s="149" t="s">
        <v>138</v>
      </c>
      <c r="T908" s="149"/>
      <c r="U908" s="149"/>
      <c r="V908" s="149" t="s">
        <v>2174</v>
      </c>
      <c r="W908" s="148" t="s">
        <v>2701</v>
      </c>
      <c r="X908" s="148"/>
      <c r="Y908" s="148" t="s">
        <v>2693</v>
      </c>
    </row>
    <row r="909" spans="1:25" s="17" customFormat="1" x14ac:dyDescent="0.2">
      <c r="A909" s="171">
        <v>43423</v>
      </c>
      <c r="B909" s="150" t="s">
        <v>2608</v>
      </c>
      <c r="C909" s="150" t="s">
        <v>2395</v>
      </c>
      <c r="D909" s="150" t="s">
        <v>140</v>
      </c>
      <c r="E909" s="151" t="s">
        <v>143</v>
      </c>
      <c r="F909" s="152">
        <v>43368</v>
      </c>
      <c r="G909" s="160">
        <v>2018</v>
      </c>
      <c r="H909" s="149" t="s">
        <v>37</v>
      </c>
      <c r="I909" s="149" t="str">
        <f t="shared" si="44"/>
        <v>OK</v>
      </c>
      <c r="J909" s="149" t="str">
        <f t="shared" si="43"/>
        <v>OK</v>
      </c>
      <c r="K909" s="154" t="str">
        <f t="shared" si="45"/>
        <v>South Central</v>
      </c>
      <c r="L909" s="149" t="str">
        <f>INDEX('State '!$A$1:$C$62,MATCH($I909,'State '!$B:$B,0),3)</f>
        <v>South Central</v>
      </c>
      <c r="M909" s="149" t="str">
        <f>INDEX('State '!$A$1:$C$62,MATCH($J909,'State '!$B:$B,0),3)</f>
        <v>South Central</v>
      </c>
      <c r="N909" s="149"/>
      <c r="O909" s="156">
        <v>4.32</v>
      </c>
      <c r="P909" s="155"/>
      <c r="Q909" s="161">
        <v>20</v>
      </c>
      <c r="R909" s="156"/>
      <c r="S909" s="157" t="s">
        <v>135</v>
      </c>
      <c r="T909" s="154" t="s">
        <v>381</v>
      </c>
      <c r="U909" s="158" t="s">
        <v>2616</v>
      </c>
      <c r="V909" s="149" t="s">
        <v>2174</v>
      </c>
      <c r="W909" s="148" t="s">
        <v>2609</v>
      </c>
      <c r="X909" s="148"/>
      <c r="Y909" s="179"/>
    </row>
    <row r="910" spans="1:25" s="17" customFormat="1" ht="25.5" x14ac:dyDescent="0.2">
      <c r="A910" s="149">
        <v>43468</v>
      </c>
      <c r="B910" s="162" t="s">
        <v>2379</v>
      </c>
      <c r="C910" s="162" t="s">
        <v>2395</v>
      </c>
      <c r="D910" s="162" t="s">
        <v>140</v>
      </c>
      <c r="E910" s="162" t="s">
        <v>143</v>
      </c>
      <c r="F910" s="163">
        <v>43374</v>
      </c>
      <c r="G910" s="164">
        <v>2018</v>
      </c>
      <c r="H910" s="149" t="s">
        <v>37</v>
      </c>
      <c r="I910" s="149" t="str">
        <f t="shared" si="44"/>
        <v>OK</v>
      </c>
      <c r="J910" s="149" t="str">
        <f t="shared" si="43"/>
        <v>OK</v>
      </c>
      <c r="K910" s="154" t="str">
        <f t="shared" si="45"/>
        <v>South Central</v>
      </c>
      <c r="L910" s="149" t="str">
        <f>INDEX('State '!$A$1:$C$62,MATCH($I910,'State '!$B:$B,0),3)</f>
        <v>South Central</v>
      </c>
      <c r="M910" s="149" t="str">
        <f>INDEX('State '!$A$1:$C$62,MATCH($J910,'State '!$B:$B,0),3)</f>
        <v>South Central</v>
      </c>
      <c r="N910" s="149"/>
      <c r="O910" s="156">
        <v>31.5</v>
      </c>
      <c r="P910" s="156"/>
      <c r="Q910" s="156">
        <v>205</v>
      </c>
      <c r="R910" s="155">
        <v>12</v>
      </c>
      <c r="S910" s="149" t="s">
        <v>138</v>
      </c>
      <c r="T910" s="149" t="s">
        <v>381</v>
      </c>
      <c r="U910" s="149" t="s">
        <v>2396</v>
      </c>
      <c r="V910" s="149" t="s">
        <v>2174</v>
      </c>
      <c r="W910" s="148" t="s">
        <v>2694</v>
      </c>
      <c r="X910" s="148"/>
      <c r="Y910" s="148" t="s">
        <v>2487</v>
      </c>
    </row>
    <row r="911" spans="1:25" s="17" customFormat="1" ht="25.5" x14ac:dyDescent="0.2">
      <c r="A911" s="149">
        <v>43377</v>
      </c>
      <c r="B911" s="150" t="s">
        <v>2456</v>
      </c>
      <c r="C911" s="150" t="s">
        <v>1875</v>
      </c>
      <c r="D911" s="150" t="s">
        <v>1878</v>
      </c>
      <c r="E911" s="151" t="s">
        <v>143</v>
      </c>
      <c r="F911" s="152">
        <v>43377</v>
      </c>
      <c r="G911" s="153">
        <v>2018</v>
      </c>
      <c r="H911" s="149" t="s">
        <v>2457</v>
      </c>
      <c r="I911" s="149" t="str">
        <f t="shared" si="44"/>
        <v>PA</v>
      </c>
      <c r="J911" s="149" t="str">
        <f t="shared" si="43"/>
        <v>AL</v>
      </c>
      <c r="K911" s="154" t="str">
        <f t="shared" si="45"/>
        <v>Northeast, Southeast, South Central</v>
      </c>
      <c r="L911" s="149" t="str">
        <f>INDEX('State '!$A$1:$C$62,MATCH($I911,'State '!$B:$B,0),3)</f>
        <v>Northeast</v>
      </c>
      <c r="M911" s="149" t="str">
        <f>INDEX('State '!$A$1:$C$62,MATCH($J911,'State '!$B:$B,0),3)</f>
        <v>South Central</v>
      </c>
      <c r="N911" s="149" t="s">
        <v>15</v>
      </c>
      <c r="O911" s="156">
        <v>500</v>
      </c>
      <c r="P911" s="155">
        <v>180</v>
      </c>
      <c r="Q911" s="155">
        <v>850</v>
      </c>
      <c r="R911" s="156"/>
      <c r="S911" s="157" t="s">
        <v>135</v>
      </c>
      <c r="T911" s="154" t="s">
        <v>381</v>
      </c>
      <c r="U911" s="158" t="s">
        <v>2001</v>
      </c>
      <c r="V911" s="149" t="s">
        <v>2177</v>
      </c>
      <c r="W911" s="148" t="s">
        <v>2417</v>
      </c>
      <c r="X911" s="148"/>
      <c r="Y911" s="148" t="s">
        <v>2482</v>
      </c>
    </row>
    <row r="912" spans="1:25" s="17" customFormat="1" ht="25.5" x14ac:dyDescent="0.2">
      <c r="A912" s="149">
        <v>43377</v>
      </c>
      <c r="B912" s="162" t="s">
        <v>2338</v>
      </c>
      <c r="C912" s="162" t="s">
        <v>2065</v>
      </c>
      <c r="D912" s="162" t="s">
        <v>1878</v>
      </c>
      <c r="E912" s="162" t="s">
        <v>143</v>
      </c>
      <c r="F912" s="163">
        <v>43377</v>
      </c>
      <c r="G912" s="164">
        <v>2018</v>
      </c>
      <c r="H912" s="149" t="s">
        <v>2339</v>
      </c>
      <c r="I912" s="149" t="str">
        <f t="shared" si="44"/>
        <v>IL</v>
      </c>
      <c r="J912" s="149" t="str">
        <f t="shared" si="43"/>
        <v>TX</v>
      </c>
      <c r="K912" s="154" t="str">
        <f t="shared" si="45"/>
        <v>Midwest, South Central</v>
      </c>
      <c r="L912" s="149" t="str">
        <f>INDEX('State '!$A$1:$C$62,MATCH($I912,'State '!$B:$B,0),3)</f>
        <v>Midwest</v>
      </c>
      <c r="M912" s="149" t="str">
        <f>INDEX('State '!$A$1:$C$62,MATCH($J912,'State '!$B:$B,0),3)</f>
        <v>South Central</v>
      </c>
      <c r="N912" s="149"/>
      <c r="O912" s="156">
        <v>149</v>
      </c>
      <c r="P912" s="156"/>
      <c r="Q912" s="156">
        <v>460</v>
      </c>
      <c r="R912" s="155"/>
      <c r="S912" s="149" t="s">
        <v>135</v>
      </c>
      <c r="T912" s="149" t="s">
        <v>381</v>
      </c>
      <c r="U912" s="149" t="s">
        <v>2371</v>
      </c>
      <c r="V912" s="149" t="s">
        <v>2177</v>
      </c>
      <c r="W912" s="148" t="s">
        <v>2696</v>
      </c>
      <c r="X912" s="148"/>
      <c r="Y912" s="148"/>
    </row>
    <row r="913" spans="1:26" s="17" customFormat="1" x14ac:dyDescent="0.2">
      <c r="A913" s="149">
        <v>43377</v>
      </c>
      <c r="B913" s="162" t="s">
        <v>2351</v>
      </c>
      <c r="C913" s="162" t="s">
        <v>261</v>
      </c>
      <c r="D913" s="162" t="s">
        <v>140</v>
      </c>
      <c r="E913" s="162" t="s">
        <v>143</v>
      </c>
      <c r="F913" s="163">
        <v>43377</v>
      </c>
      <c r="G913" s="155">
        <v>2018</v>
      </c>
      <c r="H913" s="149" t="s">
        <v>33</v>
      </c>
      <c r="I913" s="149" t="str">
        <f t="shared" si="44"/>
        <v>WV</v>
      </c>
      <c r="J913" s="149" t="str">
        <f t="shared" si="43"/>
        <v>WV</v>
      </c>
      <c r="K913" s="154" t="str">
        <f t="shared" si="45"/>
        <v>Northeast</v>
      </c>
      <c r="L913" s="149" t="str">
        <f>INDEX('State '!$A$1:$C$62,MATCH($I913,'State '!$B:$B,0),3)</f>
        <v>Northeast</v>
      </c>
      <c r="M913" s="149" t="str">
        <f>INDEX('State '!$A$1:$C$62,MATCH($J913,'State '!$B:$B,0),3)</f>
        <v>Northeast</v>
      </c>
      <c r="N913" s="149"/>
      <c r="O913" s="156">
        <v>780</v>
      </c>
      <c r="P913" s="156">
        <v>29</v>
      </c>
      <c r="Q913" s="156">
        <v>800</v>
      </c>
      <c r="R913" s="155"/>
      <c r="S913" s="149" t="s">
        <v>135</v>
      </c>
      <c r="T913" s="149" t="s">
        <v>381</v>
      </c>
      <c r="U913" s="149" t="s">
        <v>2092</v>
      </c>
      <c r="V913" s="149" t="s">
        <v>2174</v>
      </c>
      <c r="W913" s="148"/>
      <c r="X913" s="148"/>
      <c r="Y913" s="148"/>
    </row>
    <row r="914" spans="1:26" s="17" customFormat="1" x14ac:dyDescent="0.2">
      <c r="A914" s="149">
        <v>43383</v>
      </c>
      <c r="B914" s="162" t="s">
        <v>1812</v>
      </c>
      <c r="C914" s="162" t="s">
        <v>196</v>
      </c>
      <c r="D914" s="162" t="s">
        <v>136</v>
      </c>
      <c r="E914" s="151" t="s">
        <v>143</v>
      </c>
      <c r="F914" s="163">
        <v>43383</v>
      </c>
      <c r="G914" s="164">
        <v>2018</v>
      </c>
      <c r="H914" s="149" t="s">
        <v>2310</v>
      </c>
      <c r="I914" s="149" t="str">
        <f t="shared" si="44"/>
        <v>OH</v>
      </c>
      <c r="J914" s="149" t="str">
        <f t="shared" si="43"/>
        <v>MI</v>
      </c>
      <c r="K914" s="154" t="str">
        <f t="shared" si="45"/>
        <v>Northeast, Midwest</v>
      </c>
      <c r="L914" s="149" t="str">
        <f>INDEX('State '!$A$1:$C$62,MATCH($I914,'State '!$B:$B,0),3)</f>
        <v>Northeast</v>
      </c>
      <c r="M914" s="149" t="str">
        <f>INDEX('State '!$A$1:$C$62,MATCH($J914,'State '!$B:$B,0),3)</f>
        <v>Midwest</v>
      </c>
      <c r="N914" s="149"/>
      <c r="O914" s="156">
        <v>2000</v>
      </c>
      <c r="P914" s="156">
        <v>255</v>
      </c>
      <c r="Q914" s="156">
        <v>1500</v>
      </c>
      <c r="R914" s="155">
        <v>36</v>
      </c>
      <c r="S914" s="149" t="s">
        <v>1813</v>
      </c>
      <c r="T914" s="149" t="s">
        <v>381</v>
      </c>
      <c r="U914" s="149" t="s">
        <v>2105</v>
      </c>
      <c r="V914" s="149" t="s">
        <v>2177</v>
      </c>
      <c r="W914" s="148"/>
      <c r="X914" s="148"/>
      <c r="Y914" s="148"/>
    </row>
    <row r="915" spans="1:26" s="17" customFormat="1" x14ac:dyDescent="0.2">
      <c r="A915" s="149">
        <v>43423</v>
      </c>
      <c r="B915" s="162" t="s">
        <v>2311</v>
      </c>
      <c r="C915" s="162" t="s">
        <v>235</v>
      </c>
      <c r="D915" s="162" t="s">
        <v>140</v>
      </c>
      <c r="E915" s="162" t="s">
        <v>143</v>
      </c>
      <c r="F915" s="163">
        <v>43398</v>
      </c>
      <c r="G915" s="155">
        <v>2018</v>
      </c>
      <c r="H915" s="149" t="s">
        <v>483</v>
      </c>
      <c r="I915" s="149" t="str">
        <f t="shared" si="44"/>
        <v>MS</v>
      </c>
      <c r="J915" s="149" t="str">
        <f t="shared" si="43"/>
        <v>AL</v>
      </c>
      <c r="K915" s="154" t="str">
        <f t="shared" si="45"/>
        <v>South Central</v>
      </c>
      <c r="L915" s="149" t="str">
        <f>INDEX('State '!$A$1:$C$62,MATCH($I915,'State '!$B:$B,0),3)</f>
        <v>South Central</v>
      </c>
      <c r="M915" s="149" t="str">
        <f>INDEX('State '!$A$1:$C$62,MATCH($J915,'State '!$B:$B,0),3)</f>
        <v>South Central</v>
      </c>
      <c r="N915" s="149"/>
      <c r="O915" s="156">
        <v>10.7</v>
      </c>
      <c r="P915" s="156">
        <v>1</v>
      </c>
      <c r="Q915" s="156">
        <v>69</v>
      </c>
      <c r="R915" s="155" t="s">
        <v>3202</v>
      </c>
      <c r="S915" s="149" t="s">
        <v>135</v>
      </c>
      <c r="T915" s="149" t="s">
        <v>381</v>
      </c>
      <c r="U915" s="149" t="s">
        <v>2312</v>
      </c>
      <c r="V915" s="149" t="s">
        <v>2177</v>
      </c>
      <c r="W915" s="148"/>
      <c r="X915" s="148"/>
      <c r="Y915" s="148"/>
    </row>
    <row r="916" spans="1:26" s="17" customFormat="1" ht="38.25" x14ac:dyDescent="0.2">
      <c r="A916" s="149">
        <v>43417</v>
      </c>
      <c r="B916" s="162" t="s">
        <v>2645</v>
      </c>
      <c r="C916" s="150" t="s">
        <v>296</v>
      </c>
      <c r="D916" s="162" t="s">
        <v>134</v>
      </c>
      <c r="E916" s="162" t="s">
        <v>143</v>
      </c>
      <c r="F916" s="163">
        <v>43404</v>
      </c>
      <c r="G916" s="155">
        <v>2018</v>
      </c>
      <c r="H916" s="149" t="s">
        <v>34</v>
      </c>
      <c r="I916" s="149" t="str">
        <f t="shared" si="44"/>
        <v>WI</v>
      </c>
      <c r="J916" s="149" t="str">
        <f t="shared" si="43"/>
        <v>WI</v>
      </c>
      <c r="K916" s="154" t="str">
        <f t="shared" si="45"/>
        <v>Midwest</v>
      </c>
      <c r="L916" s="149" t="str">
        <f>INDEX('State '!$A$1:$C$62,MATCH($I916,'State '!$B:$B,0),3)</f>
        <v>Midwest</v>
      </c>
      <c r="M916" s="149" t="str">
        <f>INDEX('State '!$A$1:$C$62,MATCH($J916,'State '!$B:$B,0),3)</f>
        <v>Midwest</v>
      </c>
      <c r="N916" s="149"/>
      <c r="O916" s="156">
        <v>26.5</v>
      </c>
      <c r="P916" s="156">
        <v>4.7</v>
      </c>
      <c r="Q916" s="156"/>
      <c r="R916" s="155">
        <v>20</v>
      </c>
      <c r="S916" s="149" t="s">
        <v>138</v>
      </c>
      <c r="T916" s="149" t="s">
        <v>2634</v>
      </c>
      <c r="U916" s="149"/>
      <c r="V916" s="149" t="s">
        <v>2174</v>
      </c>
      <c r="W916" s="148" t="s">
        <v>2646</v>
      </c>
      <c r="X916" s="148"/>
      <c r="Y916" s="148"/>
    </row>
    <row r="917" spans="1:26" s="17" customFormat="1" x14ac:dyDescent="0.2">
      <c r="A917" s="149">
        <v>43417</v>
      </c>
      <c r="B917" s="162" t="s">
        <v>2344</v>
      </c>
      <c r="C917" s="150" t="s">
        <v>239</v>
      </c>
      <c r="D917" s="162" t="s">
        <v>140</v>
      </c>
      <c r="E917" s="151" t="s">
        <v>143</v>
      </c>
      <c r="F917" s="163">
        <v>43404</v>
      </c>
      <c r="G917" s="164">
        <v>2018</v>
      </c>
      <c r="H917" s="149" t="s">
        <v>0</v>
      </c>
      <c r="I917" s="149" t="str">
        <f t="shared" si="44"/>
        <v>LA</v>
      </c>
      <c r="J917" s="149" t="str">
        <f t="shared" si="43"/>
        <v>LA</v>
      </c>
      <c r="K917" s="154" t="str">
        <f t="shared" si="45"/>
        <v>South Central</v>
      </c>
      <c r="L917" s="149" t="str">
        <f>INDEX('State '!$A$1:$C$62,MATCH($I917,'State '!$B:$B,0),3)</f>
        <v>South Central</v>
      </c>
      <c r="M917" s="149" t="str">
        <f>INDEX('State '!$A$1:$C$62,MATCH($J917,'State '!$B:$B,0),3)</f>
        <v>South Central</v>
      </c>
      <c r="N917" s="149"/>
      <c r="O917" s="156">
        <v>29.7</v>
      </c>
      <c r="P917" s="156">
        <v>1</v>
      </c>
      <c r="Q917" s="156">
        <v>133.33000000000001</v>
      </c>
      <c r="R917" s="155">
        <v>24</v>
      </c>
      <c r="S917" s="149" t="s">
        <v>138</v>
      </c>
      <c r="T917" s="149" t="s">
        <v>381</v>
      </c>
      <c r="U917" s="149" t="s">
        <v>2345</v>
      </c>
      <c r="V917" s="149" t="s">
        <v>2174</v>
      </c>
      <c r="W917" s="148" t="s">
        <v>2442</v>
      </c>
      <c r="X917" s="148"/>
      <c r="Y917" s="148" t="s">
        <v>2506</v>
      </c>
    </row>
    <row r="918" spans="1:26" s="17" customFormat="1" x14ac:dyDescent="0.2">
      <c r="A918" s="149">
        <v>43417</v>
      </c>
      <c r="B918" s="162" t="s">
        <v>2290</v>
      </c>
      <c r="C918" s="162" t="s">
        <v>2024</v>
      </c>
      <c r="D918" s="162" t="s">
        <v>140</v>
      </c>
      <c r="E918" s="162" t="s">
        <v>143</v>
      </c>
      <c r="F918" s="163">
        <v>43404</v>
      </c>
      <c r="G918" s="155">
        <v>2018</v>
      </c>
      <c r="H918" s="149" t="s">
        <v>677</v>
      </c>
      <c r="I918" s="149" t="str">
        <f t="shared" si="44"/>
        <v>MN</v>
      </c>
      <c r="J918" s="149" t="str">
        <f t="shared" ref="J918:J949" si="46">RIGHT($H918,2)</f>
        <v>ND</v>
      </c>
      <c r="K918" s="154" t="str">
        <f t="shared" si="45"/>
        <v>Midwest, Mountain</v>
      </c>
      <c r="L918" s="149" t="str">
        <f>INDEX('State '!$A$1:$C$62,MATCH($I918,'State '!$B:$B,0),3)</f>
        <v>Midwest</v>
      </c>
      <c r="M918" s="149" t="str">
        <f>INDEX('State '!$A$1:$C$62,MATCH($J918,'State '!$B:$B,0),3)</f>
        <v>Mountain</v>
      </c>
      <c r="N918" s="149"/>
      <c r="O918" s="156">
        <v>57.3</v>
      </c>
      <c r="P918" s="156">
        <v>37.299999999999997</v>
      </c>
      <c r="Q918" s="156">
        <v>33</v>
      </c>
      <c r="R918" s="155">
        <v>16</v>
      </c>
      <c r="S918" s="149" t="s">
        <v>135</v>
      </c>
      <c r="T918" s="149" t="s">
        <v>381</v>
      </c>
      <c r="U918" s="149" t="s">
        <v>2291</v>
      </c>
      <c r="V918" s="149" t="s">
        <v>2177</v>
      </c>
      <c r="W918" s="148"/>
      <c r="X918" s="148"/>
      <c r="Y918" s="148"/>
    </row>
    <row r="919" spans="1:26" s="17" customFormat="1" ht="25.5" x14ac:dyDescent="0.2">
      <c r="A919" s="149">
        <v>43417</v>
      </c>
      <c r="B919" s="162" t="s">
        <v>2467</v>
      </c>
      <c r="C919" s="162" t="s">
        <v>1828</v>
      </c>
      <c r="D919" s="162" t="s">
        <v>140</v>
      </c>
      <c r="E919" s="162" t="s">
        <v>143</v>
      </c>
      <c r="F919" s="163">
        <v>43405</v>
      </c>
      <c r="G919" s="155">
        <v>2018</v>
      </c>
      <c r="H919" s="149" t="s">
        <v>2468</v>
      </c>
      <c r="I919" s="149" t="str">
        <f t="shared" si="44"/>
        <v>QU</v>
      </c>
      <c r="J919" s="149" t="str">
        <f t="shared" si="46"/>
        <v>ME</v>
      </c>
      <c r="K919" s="154" t="str">
        <f t="shared" si="45"/>
        <v>Canada, Northeast</v>
      </c>
      <c r="L919" s="149" t="str">
        <f>INDEX('State '!$A$1:$C$62,MATCH($I919,'State '!$B:$B,0),3)</f>
        <v>Canada</v>
      </c>
      <c r="M919" s="149" t="str">
        <f>INDEX('State '!$A$1:$C$62,MATCH($J919,'State '!$B:$B,0),3)</f>
        <v>Northeast</v>
      </c>
      <c r="N919" s="149"/>
      <c r="O919" s="156">
        <v>80</v>
      </c>
      <c r="P919" s="156"/>
      <c r="Q919" s="156">
        <v>39.841000000000001</v>
      </c>
      <c r="R919" s="155"/>
      <c r="S919" s="149" t="s">
        <v>135</v>
      </c>
      <c r="T919" s="149" t="s">
        <v>381</v>
      </c>
      <c r="U919" s="149" t="s">
        <v>2465</v>
      </c>
      <c r="V919" s="149" t="s">
        <v>2177</v>
      </c>
      <c r="W919" s="148" t="s">
        <v>2557</v>
      </c>
      <c r="X919" s="148"/>
      <c r="Y919" s="148" t="s">
        <v>2502</v>
      </c>
    </row>
    <row r="920" spans="1:26" s="17" customFormat="1" x14ac:dyDescent="0.2">
      <c r="A920" s="149">
        <v>43417</v>
      </c>
      <c r="B920" s="162" t="s">
        <v>2466</v>
      </c>
      <c r="C920" s="162" t="s">
        <v>1828</v>
      </c>
      <c r="D920" s="162" t="s">
        <v>140</v>
      </c>
      <c r="E920" s="162" t="s">
        <v>143</v>
      </c>
      <c r="F920" s="163">
        <v>43405</v>
      </c>
      <c r="G920" s="155">
        <v>2018</v>
      </c>
      <c r="H920" s="149" t="s">
        <v>1529</v>
      </c>
      <c r="I920" s="149" t="str">
        <f t="shared" si="44"/>
        <v>ME</v>
      </c>
      <c r="J920" s="149" t="str">
        <f t="shared" si="46"/>
        <v>MA</v>
      </c>
      <c r="K920" s="154" t="str">
        <f t="shared" si="45"/>
        <v>Northeast</v>
      </c>
      <c r="L920" s="149" t="str">
        <f>INDEX('State '!$A$1:$C$62,MATCH($I920,'State '!$B:$B,0),3)</f>
        <v>Northeast</v>
      </c>
      <c r="M920" s="149" t="str">
        <f>INDEX('State '!$A$1:$C$62,MATCH($J920,'State '!$B:$B,0),3)</f>
        <v>Northeast</v>
      </c>
      <c r="N920" s="149"/>
      <c r="O920" s="156"/>
      <c r="P920" s="156"/>
      <c r="Q920" s="156">
        <v>1.641</v>
      </c>
      <c r="R920" s="155"/>
      <c r="S920" s="149" t="s">
        <v>135</v>
      </c>
      <c r="T920" s="149" t="s">
        <v>381</v>
      </c>
      <c r="U920" s="149" t="s">
        <v>2465</v>
      </c>
      <c r="V920" s="149" t="s">
        <v>2177</v>
      </c>
      <c r="W920" s="148" t="s">
        <v>2556</v>
      </c>
      <c r="X920" s="148"/>
      <c r="Y920" s="148" t="s">
        <v>2850</v>
      </c>
    </row>
    <row r="921" spans="1:26" s="17" customFormat="1" ht="25.5" x14ac:dyDescent="0.2">
      <c r="A921" s="149">
        <v>43417</v>
      </c>
      <c r="B921" s="162" t="s">
        <v>2627</v>
      </c>
      <c r="C921" s="162" t="s">
        <v>199</v>
      </c>
      <c r="D921" s="162" t="s">
        <v>134</v>
      </c>
      <c r="E921" s="151" t="s">
        <v>143</v>
      </c>
      <c r="F921" s="163">
        <v>43413</v>
      </c>
      <c r="G921" s="164">
        <v>2018</v>
      </c>
      <c r="H921" s="149" t="s">
        <v>8</v>
      </c>
      <c r="I921" s="149" t="str">
        <f t="shared" si="44"/>
        <v>OH</v>
      </c>
      <c r="J921" s="149" t="str">
        <f t="shared" si="46"/>
        <v>OH</v>
      </c>
      <c r="K921" s="154" t="str">
        <f t="shared" si="45"/>
        <v>Northeast</v>
      </c>
      <c r="L921" s="149" t="str">
        <f>INDEX('State '!$A$1:$C$62,MATCH($I921,'State '!$B:$B,0),3)</f>
        <v>Northeast</v>
      </c>
      <c r="M921" s="149" t="str">
        <f>INDEX('State '!$A$1:$C$62,MATCH($J921,'State '!$B:$B,0),3)</f>
        <v>Northeast</v>
      </c>
      <c r="N921" s="149"/>
      <c r="O921" s="156">
        <v>185</v>
      </c>
      <c r="P921" s="156">
        <v>5</v>
      </c>
      <c r="Q921" s="156">
        <v>637.55899999999997</v>
      </c>
      <c r="R921" s="155" t="s">
        <v>535</v>
      </c>
      <c r="S921" s="149" t="s">
        <v>135</v>
      </c>
      <c r="T921" s="149" t="s">
        <v>381</v>
      </c>
      <c r="U921" s="149" t="s">
        <v>2161</v>
      </c>
      <c r="V921" s="149" t="s">
        <v>2174</v>
      </c>
      <c r="W921" s="148" t="s">
        <v>2630</v>
      </c>
      <c r="X921" s="148"/>
      <c r="Y921" s="148" t="s">
        <v>2430</v>
      </c>
    </row>
    <row r="922" spans="1:26" s="17" customFormat="1" x14ac:dyDescent="0.2">
      <c r="A922" s="149">
        <v>43417</v>
      </c>
      <c r="B922" s="162" t="s">
        <v>2281</v>
      </c>
      <c r="C922" s="162" t="s">
        <v>1725</v>
      </c>
      <c r="D922" s="162" t="s">
        <v>140</v>
      </c>
      <c r="E922" s="162" t="s">
        <v>143</v>
      </c>
      <c r="F922" s="163">
        <v>43415</v>
      </c>
      <c r="G922" s="155">
        <v>2018</v>
      </c>
      <c r="H922" s="149" t="s">
        <v>1295</v>
      </c>
      <c r="I922" s="149" t="str">
        <f t="shared" si="44"/>
        <v>IL</v>
      </c>
      <c r="J922" s="149" t="str">
        <f t="shared" si="46"/>
        <v>WI</v>
      </c>
      <c r="K922" s="154" t="str">
        <f t="shared" si="45"/>
        <v>Midwest</v>
      </c>
      <c r="L922" s="149" t="str">
        <f>INDEX('State '!$A$1:$C$62,MATCH($I922,'State '!$B:$B,0),3)</f>
        <v>Midwest</v>
      </c>
      <c r="M922" s="149" t="str">
        <f>INDEX('State '!$A$1:$C$62,MATCH($J922,'State '!$B:$B,0),3)</f>
        <v>Midwest</v>
      </c>
      <c r="N922" s="149"/>
      <c r="O922" s="156">
        <v>57.7</v>
      </c>
      <c r="P922" s="156">
        <v>0.5</v>
      </c>
      <c r="Q922" s="156">
        <v>231</v>
      </c>
      <c r="R922" s="155">
        <v>24</v>
      </c>
      <c r="S922" s="157" t="s">
        <v>135</v>
      </c>
      <c r="T922" s="154" t="s">
        <v>381</v>
      </c>
      <c r="U922" s="149" t="s">
        <v>2282</v>
      </c>
      <c r="V922" s="149" t="s">
        <v>2278</v>
      </c>
      <c r="W922" s="159"/>
      <c r="X922" s="148"/>
      <c r="Y922" s="148"/>
    </row>
    <row r="923" spans="1:26" s="17" customFormat="1" x14ac:dyDescent="0.2">
      <c r="A923" s="149">
        <v>43423</v>
      </c>
      <c r="B923" s="162" t="s">
        <v>2239</v>
      </c>
      <c r="C923" s="162" t="s">
        <v>2238</v>
      </c>
      <c r="D923" s="162" t="s">
        <v>140</v>
      </c>
      <c r="E923" s="162" t="s">
        <v>143</v>
      </c>
      <c r="F923" s="163">
        <v>43418</v>
      </c>
      <c r="G923" s="164">
        <v>2018</v>
      </c>
      <c r="H923" s="149" t="s">
        <v>22</v>
      </c>
      <c r="I923" s="149" t="str">
        <f t="shared" si="44"/>
        <v>GA</v>
      </c>
      <c r="J923" s="149" t="str">
        <f t="shared" si="46"/>
        <v>GA</v>
      </c>
      <c r="K923" s="154" t="str">
        <f t="shared" si="45"/>
        <v>Southeast</v>
      </c>
      <c r="L923" s="149" t="str">
        <f>INDEX('State '!$A$1:$C$62,MATCH($I923,'State '!$B:$B,0),3)</f>
        <v>Southeast</v>
      </c>
      <c r="M923" s="149" t="str">
        <f>INDEX('State '!$A$1:$C$62,MATCH($J923,'State '!$B:$B,0),3)</f>
        <v>Southeast</v>
      </c>
      <c r="N923" s="149"/>
      <c r="O923" s="156">
        <v>114</v>
      </c>
      <c r="P923" s="156"/>
      <c r="Q923" s="156">
        <v>769</v>
      </c>
      <c r="R923" s="155"/>
      <c r="S923" s="149" t="s">
        <v>135</v>
      </c>
      <c r="T923" s="149" t="s">
        <v>381</v>
      </c>
      <c r="U923" s="149" t="s">
        <v>2237</v>
      </c>
      <c r="V923" s="149" t="s">
        <v>2174</v>
      </c>
      <c r="W923" s="148" t="s">
        <v>2418</v>
      </c>
      <c r="X923" s="148"/>
      <c r="Y923" s="148"/>
    </row>
    <row r="924" spans="1:26" s="17" customFormat="1" ht="25.5" x14ac:dyDescent="0.2">
      <c r="A924" s="149">
        <v>43417</v>
      </c>
      <c r="B924" s="162" t="s">
        <v>2651</v>
      </c>
      <c r="C924" s="162" t="s">
        <v>260</v>
      </c>
      <c r="D924" s="162" t="s">
        <v>140</v>
      </c>
      <c r="E924" s="162" t="s">
        <v>143</v>
      </c>
      <c r="F924" s="163">
        <v>43419</v>
      </c>
      <c r="G924" s="164">
        <v>2018</v>
      </c>
      <c r="H924" s="149" t="s">
        <v>30</v>
      </c>
      <c r="I924" s="149" t="str">
        <f t="shared" si="44"/>
        <v>MN</v>
      </c>
      <c r="J924" s="149" t="str">
        <f t="shared" si="46"/>
        <v>MN</v>
      </c>
      <c r="K924" s="154" t="str">
        <f t="shared" si="45"/>
        <v>Midwest</v>
      </c>
      <c r="L924" s="149" t="str">
        <f>INDEX('State '!$A$1:$C$62,MATCH($I924,'State '!$B:$B,0),3)</f>
        <v>Midwest</v>
      </c>
      <c r="M924" s="149" t="str">
        <f>INDEX('State '!$A$1:$C$62,MATCH($J924,'State '!$B:$B,0),3)</f>
        <v>Midwest</v>
      </c>
      <c r="N924" s="149"/>
      <c r="O924" s="156">
        <v>50</v>
      </c>
      <c r="P924" s="156">
        <v>8</v>
      </c>
      <c r="Q924" s="156"/>
      <c r="R924" s="155"/>
      <c r="S924" s="149" t="s">
        <v>138</v>
      </c>
      <c r="T924" s="149" t="s">
        <v>381</v>
      </c>
      <c r="U924" s="158" t="s">
        <v>2652</v>
      </c>
      <c r="V924" s="149" t="s">
        <v>2174</v>
      </c>
      <c r="W924" s="148" t="s">
        <v>2653</v>
      </c>
      <c r="X924" s="148"/>
      <c r="Y924" s="148"/>
    </row>
    <row r="925" spans="1:26" s="212" customFormat="1" x14ac:dyDescent="0.2">
      <c r="A925" s="171">
        <v>43417</v>
      </c>
      <c r="B925" s="162" t="s">
        <v>2334</v>
      </c>
      <c r="C925" s="162" t="s">
        <v>261</v>
      </c>
      <c r="D925" s="162" t="s">
        <v>140</v>
      </c>
      <c r="E925" s="162" t="s">
        <v>143</v>
      </c>
      <c r="F925" s="163">
        <v>43419</v>
      </c>
      <c r="G925" s="155">
        <v>2018</v>
      </c>
      <c r="H925" s="149" t="s">
        <v>2335</v>
      </c>
      <c r="I925" s="149" t="str">
        <f t="shared" si="44"/>
        <v>WV</v>
      </c>
      <c r="J925" s="149" t="str">
        <f t="shared" si="46"/>
        <v>MD</v>
      </c>
      <c r="K925" s="154" t="str">
        <f t="shared" si="45"/>
        <v>Northeast</v>
      </c>
      <c r="L925" s="149" t="str">
        <f>INDEX('State '!$A$1:$C$62,MATCH($I925,'State '!$B:$B,0),3)</f>
        <v>Northeast</v>
      </c>
      <c r="M925" s="149" t="str">
        <f>INDEX('State '!$A$1:$C$62,MATCH($J925,'State '!$B:$B,0),3)</f>
        <v>Northeast</v>
      </c>
      <c r="N925" s="149"/>
      <c r="O925" s="156">
        <v>780</v>
      </c>
      <c r="P925" s="156">
        <v>29</v>
      </c>
      <c r="Q925" s="156">
        <v>500</v>
      </c>
      <c r="R925" s="155"/>
      <c r="S925" s="149" t="s">
        <v>135</v>
      </c>
      <c r="T925" s="149" t="s">
        <v>381</v>
      </c>
      <c r="U925" s="149" t="s">
        <v>2092</v>
      </c>
      <c r="V925" s="149" t="s">
        <v>2177</v>
      </c>
      <c r="W925" s="148" t="s">
        <v>2243</v>
      </c>
      <c r="X925" s="148"/>
      <c r="Y925" s="148"/>
      <c r="Z925" s="15"/>
    </row>
    <row r="926" spans="1:26" s="17" customFormat="1" ht="38.25" x14ac:dyDescent="0.2">
      <c r="A926" s="149">
        <v>43468</v>
      </c>
      <c r="B926" s="162" t="s">
        <v>2602</v>
      </c>
      <c r="C926" s="162" t="s">
        <v>235</v>
      </c>
      <c r="D926" s="162" t="s">
        <v>140</v>
      </c>
      <c r="E926" s="162" t="s">
        <v>143</v>
      </c>
      <c r="F926" s="163">
        <v>43430</v>
      </c>
      <c r="G926" s="155">
        <v>2018</v>
      </c>
      <c r="H926" s="149" t="s">
        <v>513</v>
      </c>
      <c r="I926" s="149" t="str">
        <f t="shared" si="44"/>
        <v>AL</v>
      </c>
      <c r="J926" s="149" t="str">
        <f t="shared" si="46"/>
        <v>FL</v>
      </c>
      <c r="K926" s="154" t="str">
        <f t="shared" si="45"/>
        <v>South Central, Southeast</v>
      </c>
      <c r="L926" s="149" t="str">
        <f>INDEX('State '!$A$1:$C$62,MATCH($I926,'State '!$B:$B,0),3)</f>
        <v>South Central</v>
      </c>
      <c r="M926" s="149" t="str">
        <f>INDEX('State '!$A$1:$C$62,MATCH($J926,'State '!$B:$B,0),3)</f>
        <v>Southeast</v>
      </c>
      <c r="N926" s="149"/>
      <c r="O926" s="156"/>
      <c r="P926" s="156"/>
      <c r="Q926" s="156">
        <v>60</v>
      </c>
      <c r="R926" s="155"/>
      <c r="S926" s="149" t="s">
        <v>135</v>
      </c>
      <c r="T926" s="149" t="s">
        <v>381</v>
      </c>
      <c r="U926" s="149" t="s">
        <v>2618</v>
      </c>
      <c r="V926" s="149" t="s">
        <v>2177</v>
      </c>
      <c r="W926" s="148" t="s">
        <v>2603</v>
      </c>
      <c r="X926" s="148"/>
      <c r="Y926" s="148"/>
    </row>
    <row r="927" spans="1:26" s="17" customFormat="1" x14ac:dyDescent="0.2">
      <c r="A927" s="149">
        <v>43454</v>
      </c>
      <c r="B927" s="162" t="s">
        <v>2192</v>
      </c>
      <c r="C927" s="150" t="s">
        <v>206</v>
      </c>
      <c r="D927" s="162" t="s">
        <v>140</v>
      </c>
      <c r="E927" s="162" t="s">
        <v>143</v>
      </c>
      <c r="F927" s="163">
        <v>43432</v>
      </c>
      <c r="G927" s="164">
        <v>2018</v>
      </c>
      <c r="H927" s="149" t="s">
        <v>2154</v>
      </c>
      <c r="I927" s="149" t="str">
        <f t="shared" si="44"/>
        <v>MS</v>
      </c>
      <c r="J927" s="149" t="str">
        <f t="shared" si="46"/>
        <v>TX</v>
      </c>
      <c r="K927" s="154" t="str">
        <f t="shared" si="45"/>
        <v>South Central</v>
      </c>
      <c r="L927" s="149" t="str">
        <f>INDEX('State '!$A$1:$C$62,MATCH($I927,'State '!$B:$B,0),3)</f>
        <v>South Central</v>
      </c>
      <c r="M927" s="149" t="str">
        <f>INDEX('State '!$A$1:$C$62,MATCH($J927,'State '!$B:$B,0),3)</f>
        <v>South Central</v>
      </c>
      <c r="N927" s="149"/>
      <c r="O927" s="156">
        <v>132</v>
      </c>
      <c r="P927" s="156"/>
      <c r="Q927" s="156">
        <v>300</v>
      </c>
      <c r="R927" s="155"/>
      <c r="S927" s="149" t="s">
        <v>135</v>
      </c>
      <c r="T927" s="149" t="s">
        <v>381</v>
      </c>
      <c r="U927" s="149" t="s">
        <v>2191</v>
      </c>
      <c r="V927" s="149" t="s">
        <v>2174</v>
      </c>
      <c r="W927" s="148" t="s">
        <v>2178</v>
      </c>
      <c r="X927" s="148"/>
      <c r="Y927" s="148"/>
    </row>
    <row r="928" spans="1:26" s="17" customFormat="1" x14ac:dyDescent="0.2">
      <c r="A928" s="149">
        <v>43454</v>
      </c>
      <c r="B928" s="162" t="s">
        <v>2274</v>
      </c>
      <c r="C928" s="162" t="s">
        <v>199</v>
      </c>
      <c r="D928" s="162" t="s">
        <v>140</v>
      </c>
      <c r="E928" s="162" t="s">
        <v>143</v>
      </c>
      <c r="F928" s="163">
        <v>43432</v>
      </c>
      <c r="G928" s="155">
        <v>2018</v>
      </c>
      <c r="H928" s="149" t="s">
        <v>6</v>
      </c>
      <c r="I928" s="149" t="str">
        <f t="shared" si="44"/>
        <v>TX</v>
      </c>
      <c r="J928" s="149" t="str">
        <f t="shared" si="46"/>
        <v>TX</v>
      </c>
      <c r="K928" s="154" t="str">
        <f t="shared" si="45"/>
        <v>South Central</v>
      </c>
      <c r="L928" s="149" t="str">
        <f>INDEX('State '!$A$1:$C$62,MATCH($I928,'State '!$B:$B,0),3)</f>
        <v>South Central</v>
      </c>
      <c r="M928" s="149" t="str">
        <f>INDEX('State '!$A$1:$C$62,MATCH($J928,'State '!$B:$B,0),3)</f>
        <v>South Central</v>
      </c>
      <c r="N928" s="149"/>
      <c r="O928" s="156">
        <v>129.80000000000001</v>
      </c>
      <c r="P928" s="156">
        <v>14</v>
      </c>
      <c r="Q928" s="156">
        <v>400</v>
      </c>
      <c r="R928" s="155">
        <v>30</v>
      </c>
      <c r="S928" s="149" t="s">
        <v>138</v>
      </c>
      <c r="T928" s="149" t="s">
        <v>381</v>
      </c>
      <c r="U928" s="149" t="s">
        <v>2275</v>
      </c>
      <c r="V928" s="149" t="s">
        <v>2174</v>
      </c>
      <c r="W928" s="148"/>
      <c r="X928" s="159"/>
      <c r="Y928" s="151"/>
    </row>
    <row r="929" spans="1:25" s="17" customFormat="1" ht="38.25" x14ac:dyDescent="0.2">
      <c r="A929" s="149">
        <v>43454</v>
      </c>
      <c r="B929" s="150" t="s">
        <v>2015</v>
      </c>
      <c r="C929" s="150" t="s">
        <v>219</v>
      </c>
      <c r="D929" s="150" t="s">
        <v>1878</v>
      </c>
      <c r="E929" s="151" t="s">
        <v>143</v>
      </c>
      <c r="F929" s="152">
        <v>43432</v>
      </c>
      <c r="G929" s="159">
        <v>2018</v>
      </c>
      <c r="H929" s="149" t="s">
        <v>6</v>
      </c>
      <c r="I929" s="149" t="str">
        <f t="shared" si="44"/>
        <v>TX</v>
      </c>
      <c r="J929" s="149" t="str">
        <f t="shared" si="46"/>
        <v>TX</v>
      </c>
      <c r="K929" s="154" t="str">
        <f t="shared" si="45"/>
        <v>South Central</v>
      </c>
      <c r="L929" s="149" t="str">
        <f>INDEX('State '!$A$1:$C$62,MATCH($I929,'State '!$B:$B,0),3)</f>
        <v>South Central</v>
      </c>
      <c r="M929" s="149" t="str">
        <f>INDEX('State '!$A$1:$C$62,MATCH($J929,'State '!$B:$B,0),3)</f>
        <v>South Central</v>
      </c>
      <c r="N929" s="149"/>
      <c r="O929" s="156">
        <v>137.30000000000001</v>
      </c>
      <c r="P929" s="155"/>
      <c r="Q929" s="155">
        <v>396</v>
      </c>
      <c r="R929" s="156"/>
      <c r="S929" s="157" t="s">
        <v>135</v>
      </c>
      <c r="T929" s="154" t="s">
        <v>381</v>
      </c>
      <c r="U929" s="158" t="s">
        <v>2016</v>
      </c>
      <c r="V929" s="149" t="s">
        <v>2174</v>
      </c>
      <c r="W929" s="148" t="s">
        <v>2681</v>
      </c>
      <c r="X929" s="148"/>
      <c r="Y929" s="148" t="s">
        <v>2503</v>
      </c>
    </row>
    <row r="930" spans="1:25" s="17" customFormat="1" x14ac:dyDescent="0.2">
      <c r="A930" s="149">
        <v>43454</v>
      </c>
      <c r="B930" s="150" t="s">
        <v>2347</v>
      </c>
      <c r="C930" s="150" t="s">
        <v>228</v>
      </c>
      <c r="D930" s="150" t="s">
        <v>140</v>
      </c>
      <c r="E930" s="151" t="s">
        <v>143</v>
      </c>
      <c r="F930" s="152">
        <v>43438</v>
      </c>
      <c r="G930" s="153">
        <v>2018</v>
      </c>
      <c r="H930" s="149" t="s">
        <v>31</v>
      </c>
      <c r="I930" s="149" t="str">
        <f t="shared" si="44"/>
        <v>NV</v>
      </c>
      <c r="J930" s="149" t="str">
        <f t="shared" si="46"/>
        <v>NV</v>
      </c>
      <c r="K930" s="154" t="str">
        <f t="shared" si="45"/>
        <v>Mountain</v>
      </c>
      <c r="L930" s="149" t="str">
        <f>INDEX('State '!$A$1:$C$62,MATCH($I930,'State '!$B:$B,0),3)</f>
        <v>Mountain</v>
      </c>
      <c r="M930" s="149" t="str">
        <f>INDEX('State '!$A$1:$C$62,MATCH($J930,'State '!$B:$B,0),3)</f>
        <v>Mountain</v>
      </c>
      <c r="N930" s="149"/>
      <c r="O930" s="155">
        <v>17.95</v>
      </c>
      <c r="P930" s="155">
        <v>8.4600000000000009</v>
      </c>
      <c r="Q930" s="155">
        <v>4.6040000000000001</v>
      </c>
      <c r="R930" s="156" t="s">
        <v>2348</v>
      </c>
      <c r="S930" s="157" t="s">
        <v>138</v>
      </c>
      <c r="T930" s="154" t="s">
        <v>381</v>
      </c>
      <c r="U930" s="158" t="s">
        <v>2373</v>
      </c>
      <c r="V930" s="149" t="s">
        <v>2174</v>
      </c>
      <c r="W930" s="159"/>
      <c r="X930" s="148"/>
      <c r="Y930" s="148"/>
    </row>
    <row r="931" spans="1:25" s="17" customFormat="1" ht="25.5" x14ac:dyDescent="0.2">
      <c r="A931" s="149">
        <v>43468</v>
      </c>
      <c r="B931" s="162" t="s">
        <v>2580</v>
      </c>
      <c r="C931" s="162" t="s">
        <v>1718</v>
      </c>
      <c r="D931" s="162" t="s">
        <v>140</v>
      </c>
      <c r="E931" s="162" t="s">
        <v>143</v>
      </c>
      <c r="F931" s="163">
        <v>43439</v>
      </c>
      <c r="G931" s="164">
        <v>2018</v>
      </c>
      <c r="H931" s="149" t="s">
        <v>1104</v>
      </c>
      <c r="I931" s="149" t="str">
        <f t="shared" si="44"/>
        <v>TX</v>
      </c>
      <c r="J931" s="149" t="str">
        <f t="shared" si="46"/>
        <v>CA</v>
      </c>
      <c r="K931" s="154" t="str">
        <f t="shared" si="45"/>
        <v>South Central, Mountain, Pacific</v>
      </c>
      <c r="L931" s="149" t="str">
        <f>INDEX('State '!$A$1:$C$62,MATCH($I931,'State '!$B:$B,0),3)</f>
        <v>South Central</v>
      </c>
      <c r="M931" s="149" t="str">
        <f>INDEX('State '!$A$1:$C$62,MATCH($J931,'State '!$B:$B,0),3)</f>
        <v>Pacific</v>
      </c>
      <c r="N931" s="149" t="s">
        <v>2458</v>
      </c>
      <c r="O931" s="156"/>
      <c r="P931" s="156"/>
      <c r="Q931" s="156">
        <v>182</v>
      </c>
      <c r="R931" s="155">
        <v>20</v>
      </c>
      <c r="S931" s="157" t="s">
        <v>1813</v>
      </c>
      <c r="T931" s="149" t="s">
        <v>381</v>
      </c>
      <c r="U931" s="149" t="s">
        <v>2619</v>
      </c>
      <c r="V931" s="149" t="s">
        <v>2177</v>
      </c>
      <c r="W931" s="159"/>
      <c r="X931" s="148"/>
      <c r="Y931" s="148"/>
    </row>
    <row r="932" spans="1:25" s="17" customFormat="1" ht="25.5" x14ac:dyDescent="0.2">
      <c r="A932" s="97">
        <v>43756</v>
      </c>
      <c r="B932" s="79" t="s">
        <v>2548</v>
      </c>
      <c r="C932" s="80" t="s">
        <v>2549</v>
      </c>
      <c r="D932" s="79" t="s">
        <v>140</v>
      </c>
      <c r="E932" s="79" t="s">
        <v>143</v>
      </c>
      <c r="F932" s="60">
        <v>43443</v>
      </c>
      <c r="G932" s="61">
        <v>2018</v>
      </c>
      <c r="H932" s="97" t="s">
        <v>53</v>
      </c>
      <c r="I932" s="97" t="str">
        <f t="shared" si="44"/>
        <v>SC</v>
      </c>
      <c r="J932" s="97" t="str">
        <f t="shared" si="46"/>
        <v>SC</v>
      </c>
      <c r="K932" s="104" t="str">
        <f t="shared" si="45"/>
        <v>Southeast</v>
      </c>
      <c r="L932" s="97" t="str">
        <f>INDEX('State '!$A$1:$C$62,MATCH($I932,'State '!$B:$B,0),3)</f>
        <v>Southeast</v>
      </c>
      <c r="M932" s="97" t="str">
        <f>INDEX('State '!$A$1:$C$62,MATCH($J932,'State '!$B:$B,0),3)</f>
        <v>Southeast</v>
      </c>
      <c r="N932" s="97"/>
      <c r="O932" s="156">
        <v>1.6</v>
      </c>
      <c r="P932" s="63">
        <v>0.46</v>
      </c>
      <c r="Q932" s="145">
        <v>20</v>
      </c>
      <c r="R932" s="98">
        <v>8</v>
      </c>
      <c r="S932" s="97" t="s">
        <v>135</v>
      </c>
      <c r="T932" s="97" t="s">
        <v>381</v>
      </c>
      <c r="U932" s="97" t="s">
        <v>2550</v>
      </c>
      <c r="V932" s="97" t="s">
        <v>2174</v>
      </c>
      <c r="W932" s="79" t="s">
        <v>2551</v>
      </c>
      <c r="X932" s="79" t="s">
        <v>2812</v>
      </c>
      <c r="Y932" s="136"/>
    </row>
    <row r="933" spans="1:25" s="17" customFormat="1" ht="25.5" x14ac:dyDescent="0.2">
      <c r="A933" s="149">
        <v>43454</v>
      </c>
      <c r="B933" s="162" t="s">
        <v>2349</v>
      </c>
      <c r="C933" s="162" t="s">
        <v>2350</v>
      </c>
      <c r="D933" s="162" t="s">
        <v>136</v>
      </c>
      <c r="E933" s="162" t="s">
        <v>143</v>
      </c>
      <c r="F933" s="163">
        <v>43444</v>
      </c>
      <c r="G933" s="155">
        <v>2018</v>
      </c>
      <c r="H933" s="149" t="s">
        <v>7</v>
      </c>
      <c r="I933" s="149" t="str">
        <f t="shared" si="44"/>
        <v>PA</v>
      </c>
      <c r="J933" s="149" t="str">
        <f t="shared" si="46"/>
        <v>PA</v>
      </c>
      <c r="K933" s="154" t="str">
        <f t="shared" si="45"/>
        <v>Northeast</v>
      </c>
      <c r="L933" s="149" t="str">
        <f>INDEX('State '!$A$1:$C$62,MATCH($I933,'State '!$B:$B,0),3)</f>
        <v>Northeast</v>
      </c>
      <c r="M933" s="149" t="str">
        <f>INDEX('State '!$A$1:$C$62,MATCH($J933,'State '!$B:$B,0),3)</f>
        <v>Northeast</v>
      </c>
      <c r="N933" s="149"/>
      <c r="O933" s="156">
        <v>47.2</v>
      </c>
      <c r="P933" s="156">
        <v>13.19</v>
      </c>
      <c r="Q933" s="156">
        <v>79</v>
      </c>
      <c r="R933" s="155">
        <v>12</v>
      </c>
      <c r="S933" s="149" t="s">
        <v>138</v>
      </c>
      <c r="T933" s="149" t="s">
        <v>381</v>
      </c>
      <c r="U933" s="149" t="s">
        <v>2427</v>
      </c>
      <c r="V933" s="149" t="s">
        <v>2174</v>
      </c>
      <c r="W933" s="148" t="s">
        <v>2428</v>
      </c>
      <c r="X933" s="148" t="s">
        <v>2814</v>
      </c>
      <c r="Y933" s="148" t="s">
        <v>2484</v>
      </c>
    </row>
    <row r="934" spans="1:25" s="17" customFormat="1" ht="25.5" x14ac:dyDescent="0.2">
      <c r="A934" s="149">
        <v>43454</v>
      </c>
      <c r="B934" s="162" t="s">
        <v>2677</v>
      </c>
      <c r="C934" s="150" t="s">
        <v>221</v>
      </c>
      <c r="D934" s="162" t="s">
        <v>134</v>
      </c>
      <c r="E934" s="162" t="s">
        <v>143</v>
      </c>
      <c r="F934" s="163">
        <v>43445</v>
      </c>
      <c r="G934" s="155">
        <v>2018</v>
      </c>
      <c r="H934" s="149" t="s">
        <v>0</v>
      </c>
      <c r="I934" s="149" t="str">
        <f t="shared" si="44"/>
        <v>LA</v>
      </c>
      <c r="J934" s="149" t="str">
        <f t="shared" si="46"/>
        <v>LA</v>
      </c>
      <c r="K934" s="154" t="str">
        <f t="shared" si="45"/>
        <v>South Central</v>
      </c>
      <c r="L934" s="149" t="str">
        <f>INDEX('State '!$A$1:$C$62,MATCH($I934,'State '!$B:$B,0),3)</f>
        <v>South Central</v>
      </c>
      <c r="M934" s="149" t="str">
        <f>INDEX('State '!$A$1:$C$62,MATCH($J934,'State '!$B:$B,0),3)</f>
        <v>South Central</v>
      </c>
      <c r="N934" s="149"/>
      <c r="O934" s="156">
        <v>151</v>
      </c>
      <c r="P934" s="156"/>
      <c r="Q934" s="156">
        <v>600</v>
      </c>
      <c r="R934" s="155"/>
      <c r="S934" s="149" t="s">
        <v>138</v>
      </c>
      <c r="T934" s="149" t="s">
        <v>381</v>
      </c>
      <c r="U934" s="149" t="s">
        <v>2352</v>
      </c>
      <c r="V934" s="149" t="s">
        <v>2174</v>
      </c>
      <c r="W934" s="148" t="s">
        <v>2215</v>
      </c>
      <c r="X934" s="148"/>
      <c r="Y934" s="148"/>
    </row>
    <row r="935" spans="1:25" s="17" customFormat="1" x14ac:dyDescent="0.2">
      <c r="A935" s="149">
        <v>43468</v>
      </c>
      <c r="B935" s="150" t="s">
        <v>2378</v>
      </c>
      <c r="C935" s="150" t="s">
        <v>215</v>
      </c>
      <c r="D935" s="150" t="s">
        <v>140</v>
      </c>
      <c r="E935" s="151" t="s">
        <v>143</v>
      </c>
      <c r="F935" s="152">
        <v>43446</v>
      </c>
      <c r="G935" s="153">
        <v>2018</v>
      </c>
      <c r="H935" s="149" t="s">
        <v>22</v>
      </c>
      <c r="I935" s="149" t="str">
        <f t="shared" si="44"/>
        <v>GA</v>
      </c>
      <c r="J935" s="149" t="str">
        <f t="shared" si="46"/>
        <v>GA</v>
      </c>
      <c r="K935" s="154" t="str">
        <f t="shared" si="45"/>
        <v>Southeast</v>
      </c>
      <c r="L935" s="149" t="s">
        <v>15</v>
      </c>
      <c r="M935" s="149" t="s">
        <v>15</v>
      </c>
      <c r="N935" s="149"/>
      <c r="O935" s="156">
        <v>240</v>
      </c>
      <c r="P935" s="155">
        <v>19.7</v>
      </c>
      <c r="Q935" s="155">
        <v>344</v>
      </c>
      <c r="R935" s="156">
        <v>30</v>
      </c>
      <c r="S935" s="157" t="s">
        <v>135</v>
      </c>
      <c r="T935" s="154" t="s">
        <v>381</v>
      </c>
      <c r="U935" s="158" t="s">
        <v>2697</v>
      </c>
      <c r="V935" s="149" t="s">
        <v>2174</v>
      </c>
      <c r="W935" s="148"/>
      <c r="X935" s="148"/>
      <c r="Y935" s="148"/>
    </row>
    <row r="936" spans="1:25" s="17" customFormat="1" x14ac:dyDescent="0.2">
      <c r="A936" s="149">
        <v>43468</v>
      </c>
      <c r="B936" s="162" t="s">
        <v>2678</v>
      </c>
      <c r="C936" s="150" t="s">
        <v>2525</v>
      </c>
      <c r="D936" s="162" t="s">
        <v>136</v>
      </c>
      <c r="E936" s="151" t="s">
        <v>143</v>
      </c>
      <c r="F936" s="163">
        <v>43448</v>
      </c>
      <c r="G936" s="164">
        <v>2018</v>
      </c>
      <c r="H936" s="149" t="s">
        <v>2526</v>
      </c>
      <c r="I936" s="149" t="str">
        <f t="shared" si="44"/>
        <v>ND</v>
      </c>
      <c r="J936" s="149" t="str">
        <f t="shared" si="46"/>
        <v>SK</v>
      </c>
      <c r="K936" s="154" t="str">
        <f t="shared" si="45"/>
        <v>Mountain, Canada</v>
      </c>
      <c r="L936" s="149" t="str">
        <f>INDEX('State '!$A$1:$C$62,MATCH($I936,'State '!$B:$B,0),3)</f>
        <v>Mountain</v>
      </c>
      <c r="M936" s="149" t="str">
        <f>INDEX('State '!$A$1:$C$62,MATCH($J936,'State '!$B:$B,0),3)</f>
        <v>Canada</v>
      </c>
      <c r="N936" s="149"/>
      <c r="O936" s="156"/>
      <c r="P936" s="156">
        <v>2.2000000000000002</v>
      </c>
      <c r="Q936" s="156">
        <v>30</v>
      </c>
      <c r="R936" s="155">
        <v>10.75</v>
      </c>
      <c r="S936" s="149" t="s">
        <v>135</v>
      </c>
      <c r="T936" s="149" t="s">
        <v>381</v>
      </c>
      <c r="U936" s="149" t="s">
        <v>2527</v>
      </c>
      <c r="V936" s="149" t="s">
        <v>2177</v>
      </c>
      <c r="W936" s="148" t="s">
        <v>2528</v>
      </c>
      <c r="X936" s="148"/>
      <c r="Y936" s="148"/>
    </row>
    <row r="937" spans="1:25" s="17" customFormat="1" ht="38.25" x14ac:dyDescent="0.2">
      <c r="A937" s="149">
        <v>43468</v>
      </c>
      <c r="B937" s="162" t="s">
        <v>2670</v>
      </c>
      <c r="C937" s="162" t="s">
        <v>201</v>
      </c>
      <c r="D937" s="162" t="s">
        <v>140</v>
      </c>
      <c r="E937" s="162" t="s">
        <v>143</v>
      </c>
      <c r="F937" s="163">
        <v>43456</v>
      </c>
      <c r="G937" s="164">
        <v>2018</v>
      </c>
      <c r="H937" s="149" t="s">
        <v>7</v>
      </c>
      <c r="I937" s="149" t="str">
        <f t="shared" si="44"/>
        <v>PA</v>
      </c>
      <c r="J937" s="149" t="str">
        <f t="shared" si="46"/>
        <v>PA</v>
      </c>
      <c r="K937" s="154" t="str">
        <f t="shared" si="45"/>
        <v>Northeast</v>
      </c>
      <c r="L937" s="149" t="str">
        <f>INDEX('State '!$A$1:$C$62,MATCH($I937,'State '!$B:$B,0),3)</f>
        <v>Northeast</v>
      </c>
      <c r="M937" s="149" t="str">
        <f>INDEX('State '!$A$1:$C$62,MATCH($J937,'State '!$B:$B,0),3)</f>
        <v>Northeast</v>
      </c>
      <c r="N937" s="149"/>
      <c r="O937" s="156">
        <v>39.5</v>
      </c>
      <c r="P937" s="156">
        <f>14.4+5.8</f>
        <v>20.2</v>
      </c>
      <c r="Q937" s="156"/>
      <c r="R937" s="155" t="s">
        <v>3194</v>
      </c>
      <c r="S937" s="149" t="s">
        <v>135</v>
      </c>
      <c r="T937" s="149" t="s">
        <v>381</v>
      </c>
      <c r="U937" s="149" t="s">
        <v>2671</v>
      </c>
      <c r="V937" s="149" t="s">
        <v>2404</v>
      </c>
      <c r="W937" s="148" t="s">
        <v>2673</v>
      </c>
      <c r="X937" s="148"/>
      <c r="Y937" s="148" t="s">
        <v>2672</v>
      </c>
    </row>
    <row r="938" spans="1:25" s="17" customFormat="1" ht="25.5" x14ac:dyDescent="0.2">
      <c r="A938" s="149">
        <v>43423</v>
      </c>
      <c r="B938" s="150" t="s">
        <v>2176</v>
      </c>
      <c r="C938" s="162" t="s">
        <v>2065</v>
      </c>
      <c r="D938" s="150" t="s">
        <v>140</v>
      </c>
      <c r="E938" s="151" t="s">
        <v>2219</v>
      </c>
      <c r="F938" s="163"/>
      <c r="G938" s="164">
        <v>2018</v>
      </c>
      <c r="H938" s="149" t="s">
        <v>28</v>
      </c>
      <c r="I938" s="149" t="str">
        <f t="shared" si="44"/>
        <v>IL</v>
      </c>
      <c r="J938" s="149" t="str">
        <f t="shared" si="46"/>
        <v>IL</v>
      </c>
      <c r="K938" s="154" t="str">
        <f t="shared" si="45"/>
        <v>Midwest</v>
      </c>
      <c r="L938" s="149" t="str">
        <f>INDEX('State '!$A$1:$C$62,MATCH($I938,'State '!$B:$B,0),3)</f>
        <v>Midwest</v>
      </c>
      <c r="M938" s="149" t="str">
        <f>INDEX('State '!$A$1:$C$62,MATCH($J938,'State '!$B:$B,0),3)</f>
        <v>Midwest</v>
      </c>
      <c r="N938" s="149"/>
      <c r="O938" s="156">
        <v>50</v>
      </c>
      <c r="P938" s="156"/>
      <c r="Q938" s="161">
        <v>200</v>
      </c>
      <c r="R938" s="155"/>
      <c r="S938" s="149" t="s">
        <v>135</v>
      </c>
      <c r="T938" s="149" t="s">
        <v>381</v>
      </c>
      <c r="U938" s="149"/>
      <c r="V938" s="149" t="s">
        <v>2174</v>
      </c>
      <c r="W938" s="148" t="s">
        <v>2432</v>
      </c>
      <c r="X938" s="148"/>
      <c r="Y938" s="148" t="s">
        <v>2488</v>
      </c>
    </row>
    <row r="939" spans="1:25" s="17" customFormat="1" ht="25.5" x14ac:dyDescent="0.2">
      <c r="A939" s="149">
        <v>43124</v>
      </c>
      <c r="B939" s="162" t="s">
        <v>2051</v>
      </c>
      <c r="C939" s="162" t="s">
        <v>1991</v>
      </c>
      <c r="D939" s="162" t="s">
        <v>140</v>
      </c>
      <c r="E939" s="162" t="s">
        <v>2369</v>
      </c>
      <c r="F939" s="163"/>
      <c r="G939" s="155">
        <v>2018</v>
      </c>
      <c r="H939" s="149" t="s">
        <v>37</v>
      </c>
      <c r="I939" s="149" t="str">
        <f t="shared" si="44"/>
        <v>OK</v>
      </c>
      <c r="J939" s="149" t="str">
        <f t="shared" si="46"/>
        <v>OK</v>
      </c>
      <c r="K939" s="154" t="str">
        <f t="shared" si="45"/>
        <v>South Central</v>
      </c>
      <c r="L939" s="149" t="str">
        <f>INDEX('State '!$A$1:$C$62,MATCH($I939,'State '!$B:$B,0),3)</f>
        <v>South Central</v>
      </c>
      <c r="M939" s="149" t="str">
        <f>INDEX('State '!$A$1:$C$62,MATCH($J939,'State '!$B:$B,0),3)</f>
        <v>South Central</v>
      </c>
      <c r="N939" s="149"/>
      <c r="O939" s="156">
        <v>300</v>
      </c>
      <c r="P939" s="156">
        <v>247</v>
      </c>
      <c r="Q939" s="161">
        <v>1400</v>
      </c>
      <c r="R939" s="155">
        <v>36</v>
      </c>
      <c r="S939" s="149" t="s">
        <v>135</v>
      </c>
      <c r="T939" s="149" t="s">
        <v>381</v>
      </c>
      <c r="U939" s="149" t="s">
        <v>2185</v>
      </c>
      <c r="V939" s="149" t="s">
        <v>2174</v>
      </c>
      <c r="W939" s="148" t="s">
        <v>2196</v>
      </c>
      <c r="X939" s="148"/>
      <c r="Y939" s="148"/>
    </row>
    <row r="940" spans="1:25" s="17" customFormat="1" ht="25.5" x14ac:dyDescent="0.2">
      <c r="A940" s="97">
        <v>43468</v>
      </c>
      <c r="B940" s="79" t="s">
        <v>2715</v>
      </c>
      <c r="C940" s="80" t="s">
        <v>1875</v>
      </c>
      <c r="D940" s="80" t="s">
        <v>1878</v>
      </c>
      <c r="E940" s="79" t="s">
        <v>143</v>
      </c>
      <c r="F940" s="60">
        <v>43466</v>
      </c>
      <c r="G940" s="61">
        <v>2019</v>
      </c>
      <c r="H940" s="97" t="s">
        <v>2154</v>
      </c>
      <c r="I940" s="97" t="str">
        <f t="shared" si="44"/>
        <v>MS</v>
      </c>
      <c r="J940" s="97" t="str">
        <f t="shared" si="46"/>
        <v>TX</v>
      </c>
      <c r="K940" s="104" t="str">
        <f t="shared" si="45"/>
        <v>South Central</v>
      </c>
      <c r="L940" s="97" t="str">
        <f>INDEX('State '!$A$1:$C$62,MATCH($I940,'State '!$B:$B,0),3)</f>
        <v>South Central</v>
      </c>
      <c r="M940" s="97" t="str">
        <f>INDEX('State '!$A$1:$C$62,MATCH($J940,'State '!$B:$B,0),3)</f>
        <v>South Central</v>
      </c>
      <c r="N940" s="97"/>
      <c r="O940" s="156">
        <v>197</v>
      </c>
      <c r="P940" s="173"/>
      <c r="Q940" s="145">
        <v>475</v>
      </c>
      <c r="R940" s="98"/>
      <c r="S940" s="97" t="s">
        <v>135</v>
      </c>
      <c r="T940" s="97" t="s">
        <v>381</v>
      </c>
      <c r="U940" s="97" t="s">
        <v>2155</v>
      </c>
      <c r="V940" s="97" t="s">
        <v>2177</v>
      </c>
      <c r="W940" s="79" t="s">
        <v>2417</v>
      </c>
      <c r="X940" s="79"/>
      <c r="Y940" s="136" t="s">
        <v>2483</v>
      </c>
    </row>
    <row r="941" spans="1:25" s="17" customFormat="1" ht="51" x14ac:dyDescent="0.2">
      <c r="A941" s="191">
        <v>43517</v>
      </c>
      <c r="B941" s="188" t="s">
        <v>2624</v>
      </c>
      <c r="C941" s="188" t="s">
        <v>2563</v>
      </c>
      <c r="D941" s="188" t="s">
        <v>140</v>
      </c>
      <c r="E941" s="188" t="s">
        <v>143</v>
      </c>
      <c r="F941" s="190">
        <v>43480</v>
      </c>
      <c r="G941" s="192">
        <v>2019</v>
      </c>
      <c r="H941" s="191" t="s">
        <v>6</v>
      </c>
      <c r="I941" s="97" t="str">
        <f t="shared" si="44"/>
        <v>TX</v>
      </c>
      <c r="J941" s="97" t="str">
        <f t="shared" si="46"/>
        <v>TX</v>
      </c>
      <c r="K941" s="104" t="str">
        <f t="shared" si="45"/>
        <v>South Central</v>
      </c>
      <c r="L941" s="97" t="str">
        <f>INDEX('State '!$A$1:$C$62,MATCH($I941,'State '!$B:$B,0),3)</f>
        <v>South Central</v>
      </c>
      <c r="M941" s="97" t="str">
        <f>INDEX('State '!$A$1:$C$62,MATCH($J941,'State '!$B:$B,0),3)</f>
        <v>South Central</v>
      </c>
      <c r="N941" s="97"/>
      <c r="O941" s="156"/>
      <c r="P941" s="195"/>
      <c r="Q941" s="194">
        <v>150</v>
      </c>
      <c r="R941" s="192" t="s">
        <v>384</v>
      </c>
      <c r="S941" s="191" t="s">
        <v>138</v>
      </c>
      <c r="T941" s="191" t="s">
        <v>2590</v>
      </c>
      <c r="U941" s="191" t="s">
        <v>382</v>
      </c>
      <c r="V941" s="97" t="s">
        <v>2174</v>
      </c>
      <c r="W941" s="148" t="s">
        <v>2699</v>
      </c>
      <c r="X941" s="148"/>
      <c r="Y941" s="148" t="s">
        <v>2564</v>
      </c>
    </row>
    <row r="942" spans="1:25" s="17" customFormat="1" x14ac:dyDescent="0.2">
      <c r="A942" s="191">
        <v>43494</v>
      </c>
      <c r="B942" s="188" t="s">
        <v>2283</v>
      </c>
      <c r="C942" s="188" t="s">
        <v>235</v>
      </c>
      <c r="D942" s="188" t="s">
        <v>134</v>
      </c>
      <c r="E942" s="188" t="s">
        <v>143</v>
      </c>
      <c r="F942" s="190">
        <v>43487</v>
      </c>
      <c r="G942" s="106">
        <v>2019</v>
      </c>
      <c r="H942" s="191" t="s">
        <v>2204</v>
      </c>
      <c r="I942" s="191" t="str">
        <f t="shared" si="44"/>
        <v>LA</v>
      </c>
      <c r="J942" s="191" t="str">
        <f t="shared" si="46"/>
        <v>TX</v>
      </c>
      <c r="K942" s="104" t="str">
        <f t="shared" si="45"/>
        <v>South Central</v>
      </c>
      <c r="L942" s="97" t="str">
        <f>INDEX('State '!$A$1:$C$62,MATCH($I942,'State '!$B:$B,0),3)</f>
        <v>South Central</v>
      </c>
      <c r="M942" s="97" t="str">
        <f>INDEX('State '!$A$1:$C$62,MATCH($J942,'State '!$B:$B,0),3)</f>
        <v>South Central</v>
      </c>
      <c r="N942" s="97"/>
      <c r="O942" s="156">
        <v>68.900000000000006</v>
      </c>
      <c r="P942" s="195">
        <v>24.7</v>
      </c>
      <c r="Q942" s="194">
        <v>275</v>
      </c>
      <c r="R942" s="192"/>
      <c r="S942" s="191" t="s">
        <v>135</v>
      </c>
      <c r="T942" s="191" t="s">
        <v>381</v>
      </c>
      <c r="U942" s="191" t="s">
        <v>2284</v>
      </c>
      <c r="V942" s="97" t="s">
        <v>2177</v>
      </c>
      <c r="W942" s="79"/>
      <c r="X942" s="79"/>
      <c r="Y942" s="189"/>
    </row>
    <row r="943" spans="1:25" s="17" customFormat="1" ht="25.5" x14ac:dyDescent="0.2">
      <c r="A943" s="191">
        <v>43584</v>
      </c>
      <c r="B943" s="188" t="s">
        <v>2595</v>
      </c>
      <c r="C943" s="188" t="s">
        <v>2592</v>
      </c>
      <c r="D943" s="188" t="s">
        <v>140</v>
      </c>
      <c r="E943" s="188" t="s">
        <v>143</v>
      </c>
      <c r="F943" s="190">
        <v>43497</v>
      </c>
      <c r="G943" s="192">
        <v>2019</v>
      </c>
      <c r="H943" s="191" t="s">
        <v>37</v>
      </c>
      <c r="I943" s="97" t="str">
        <f t="shared" si="44"/>
        <v>OK</v>
      </c>
      <c r="J943" s="97" t="str">
        <f t="shared" si="46"/>
        <v>OK</v>
      </c>
      <c r="K943" s="104" t="str">
        <f t="shared" si="45"/>
        <v>South Central</v>
      </c>
      <c r="L943" s="97" t="str">
        <f>INDEX('State '!$A$1:$C$62,MATCH($I943,'State '!$B:$B,0),3)</f>
        <v>South Central</v>
      </c>
      <c r="M943" s="97" t="str">
        <f>INDEX('State '!$A$1:$C$62,MATCH($J943,'State '!$B:$B,0),3)</f>
        <v>South Central</v>
      </c>
      <c r="N943" s="97"/>
      <c r="O943" s="156"/>
      <c r="P943" s="195"/>
      <c r="Q943" s="194">
        <v>150</v>
      </c>
      <c r="R943" s="192"/>
      <c r="S943" s="191" t="s">
        <v>138</v>
      </c>
      <c r="T943" s="191"/>
      <c r="U943" s="191"/>
      <c r="V943" s="97" t="s">
        <v>2174</v>
      </c>
      <c r="W943" s="79" t="s">
        <v>2596</v>
      </c>
      <c r="X943" s="79"/>
      <c r="Y943" s="136" t="s">
        <v>2761</v>
      </c>
    </row>
    <row r="944" spans="1:25" s="17" customFormat="1" ht="25.5" x14ac:dyDescent="0.2">
      <c r="A944" s="191">
        <v>43584</v>
      </c>
      <c r="B944" s="188" t="s">
        <v>2594</v>
      </c>
      <c r="C944" s="188" t="s">
        <v>2592</v>
      </c>
      <c r="D944" s="188" t="s">
        <v>140</v>
      </c>
      <c r="E944" s="188" t="s">
        <v>143</v>
      </c>
      <c r="F944" s="190">
        <v>43497</v>
      </c>
      <c r="G944" s="192">
        <v>2019</v>
      </c>
      <c r="H944" s="191" t="s">
        <v>37</v>
      </c>
      <c r="I944" s="97" t="str">
        <f t="shared" si="44"/>
        <v>OK</v>
      </c>
      <c r="J944" s="97" t="str">
        <f t="shared" si="46"/>
        <v>OK</v>
      </c>
      <c r="K944" s="104" t="str">
        <f t="shared" si="45"/>
        <v>South Central</v>
      </c>
      <c r="L944" s="97" t="str">
        <f>INDEX('State '!$A$1:$C$62,MATCH($I944,'State '!$B:$B,0),3)</f>
        <v>South Central</v>
      </c>
      <c r="M944" s="97" t="str">
        <f>INDEX('State '!$A$1:$C$62,MATCH($J944,'State '!$B:$B,0),3)</f>
        <v>South Central</v>
      </c>
      <c r="N944" s="97"/>
      <c r="O944" s="156"/>
      <c r="P944" s="195"/>
      <c r="Q944" s="194">
        <v>100</v>
      </c>
      <c r="R944" s="192"/>
      <c r="S944" s="191" t="s">
        <v>138</v>
      </c>
      <c r="T944" s="191"/>
      <c r="U944" s="191"/>
      <c r="V944" s="97" t="s">
        <v>2174</v>
      </c>
      <c r="W944" s="79" t="s">
        <v>2597</v>
      </c>
      <c r="X944" s="79"/>
      <c r="Y944" s="136" t="s">
        <v>2761</v>
      </c>
    </row>
    <row r="945" spans="1:28" ht="25.5" x14ac:dyDescent="0.2">
      <c r="A945" s="191">
        <v>43836</v>
      </c>
      <c r="B945" s="188" t="s">
        <v>2591</v>
      </c>
      <c r="C945" s="188" t="s">
        <v>2592</v>
      </c>
      <c r="D945" s="188" t="s">
        <v>140</v>
      </c>
      <c r="E945" s="188" t="s">
        <v>143</v>
      </c>
      <c r="F945" s="190">
        <v>43497</v>
      </c>
      <c r="G945" s="192">
        <v>2019</v>
      </c>
      <c r="H945" s="191" t="s">
        <v>6</v>
      </c>
      <c r="I945" s="97" t="str">
        <f t="shared" si="44"/>
        <v>TX</v>
      </c>
      <c r="J945" s="97" t="str">
        <f t="shared" si="46"/>
        <v>TX</v>
      </c>
      <c r="K945" s="104" t="str">
        <f t="shared" si="45"/>
        <v>South Central</v>
      </c>
      <c r="L945" s="97" t="str">
        <f>INDEX('State '!$A$1:$C$62,MATCH($I945,'State '!$B:$B,0),3)</f>
        <v>South Central</v>
      </c>
      <c r="M945" s="97" t="str">
        <f>INDEX('State '!$A$1:$C$62,MATCH($J945,'State '!$B:$B,0),3)</f>
        <v>South Central</v>
      </c>
      <c r="N945" s="97"/>
      <c r="O945" s="156"/>
      <c r="P945" s="195">
        <v>3.4470000000000001</v>
      </c>
      <c r="Q945" s="194">
        <v>300</v>
      </c>
      <c r="R945" s="192">
        <v>20</v>
      </c>
      <c r="S945" s="191" t="s">
        <v>138</v>
      </c>
      <c r="T945" s="191" t="s">
        <v>2593</v>
      </c>
      <c r="U945" s="191"/>
      <c r="V945" s="97" t="s">
        <v>2174</v>
      </c>
      <c r="W945" s="79" t="s">
        <v>2623</v>
      </c>
      <c r="X945" s="79"/>
      <c r="Y945" s="136" t="s">
        <v>2761</v>
      </c>
      <c r="Z945" s="17"/>
      <c r="AA945" s="17"/>
      <c r="AB945" s="17"/>
    </row>
    <row r="946" spans="1:28" x14ac:dyDescent="0.2">
      <c r="A946" s="97">
        <v>43584</v>
      </c>
      <c r="B946" s="79" t="s">
        <v>2598</v>
      </c>
      <c r="C946" s="79" t="s">
        <v>2592</v>
      </c>
      <c r="D946" s="79" t="s">
        <v>1878</v>
      </c>
      <c r="E946" s="79" t="s">
        <v>143</v>
      </c>
      <c r="F946" s="60">
        <v>43497</v>
      </c>
      <c r="G946" s="98">
        <v>2019</v>
      </c>
      <c r="H946" s="97" t="s">
        <v>6</v>
      </c>
      <c r="I946" s="97" t="str">
        <f t="shared" si="44"/>
        <v>TX</v>
      </c>
      <c r="J946" s="97" t="str">
        <f t="shared" si="46"/>
        <v>TX</v>
      </c>
      <c r="K946" s="104" t="str">
        <f t="shared" si="45"/>
        <v>South Central</v>
      </c>
      <c r="L946" s="97" t="str">
        <f>INDEX('State '!$A$1:$C$62,MATCH($I946,'State '!$B:$B,0),3)</f>
        <v>South Central</v>
      </c>
      <c r="M946" s="97" t="str">
        <f>INDEX('State '!$A$1:$C$62,MATCH($J946,'State '!$B:$B,0),3)</f>
        <v>South Central</v>
      </c>
      <c r="N946" s="97"/>
      <c r="O946" s="156"/>
      <c r="P946" s="173"/>
      <c r="Q946" s="145">
        <v>1000</v>
      </c>
      <c r="R946" s="98"/>
      <c r="S946" s="97" t="s">
        <v>138</v>
      </c>
      <c r="T946" s="97" t="s">
        <v>2593</v>
      </c>
      <c r="U946" s="97"/>
      <c r="V946" s="97" t="s">
        <v>2174</v>
      </c>
      <c r="W946" s="79" t="s">
        <v>2599</v>
      </c>
      <c r="X946" s="79"/>
      <c r="Y946" s="136" t="s">
        <v>2761</v>
      </c>
      <c r="Z946" s="17"/>
      <c r="AA946" s="17"/>
      <c r="AB946" s="17"/>
    </row>
    <row r="947" spans="1:28" ht="38.25" x14ac:dyDescent="0.2">
      <c r="A947" s="97">
        <v>43507</v>
      </c>
      <c r="B947" s="79" t="s">
        <v>2298</v>
      </c>
      <c r="C947" s="79" t="s">
        <v>219</v>
      </c>
      <c r="D947" s="79" t="s">
        <v>136</v>
      </c>
      <c r="E947" s="79" t="s">
        <v>143</v>
      </c>
      <c r="F947" s="60">
        <v>43503</v>
      </c>
      <c r="G947" s="98">
        <v>2019</v>
      </c>
      <c r="H947" s="97" t="s">
        <v>408</v>
      </c>
      <c r="I947" s="97" t="str">
        <f t="shared" si="44"/>
        <v>TX</v>
      </c>
      <c r="J947" s="97" t="str">
        <f t="shared" si="46"/>
        <v>MX</v>
      </c>
      <c r="K947" s="104" t="str">
        <f t="shared" si="45"/>
        <v>South Central, Mexico</v>
      </c>
      <c r="L947" s="97" t="str">
        <f>INDEX('State '!$A$1:$C$62,MATCH($I947,'State '!$B:$B,0),3)</f>
        <v>South Central</v>
      </c>
      <c r="M947" s="97" t="str">
        <f>INDEX('State '!$A$1:$C$62,MATCH($J947,'State '!$B:$B,0),3)</f>
        <v>Mexico</v>
      </c>
      <c r="N947" s="97"/>
      <c r="O947" s="156">
        <v>1550</v>
      </c>
      <c r="P947" s="173">
        <v>171</v>
      </c>
      <c r="Q947" s="145">
        <v>2600</v>
      </c>
      <c r="R947" s="98" t="s">
        <v>1226</v>
      </c>
      <c r="S947" s="97" t="s">
        <v>135</v>
      </c>
      <c r="T947" s="97" t="s">
        <v>381</v>
      </c>
      <c r="U947" s="97" t="s">
        <v>2277</v>
      </c>
      <c r="V947" s="97" t="s">
        <v>2177</v>
      </c>
      <c r="W947" s="148" t="s">
        <v>2422</v>
      </c>
      <c r="X947" s="79"/>
      <c r="Y947" s="189"/>
      <c r="Z947" s="17"/>
      <c r="AA947" s="17"/>
      <c r="AB947" s="17"/>
    </row>
    <row r="948" spans="1:28" x14ac:dyDescent="0.2">
      <c r="A948" s="97">
        <v>43691</v>
      </c>
      <c r="B948" s="79" t="s">
        <v>2469</v>
      </c>
      <c r="C948" s="79" t="s">
        <v>1828</v>
      </c>
      <c r="D948" s="79" t="s">
        <v>140</v>
      </c>
      <c r="E948" s="79" t="s">
        <v>143</v>
      </c>
      <c r="F948" s="60">
        <v>43517</v>
      </c>
      <c r="G948" s="98">
        <v>2019</v>
      </c>
      <c r="H948" s="97" t="s">
        <v>1529</v>
      </c>
      <c r="I948" s="97" t="str">
        <f t="shared" si="44"/>
        <v>ME</v>
      </c>
      <c r="J948" s="97" t="str">
        <f t="shared" si="46"/>
        <v>MA</v>
      </c>
      <c r="K948" s="104" t="str">
        <f t="shared" si="45"/>
        <v>Northeast</v>
      </c>
      <c r="L948" s="97" t="str">
        <f>INDEX('State '!$A$1:$C$62,MATCH($I948,'State '!$B:$B,0),3)</f>
        <v>Northeast</v>
      </c>
      <c r="M948" s="97" t="str">
        <f>INDEX('State '!$A$1:$C$62,MATCH($J948,'State '!$B:$B,0),3)</f>
        <v>Northeast</v>
      </c>
      <c r="N948" s="97"/>
      <c r="O948" s="156"/>
      <c r="P948" s="173"/>
      <c r="Q948" s="145">
        <v>11.321</v>
      </c>
      <c r="R948" s="98"/>
      <c r="S948" s="97" t="s">
        <v>135</v>
      </c>
      <c r="T948" s="97" t="s">
        <v>381</v>
      </c>
      <c r="U948" s="97" t="s">
        <v>2471</v>
      </c>
      <c r="V948" s="97" t="s">
        <v>2177</v>
      </c>
      <c r="W948" s="79" t="s">
        <v>2556</v>
      </c>
      <c r="X948" s="79"/>
      <c r="Y948" s="136" t="s">
        <v>2502</v>
      </c>
      <c r="Z948" s="17"/>
      <c r="AA948" s="17"/>
      <c r="AB948" s="17"/>
    </row>
    <row r="949" spans="1:28" ht="25.5" x14ac:dyDescent="0.2">
      <c r="A949" s="97">
        <v>43692</v>
      </c>
      <c r="B949" s="80" t="s">
        <v>2809</v>
      </c>
      <c r="C949" s="80" t="s">
        <v>261</v>
      </c>
      <c r="D949" s="80" t="s">
        <v>140</v>
      </c>
      <c r="E949" s="102" t="s">
        <v>143</v>
      </c>
      <c r="F949" s="62">
        <v>43525</v>
      </c>
      <c r="G949" s="107">
        <v>2019</v>
      </c>
      <c r="H949" s="97" t="s">
        <v>33</v>
      </c>
      <c r="I949" s="97" t="str">
        <f t="shared" si="44"/>
        <v>WV</v>
      </c>
      <c r="J949" s="97" t="str">
        <f t="shared" si="46"/>
        <v>WV</v>
      </c>
      <c r="K949" s="104" t="str">
        <f t="shared" si="45"/>
        <v>Northeast</v>
      </c>
      <c r="L949" s="97" t="str">
        <f>INDEX('State '!$A$1:$C$62,MATCH($I949,'State '!$B:$B,0),3)</f>
        <v>Northeast</v>
      </c>
      <c r="M949" s="97" t="str">
        <f>INDEX('State '!$A$1:$C$62,MATCH($J949,'State '!$B:$B,0),3)</f>
        <v>Northeast</v>
      </c>
      <c r="N949" s="97"/>
      <c r="O949" s="156">
        <v>3000</v>
      </c>
      <c r="P949" s="174">
        <v>171</v>
      </c>
      <c r="Q949" s="108">
        <v>1840</v>
      </c>
      <c r="R949" s="63"/>
      <c r="S949" s="103" t="s">
        <v>135</v>
      </c>
      <c r="T949" s="104" t="s">
        <v>381</v>
      </c>
      <c r="U949" s="105" t="s">
        <v>2209</v>
      </c>
      <c r="V949" s="97" t="s">
        <v>2174</v>
      </c>
      <c r="W949" s="79" t="s">
        <v>2414</v>
      </c>
      <c r="X949" s="79"/>
      <c r="Y949" s="136" t="s">
        <v>2496</v>
      </c>
      <c r="Z949" s="17"/>
      <c r="AA949" s="17"/>
      <c r="AB949" s="17"/>
    </row>
    <row r="950" spans="1:28" ht="25.5" x14ac:dyDescent="0.2">
      <c r="A950" s="97">
        <v>43692</v>
      </c>
      <c r="B950" s="80" t="s">
        <v>2810</v>
      </c>
      <c r="C950" s="80" t="s">
        <v>261</v>
      </c>
      <c r="D950" s="80" t="s">
        <v>140</v>
      </c>
      <c r="E950" s="102" t="s">
        <v>143</v>
      </c>
      <c r="F950" s="62">
        <v>43525</v>
      </c>
      <c r="G950" s="107">
        <v>2019</v>
      </c>
      <c r="H950" s="97" t="s">
        <v>2183</v>
      </c>
      <c r="I950" s="97" t="str">
        <f t="shared" si="44"/>
        <v>WV</v>
      </c>
      <c r="J950" s="97" t="str">
        <f t="shared" ref="J950:J962" si="47">RIGHT($H950,2)</f>
        <v>KY</v>
      </c>
      <c r="K950" s="104" t="str">
        <f t="shared" si="45"/>
        <v>Northeast, Midwest</v>
      </c>
      <c r="L950" s="97" t="str">
        <f>INDEX('State '!$A$1:$C$62,MATCH($I950,'State '!$B:$B,0),3)</f>
        <v>Northeast</v>
      </c>
      <c r="M950" s="97" t="str">
        <f>INDEX('State '!$A$1:$C$62,MATCH($J950,'State '!$B:$B,0),3)</f>
        <v>Midwest</v>
      </c>
      <c r="N950" s="97"/>
      <c r="O950" s="156"/>
      <c r="P950" s="174">
        <v>171</v>
      </c>
      <c r="Q950" s="108">
        <v>860</v>
      </c>
      <c r="R950" s="63"/>
      <c r="S950" s="103" t="s">
        <v>135</v>
      </c>
      <c r="T950" s="104" t="s">
        <v>381</v>
      </c>
      <c r="U950" s="105" t="s">
        <v>2209</v>
      </c>
      <c r="V950" s="97" t="s">
        <v>2177</v>
      </c>
      <c r="W950" s="79" t="s">
        <v>2811</v>
      </c>
      <c r="X950" s="79"/>
      <c r="Y950" s="136" t="s">
        <v>2496</v>
      </c>
      <c r="Z950" s="17"/>
      <c r="AA950" s="17"/>
      <c r="AB950" s="17"/>
    </row>
    <row r="951" spans="1:28" ht="38.25" x14ac:dyDescent="0.2">
      <c r="A951" s="191">
        <v>43756</v>
      </c>
      <c r="B951" s="188" t="s">
        <v>2679</v>
      </c>
      <c r="C951" s="188" t="s">
        <v>2680</v>
      </c>
      <c r="D951" s="188" t="s">
        <v>136</v>
      </c>
      <c r="E951" s="188" t="s">
        <v>143</v>
      </c>
      <c r="F951" s="190">
        <v>43525</v>
      </c>
      <c r="G951" s="192">
        <v>2019</v>
      </c>
      <c r="H951" s="191" t="s">
        <v>19</v>
      </c>
      <c r="I951" s="97" t="str">
        <f t="shared" si="44"/>
        <v>VA</v>
      </c>
      <c r="J951" s="97" t="str">
        <f t="shared" si="47"/>
        <v>VA</v>
      </c>
      <c r="K951" s="104" t="str">
        <f t="shared" si="45"/>
        <v>Northeast</v>
      </c>
      <c r="L951" s="97" t="str">
        <f>INDEX('State '!$A$1:$C$62,MATCH($I951,'State '!$B:$B,0),3)</f>
        <v>Northeast</v>
      </c>
      <c r="M951" s="97" t="str">
        <f>INDEX('State '!$A$1:$C$62,MATCH($J951,'State '!$B:$B,0),3)</f>
        <v>Northeast</v>
      </c>
      <c r="N951" s="97"/>
      <c r="O951" s="156"/>
      <c r="P951" s="195">
        <v>9</v>
      </c>
      <c r="Q951" s="194"/>
      <c r="R951" s="192">
        <v>24</v>
      </c>
      <c r="S951" s="191" t="s">
        <v>138</v>
      </c>
      <c r="T951" s="191"/>
      <c r="U951" s="191"/>
      <c r="V951" s="97" t="s">
        <v>2174</v>
      </c>
      <c r="W951" s="79" t="s">
        <v>2698</v>
      </c>
      <c r="X951" s="79" t="s">
        <v>2816</v>
      </c>
      <c r="Y951" s="136" t="s">
        <v>2876</v>
      </c>
      <c r="Z951" s="17"/>
      <c r="AA951" s="17"/>
      <c r="AB951" s="17"/>
    </row>
    <row r="952" spans="1:28" x14ac:dyDescent="0.2">
      <c r="A952" s="97">
        <v>43691</v>
      </c>
      <c r="B952" s="79" t="s">
        <v>2091</v>
      </c>
      <c r="C952" s="79" t="s">
        <v>1724</v>
      </c>
      <c r="D952" s="79" t="s">
        <v>140</v>
      </c>
      <c r="E952" s="79" t="s">
        <v>143</v>
      </c>
      <c r="F952" s="60">
        <v>43543</v>
      </c>
      <c r="G952" s="61">
        <v>2019</v>
      </c>
      <c r="H952" s="97" t="s">
        <v>10</v>
      </c>
      <c r="I952" s="97" t="str">
        <f t="shared" si="44"/>
        <v>NY</v>
      </c>
      <c r="J952" s="97" t="str">
        <f t="shared" si="47"/>
        <v>NY</v>
      </c>
      <c r="K952" s="104" t="str">
        <f t="shared" si="45"/>
        <v>Northeast</v>
      </c>
      <c r="L952" s="97" t="str">
        <f>INDEX('State '!$A$1:$C$62,MATCH($I952,'State '!$B:$B,0),3)</f>
        <v>Northeast</v>
      </c>
      <c r="M952" s="97" t="str">
        <f>INDEX('State '!$A$1:$C$62,MATCH($J952,'State '!$B:$B,0),3)</f>
        <v>Northeast</v>
      </c>
      <c r="N952" s="97"/>
      <c r="O952" s="156">
        <v>275</v>
      </c>
      <c r="P952" s="173">
        <v>8</v>
      </c>
      <c r="Q952" s="145">
        <v>223</v>
      </c>
      <c r="R952" s="98" t="s">
        <v>535</v>
      </c>
      <c r="S952" s="97" t="s">
        <v>1813</v>
      </c>
      <c r="T952" s="97" t="s">
        <v>381</v>
      </c>
      <c r="U952" s="97" t="s">
        <v>2307</v>
      </c>
      <c r="V952" s="97" t="s">
        <v>2174</v>
      </c>
      <c r="W952" s="79"/>
      <c r="X952" s="79"/>
      <c r="Y952" s="136" t="s">
        <v>2490</v>
      </c>
      <c r="Z952" s="17"/>
      <c r="AA952" s="17"/>
      <c r="AB952" s="17"/>
    </row>
    <row r="953" spans="1:28" x14ac:dyDescent="0.2">
      <c r="A953" s="97">
        <v>43580</v>
      </c>
      <c r="B953" s="79" t="s">
        <v>2411</v>
      </c>
      <c r="C953" s="80" t="s">
        <v>199</v>
      </c>
      <c r="D953" s="79" t="s">
        <v>2412</v>
      </c>
      <c r="E953" s="102" t="s">
        <v>143</v>
      </c>
      <c r="F953" s="60">
        <v>43546</v>
      </c>
      <c r="G953" s="61">
        <v>2019</v>
      </c>
      <c r="H953" s="97" t="s">
        <v>2204</v>
      </c>
      <c r="I953" s="97" t="str">
        <f t="shared" si="44"/>
        <v>LA</v>
      </c>
      <c r="J953" s="97" t="str">
        <f t="shared" si="47"/>
        <v>TX</v>
      </c>
      <c r="K953" s="104" t="str">
        <f t="shared" si="45"/>
        <v>South Central</v>
      </c>
      <c r="L953" s="97" t="str">
        <f>INDEX('State '!$A$1:$C$62,MATCH($I953,'State '!$B:$B,0),3)</f>
        <v>South Central</v>
      </c>
      <c r="M953" s="97" t="str">
        <f>INDEX('State '!$A$1:$C$62,MATCH($J953,'State '!$B:$B,0),3)</f>
        <v>South Central</v>
      </c>
      <c r="N953" s="97"/>
      <c r="O953" s="156">
        <v>200</v>
      </c>
      <c r="P953" s="173"/>
      <c r="Q953" s="145">
        <v>500</v>
      </c>
      <c r="R953" s="98"/>
      <c r="S953" s="97" t="s">
        <v>135</v>
      </c>
      <c r="T953" s="97" t="s">
        <v>381</v>
      </c>
      <c r="U953" s="97" t="s">
        <v>2748</v>
      </c>
      <c r="V953" s="97" t="s">
        <v>2177</v>
      </c>
      <c r="W953" s="79" t="s">
        <v>2835</v>
      </c>
      <c r="X953" s="79" t="s">
        <v>2813</v>
      </c>
      <c r="Y953" s="146" t="s">
        <v>2834</v>
      </c>
      <c r="Z953" s="17"/>
      <c r="AA953" s="17"/>
      <c r="AB953" s="17"/>
    </row>
    <row r="954" spans="1:28" ht="25.5" x14ac:dyDescent="0.2">
      <c r="A954" s="97">
        <v>43580</v>
      </c>
      <c r="B954" s="79" t="s">
        <v>2628</v>
      </c>
      <c r="C954" s="79" t="s">
        <v>199</v>
      </c>
      <c r="D954" s="79" t="s">
        <v>134</v>
      </c>
      <c r="E954" s="102" t="s">
        <v>143</v>
      </c>
      <c r="F954" s="60">
        <v>43556</v>
      </c>
      <c r="G954" s="61">
        <v>2019</v>
      </c>
      <c r="H954" s="97" t="s">
        <v>8</v>
      </c>
      <c r="I954" s="97" t="str">
        <f t="shared" si="44"/>
        <v>OH</v>
      </c>
      <c r="J954" s="97" t="str">
        <f t="shared" si="47"/>
        <v>OH</v>
      </c>
      <c r="K954" s="104" t="str">
        <f t="shared" si="45"/>
        <v>Northeast</v>
      </c>
      <c r="L954" s="97" t="str">
        <f>INDEX('State '!$A$1:$C$62,MATCH($I954,'State '!$B:$B,0),3)</f>
        <v>Northeast</v>
      </c>
      <c r="M954" s="97" t="str">
        <f>INDEX('State '!$A$1:$C$62,MATCH($J954,'State '!$B:$B,0),3)</f>
        <v>Northeast</v>
      </c>
      <c r="N954" s="97"/>
      <c r="O954" s="156"/>
      <c r="P954" s="173"/>
      <c r="Q954" s="145">
        <f>950.155-637.559</f>
        <v>312.596</v>
      </c>
      <c r="R954" s="98"/>
      <c r="S954" s="97" t="s">
        <v>135</v>
      </c>
      <c r="T954" s="97" t="s">
        <v>381</v>
      </c>
      <c r="U954" s="97" t="s">
        <v>2161</v>
      </c>
      <c r="V954" s="97" t="s">
        <v>2174</v>
      </c>
      <c r="W954" s="79" t="s">
        <v>2431</v>
      </c>
      <c r="X954" s="79"/>
      <c r="Y954" s="136" t="s">
        <v>2430</v>
      </c>
      <c r="Z954" s="17"/>
      <c r="AA954" s="17"/>
      <c r="AB954" s="17"/>
    </row>
    <row r="955" spans="1:28" ht="25.5" x14ac:dyDescent="0.2">
      <c r="A955" s="97">
        <v>43580</v>
      </c>
      <c r="B955" s="79" t="s">
        <v>2382</v>
      </c>
      <c r="C955" s="80" t="s">
        <v>1875</v>
      </c>
      <c r="D955" s="79" t="s">
        <v>134</v>
      </c>
      <c r="E955" s="102" t="s">
        <v>143</v>
      </c>
      <c r="F955" s="60">
        <v>43557</v>
      </c>
      <c r="G955" s="61">
        <v>2019</v>
      </c>
      <c r="H955" s="97" t="s">
        <v>0</v>
      </c>
      <c r="I955" s="97" t="str">
        <f t="shared" si="44"/>
        <v>LA</v>
      </c>
      <c r="J955" s="97" t="str">
        <f t="shared" si="47"/>
        <v>LA</v>
      </c>
      <c r="K955" s="104" t="str">
        <f t="shared" si="45"/>
        <v>South Central</v>
      </c>
      <c r="L955" s="97" t="str">
        <f>INDEX('State '!$A$1:$C$62,MATCH($I955,'State '!$B:$B,0),3)</f>
        <v>South Central</v>
      </c>
      <c r="M955" s="97" t="str">
        <f>INDEX('State '!$A$1:$C$62,MATCH($J955,'State '!$B:$B,0),3)</f>
        <v>South Central</v>
      </c>
      <c r="N955" s="97"/>
      <c r="O955" s="156">
        <v>33.5</v>
      </c>
      <c r="P955" s="173">
        <v>0.72</v>
      </c>
      <c r="Q955" s="145">
        <v>162</v>
      </c>
      <c r="R955" s="98">
        <v>20</v>
      </c>
      <c r="S955" s="97" t="s">
        <v>135</v>
      </c>
      <c r="T955" s="97" t="s">
        <v>381</v>
      </c>
      <c r="U955" s="97" t="s">
        <v>2398</v>
      </c>
      <c r="V955" s="97" t="s">
        <v>2174</v>
      </c>
      <c r="W955" s="79" t="s">
        <v>2833</v>
      </c>
      <c r="X955" s="79" t="s">
        <v>2812</v>
      </c>
      <c r="Y955" s="189"/>
      <c r="Z955" s="17"/>
      <c r="AA955" s="17"/>
      <c r="AB955" s="17"/>
    </row>
    <row r="956" spans="1:28" x14ac:dyDescent="0.2">
      <c r="A956" s="97">
        <v>43691</v>
      </c>
      <c r="B956" s="79" t="s">
        <v>2386</v>
      </c>
      <c r="C956" s="79" t="s">
        <v>266</v>
      </c>
      <c r="D956" s="79" t="s">
        <v>140</v>
      </c>
      <c r="E956" s="79" t="s">
        <v>143</v>
      </c>
      <c r="F956" s="60">
        <v>43579</v>
      </c>
      <c r="G956" s="98">
        <v>2019</v>
      </c>
      <c r="H956" s="97" t="s">
        <v>43</v>
      </c>
      <c r="I956" s="97" t="str">
        <f t="shared" si="44"/>
        <v>NM</v>
      </c>
      <c r="J956" s="97" t="str">
        <f t="shared" si="47"/>
        <v>NM</v>
      </c>
      <c r="K956" s="104" t="str">
        <f t="shared" si="45"/>
        <v>Mountain</v>
      </c>
      <c r="L956" s="97" t="str">
        <f>INDEX('State '!$A$1:$C$62,MATCH($I956,'State '!$B:$B,0),3)</f>
        <v>Mountain</v>
      </c>
      <c r="M956" s="97" t="str">
        <f>INDEX('State '!$A$1:$C$62,MATCH($J956,'State '!$B:$B,0),3)</f>
        <v>Mountain</v>
      </c>
      <c r="N956" s="97"/>
      <c r="O956" s="156">
        <v>1.5</v>
      </c>
      <c r="P956" s="173"/>
      <c r="Q956" s="145">
        <v>130</v>
      </c>
      <c r="R956" s="98"/>
      <c r="S956" s="97" t="s">
        <v>138</v>
      </c>
      <c r="T956" s="97" t="s">
        <v>381</v>
      </c>
      <c r="U956" s="97" t="s">
        <v>2399</v>
      </c>
      <c r="V956" s="97" t="s">
        <v>2174</v>
      </c>
      <c r="W956" s="79"/>
      <c r="X956" s="79"/>
      <c r="Y956" s="189"/>
      <c r="Z956" s="17"/>
      <c r="AA956" s="17"/>
      <c r="AB956" s="17"/>
    </row>
    <row r="957" spans="1:28" ht="25.5" x14ac:dyDescent="0.2">
      <c r="A957" s="97">
        <v>43640</v>
      </c>
      <c r="B957" s="79" t="s">
        <v>2323</v>
      </c>
      <c r="C957" s="79" t="s">
        <v>330</v>
      </c>
      <c r="D957" s="79" t="s">
        <v>136</v>
      </c>
      <c r="E957" s="79" t="s">
        <v>143</v>
      </c>
      <c r="F957" s="60">
        <v>43616</v>
      </c>
      <c r="G957" s="98">
        <v>2019</v>
      </c>
      <c r="H957" s="97" t="s">
        <v>2</v>
      </c>
      <c r="I957" s="97" t="str">
        <f t="shared" si="44"/>
        <v>OR</v>
      </c>
      <c r="J957" s="97" t="str">
        <f t="shared" si="47"/>
        <v>OR</v>
      </c>
      <c r="K957" s="104" t="str">
        <f t="shared" si="45"/>
        <v>Pacific</v>
      </c>
      <c r="L957" s="97" t="str">
        <f>INDEX('State '!$A$1:$C$62,MATCH($I957,'State '!$B:$B,0),3)</f>
        <v>Pacific</v>
      </c>
      <c r="M957" s="97" t="str">
        <f>INDEX('State '!$A$1:$C$62,MATCH($J957,'State '!$B:$B,0),3)</f>
        <v>Pacific</v>
      </c>
      <c r="N957" s="97"/>
      <c r="O957" s="156">
        <v>128</v>
      </c>
      <c r="P957" s="173">
        <v>13</v>
      </c>
      <c r="Q957" s="145">
        <v>120</v>
      </c>
      <c r="R957" s="98">
        <v>24</v>
      </c>
      <c r="S957" s="97" t="s">
        <v>138</v>
      </c>
      <c r="T957" s="97"/>
      <c r="U957" s="97"/>
      <c r="V957" s="97" t="s">
        <v>2174</v>
      </c>
      <c r="W957" s="79" t="s">
        <v>2829</v>
      </c>
      <c r="X957" s="79" t="s">
        <v>2814</v>
      </c>
      <c r="Y957" s="189"/>
      <c r="Z957" s="17"/>
      <c r="AA957" s="17"/>
      <c r="AB957" s="17"/>
    </row>
    <row r="958" spans="1:28" x14ac:dyDescent="0.2">
      <c r="A958" s="97">
        <v>43620</v>
      </c>
      <c r="B958" s="80" t="s">
        <v>2529</v>
      </c>
      <c r="C958" s="80" t="s">
        <v>199</v>
      </c>
      <c r="D958" s="80" t="s">
        <v>140</v>
      </c>
      <c r="E958" s="102" t="s">
        <v>143</v>
      </c>
      <c r="F958" s="60">
        <v>43616</v>
      </c>
      <c r="G958" s="98">
        <v>2019</v>
      </c>
      <c r="H958" s="97" t="s">
        <v>2204</v>
      </c>
      <c r="I958" s="97" t="str">
        <f t="shared" si="44"/>
        <v>LA</v>
      </c>
      <c r="J958" s="97" t="str">
        <f t="shared" si="47"/>
        <v>TX</v>
      </c>
      <c r="K958" s="104" t="str">
        <f t="shared" si="45"/>
        <v>South Central</v>
      </c>
      <c r="L958" s="97" t="str">
        <f>INDEX('State '!$A$1:$C$62,MATCH($I958,'State '!$B:$B,0),3)</f>
        <v>South Central</v>
      </c>
      <c r="M958" s="97" t="str">
        <f>INDEX('State '!$A$1:$C$62,MATCH($J958,'State '!$B:$B,0),3)</f>
        <v>South Central</v>
      </c>
      <c r="N958" s="97"/>
      <c r="O958" s="156">
        <v>16.5</v>
      </c>
      <c r="P958" s="173"/>
      <c r="Q958" s="108">
        <v>157.5</v>
      </c>
      <c r="R958" s="100"/>
      <c r="S958" s="101" t="s">
        <v>135</v>
      </c>
      <c r="T958" s="97" t="s">
        <v>381</v>
      </c>
      <c r="U958" s="97" t="s">
        <v>2530</v>
      </c>
      <c r="V958" s="97" t="s">
        <v>2177</v>
      </c>
      <c r="W958" s="79" t="s">
        <v>2531</v>
      </c>
      <c r="X958" s="79"/>
      <c r="Y958" s="189"/>
      <c r="Z958" s="17"/>
      <c r="AA958" s="17"/>
      <c r="AB958" s="17"/>
    </row>
    <row r="959" spans="1:28" x14ac:dyDescent="0.2">
      <c r="A959" s="97">
        <v>43640</v>
      </c>
      <c r="B959" s="79" t="s">
        <v>2327</v>
      </c>
      <c r="C959" s="79" t="s">
        <v>1954</v>
      </c>
      <c r="D959" s="79" t="s">
        <v>1878</v>
      </c>
      <c r="E959" s="79" t="s">
        <v>143</v>
      </c>
      <c r="F959" s="60">
        <v>43630</v>
      </c>
      <c r="G959" s="98">
        <v>2019</v>
      </c>
      <c r="H959" s="97" t="s">
        <v>1992</v>
      </c>
      <c r="I959" s="97" t="str">
        <f t="shared" si="44"/>
        <v>KY</v>
      </c>
      <c r="J959" s="97" t="str">
        <f t="shared" si="47"/>
        <v>LA</v>
      </c>
      <c r="K959" s="104" t="str">
        <f t="shared" si="45"/>
        <v>Midwest, South Central</v>
      </c>
      <c r="L959" s="97" t="str">
        <f>INDEX('State '!$A$1:$C$62,MATCH($I959,'State '!$B:$B,0),3)</f>
        <v>Midwest</v>
      </c>
      <c r="M959" s="97" t="str">
        <f>INDEX('State '!$A$1:$C$62,MATCH($J959,'State '!$B:$B,0),3)</f>
        <v>South Central</v>
      </c>
      <c r="N959" s="97"/>
      <c r="O959" s="156"/>
      <c r="P959" s="173"/>
      <c r="Q959" s="145">
        <v>875</v>
      </c>
      <c r="R959" s="98"/>
      <c r="S959" s="97" t="s">
        <v>135</v>
      </c>
      <c r="T959" s="97" t="s">
        <v>381</v>
      </c>
      <c r="U959" s="97" t="s">
        <v>2328</v>
      </c>
      <c r="V959" s="97" t="s">
        <v>2177</v>
      </c>
      <c r="W959" s="79"/>
      <c r="X959" s="79"/>
      <c r="Y959" s="136" t="s">
        <v>2493</v>
      </c>
      <c r="Z959" s="17"/>
      <c r="AA959" s="17"/>
      <c r="AB959" s="17"/>
    </row>
    <row r="960" spans="1:28" ht="38.25" x14ac:dyDescent="0.2">
      <c r="A960" s="97">
        <v>43756</v>
      </c>
      <c r="B960" s="79" t="s">
        <v>2690</v>
      </c>
      <c r="C960" s="79" t="s">
        <v>1828</v>
      </c>
      <c r="D960" s="79" t="s">
        <v>140</v>
      </c>
      <c r="E960" s="79" t="s">
        <v>143</v>
      </c>
      <c r="F960" s="60">
        <v>43655</v>
      </c>
      <c r="G960" s="98">
        <v>2019</v>
      </c>
      <c r="H960" s="97" t="s">
        <v>2468</v>
      </c>
      <c r="I960" s="97" t="str">
        <f t="shared" si="44"/>
        <v>QU</v>
      </c>
      <c r="J960" s="97" t="str">
        <f t="shared" si="47"/>
        <v>ME</v>
      </c>
      <c r="K960" s="104" t="str">
        <f t="shared" si="45"/>
        <v>Canada, Northeast</v>
      </c>
      <c r="L960" s="97" t="str">
        <f>INDEX('State '!$A$1:$C$62,MATCH($I960,'State '!$B:$B,0),3)</f>
        <v>Canada</v>
      </c>
      <c r="M960" s="97" t="str">
        <f>INDEX('State '!$A$1:$C$62,MATCH($J960,'State '!$B:$B,0),3)</f>
        <v>Northeast</v>
      </c>
      <c r="N960" s="97"/>
      <c r="O960" s="156">
        <v>0</v>
      </c>
      <c r="P960" s="173"/>
      <c r="Q960" s="145">
        <v>42.481999999999999</v>
      </c>
      <c r="R960" s="98"/>
      <c r="S960" s="97" t="s">
        <v>135</v>
      </c>
      <c r="T960" s="97" t="s">
        <v>381</v>
      </c>
      <c r="U960" s="97" t="s">
        <v>2691</v>
      </c>
      <c r="V960" s="97" t="s">
        <v>2177</v>
      </c>
      <c r="W960" s="79" t="s">
        <v>2862</v>
      </c>
      <c r="X960" s="79"/>
      <c r="Y960" s="136" t="s">
        <v>2766</v>
      </c>
      <c r="Z960" s="17"/>
      <c r="AA960" s="17"/>
      <c r="AB960" s="17"/>
    </row>
    <row r="961" spans="1:28" ht="25.5" x14ac:dyDescent="0.2">
      <c r="A961" s="97">
        <v>43756</v>
      </c>
      <c r="B961" s="79" t="s">
        <v>2736</v>
      </c>
      <c r="C961" s="79" t="s">
        <v>258</v>
      </c>
      <c r="D961" s="79" t="s">
        <v>140</v>
      </c>
      <c r="E961" s="79" t="s">
        <v>143</v>
      </c>
      <c r="F961" s="60">
        <v>43668</v>
      </c>
      <c r="G961" s="98">
        <v>2019</v>
      </c>
      <c r="H961" s="97" t="s">
        <v>25</v>
      </c>
      <c r="I961" s="97" t="str">
        <f t="shared" si="44"/>
        <v>CO</v>
      </c>
      <c r="J961" s="97" t="str">
        <f t="shared" si="47"/>
        <v>CO</v>
      </c>
      <c r="K961" s="104" t="str">
        <f t="shared" si="45"/>
        <v>Mountain</v>
      </c>
      <c r="L961" s="97" t="str">
        <f>INDEX('State '!$A$1:$C$62,MATCH($I961,'State '!$B:$B,0),3)</f>
        <v>Mountain</v>
      </c>
      <c r="M961" s="97" t="str">
        <f>INDEX('State '!$A$1:$C$62,MATCH($J961,'State '!$B:$B,0),3)</f>
        <v>Mountain</v>
      </c>
      <c r="N961" s="97"/>
      <c r="O961" s="156">
        <v>26.6</v>
      </c>
      <c r="P961" s="173">
        <v>10</v>
      </c>
      <c r="Q961" s="145">
        <v>410</v>
      </c>
      <c r="R961" s="98">
        <v>24</v>
      </c>
      <c r="S961" s="97" t="s">
        <v>135</v>
      </c>
      <c r="T961" s="97" t="s">
        <v>381</v>
      </c>
      <c r="U961" s="97" t="s">
        <v>2737</v>
      </c>
      <c r="V961" s="97" t="s">
        <v>2174</v>
      </c>
      <c r="W961" s="79" t="s">
        <v>2738</v>
      </c>
      <c r="X961" s="79"/>
      <c r="Y961" s="136"/>
      <c r="Z961" s="17"/>
      <c r="AA961" s="17"/>
      <c r="AB961" s="17"/>
    </row>
    <row r="962" spans="1:28" ht="25.5" x14ac:dyDescent="0.2">
      <c r="A962" s="191">
        <v>43756</v>
      </c>
      <c r="B962" s="188" t="s">
        <v>2388</v>
      </c>
      <c r="C962" s="188" t="s">
        <v>1721</v>
      </c>
      <c r="D962" s="188" t="s">
        <v>140</v>
      </c>
      <c r="E962" s="188" t="s">
        <v>143</v>
      </c>
      <c r="F962" s="190">
        <v>43676</v>
      </c>
      <c r="G962" s="192">
        <v>2019</v>
      </c>
      <c r="H962" s="191" t="s">
        <v>471</v>
      </c>
      <c r="I962" s="191" t="str">
        <f t="shared" si="44"/>
        <v>PA</v>
      </c>
      <c r="J962" s="191" t="str">
        <f t="shared" si="47"/>
        <v>WV</v>
      </c>
      <c r="K962" s="104" t="str">
        <f t="shared" si="45"/>
        <v>Northeast</v>
      </c>
      <c r="L962" s="97" t="str">
        <f>INDEX('State '!$A$1:$C$62,MATCH($I962,'State '!$B:$B,0),3)</f>
        <v>Northeast</v>
      </c>
      <c r="M962" s="97" t="str">
        <f>INDEX('State '!$A$1:$C$62,MATCH($J962,'State '!$B:$B,0),3)</f>
        <v>Northeast</v>
      </c>
      <c r="N962" s="97"/>
      <c r="O962" s="156"/>
      <c r="P962" s="195">
        <v>7.87</v>
      </c>
      <c r="Q962" s="194">
        <v>600</v>
      </c>
      <c r="R962" s="192" t="s">
        <v>2390</v>
      </c>
      <c r="S962" s="191" t="s">
        <v>135</v>
      </c>
      <c r="T962" s="191" t="s">
        <v>381</v>
      </c>
      <c r="U962" s="191" t="s">
        <v>2387</v>
      </c>
      <c r="V962" s="97" t="s">
        <v>2177</v>
      </c>
      <c r="W962" s="79" t="s">
        <v>2416</v>
      </c>
      <c r="X962" s="79"/>
      <c r="Y962" s="136" t="s">
        <v>2492</v>
      </c>
      <c r="Z962" s="17"/>
      <c r="AA962" s="17"/>
      <c r="AB962" s="17"/>
    </row>
    <row r="963" spans="1:28" ht="25.5" x14ac:dyDescent="0.2">
      <c r="A963" s="97">
        <v>43689</v>
      </c>
      <c r="B963" s="79" t="s">
        <v>2733</v>
      </c>
      <c r="C963" s="79" t="s">
        <v>235</v>
      </c>
      <c r="D963" s="79" t="s">
        <v>140</v>
      </c>
      <c r="E963" s="79" t="s">
        <v>143</v>
      </c>
      <c r="F963" s="60">
        <v>43678</v>
      </c>
      <c r="G963" s="98">
        <v>2019</v>
      </c>
      <c r="H963" s="97" t="s">
        <v>18</v>
      </c>
      <c r="I963" s="97" t="str">
        <f t="shared" ref="I963:I999" si="48">LEFT($H963,2)</f>
        <v>FL</v>
      </c>
      <c r="J963" s="97" t="s">
        <v>18</v>
      </c>
      <c r="K963" s="104" t="str">
        <f t="shared" ref="K963:K999" si="49">IF($L963=$M963,L963,CONCATENATE($L963,", ",IF(ISBLANK(N963),"",CONCATENATE(N963,", ")),$M963))</f>
        <v>Southeast</v>
      </c>
      <c r="L963" s="97" t="str">
        <f>INDEX('State '!$A$1:$C$62,MATCH($I963,'State '!$B:$B,0),3)</f>
        <v>Southeast</v>
      </c>
      <c r="M963" s="97" t="str">
        <f>INDEX('State '!$A$1:$C$62,MATCH($J963,'State '!$B:$B,0),3)</f>
        <v>Southeast</v>
      </c>
      <c r="N963" s="97"/>
      <c r="O963" s="156">
        <v>4.2</v>
      </c>
      <c r="P963" s="173">
        <v>0.4</v>
      </c>
      <c r="Q963" s="145">
        <v>36</v>
      </c>
      <c r="R963" s="98">
        <v>20</v>
      </c>
      <c r="S963" s="101" t="s">
        <v>135</v>
      </c>
      <c r="T963" s="97" t="s">
        <v>381</v>
      </c>
      <c r="U963" s="97" t="s">
        <v>2734</v>
      </c>
      <c r="V963" s="97" t="s">
        <v>2174</v>
      </c>
      <c r="W963" s="79" t="s">
        <v>2735</v>
      </c>
      <c r="X963" s="79" t="s">
        <v>2814</v>
      </c>
      <c r="Y963" s="189"/>
      <c r="Z963" s="17"/>
      <c r="AA963" s="17"/>
      <c r="AB963" s="17"/>
    </row>
    <row r="964" spans="1:28" x14ac:dyDescent="0.2">
      <c r="A964" s="97">
        <v>43689</v>
      </c>
      <c r="B964" s="79" t="s">
        <v>2512</v>
      </c>
      <c r="C964" s="79" t="s">
        <v>239</v>
      </c>
      <c r="D964" s="79" t="s">
        <v>134</v>
      </c>
      <c r="E964" s="79" t="s">
        <v>143</v>
      </c>
      <c r="F964" s="60">
        <v>43686</v>
      </c>
      <c r="G964" s="98">
        <v>2019</v>
      </c>
      <c r="H964" s="97" t="s">
        <v>0</v>
      </c>
      <c r="I964" s="97" t="str">
        <f t="shared" si="48"/>
        <v>LA</v>
      </c>
      <c r="J964" s="97" t="str">
        <f t="shared" ref="J964:J999" si="50">RIGHT($H964,2)</f>
        <v>LA</v>
      </c>
      <c r="K964" s="104" t="str">
        <f t="shared" si="49"/>
        <v>South Central</v>
      </c>
      <c r="L964" s="97" t="str">
        <f>INDEX('State '!$A$1:$C$62,MATCH($I964,'State '!$B:$B,0),3)</f>
        <v>South Central</v>
      </c>
      <c r="M964" s="97" t="str">
        <f>INDEX('State '!$A$1:$C$62,MATCH($J964,'State '!$B:$B,0),3)</f>
        <v>South Central</v>
      </c>
      <c r="N964" s="97"/>
      <c r="O964" s="156">
        <v>56</v>
      </c>
      <c r="P964" s="173">
        <v>0.3</v>
      </c>
      <c r="Q964" s="145">
        <v>200</v>
      </c>
      <c r="R964" s="98">
        <v>16</v>
      </c>
      <c r="S964" s="97" t="s">
        <v>135</v>
      </c>
      <c r="T964" s="97" t="s">
        <v>381</v>
      </c>
      <c r="U964" s="97" t="s">
        <v>2513</v>
      </c>
      <c r="V964" s="97" t="s">
        <v>2174</v>
      </c>
      <c r="W964" s="79" t="s">
        <v>2514</v>
      </c>
      <c r="X964" s="79" t="s">
        <v>2814</v>
      </c>
      <c r="Y964" s="189"/>
      <c r="Z964" s="17"/>
      <c r="AA964" s="17"/>
      <c r="AB964" s="17"/>
    </row>
    <row r="965" spans="1:28" ht="25.5" x14ac:dyDescent="0.2">
      <c r="A965" s="97">
        <v>43711</v>
      </c>
      <c r="B965" s="188" t="s">
        <v>2279</v>
      </c>
      <c r="C965" s="188" t="s">
        <v>283</v>
      </c>
      <c r="D965" s="188" t="s">
        <v>140</v>
      </c>
      <c r="E965" s="188" t="s">
        <v>143</v>
      </c>
      <c r="F965" s="190">
        <v>43707</v>
      </c>
      <c r="G965" s="106">
        <v>2019</v>
      </c>
      <c r="H965" s="191" t="s">
        <v>2285</v>
      </c>
      <c r="I965" s="191" t="str">
        <f t="shared" si="48"/>
        <v>MD</v>
      </c>
      <c r="J965" s="191" t="str">
        <f t="shared" si="50"/>
        <v>VA</v>
      </c>
      <c r="K965" s="104" t="str">
        <f t="shared" si="49"/>
        <v>Northeast</v>
      </c>
      <c r="L965" s="97" t="str">
        <f>INDEX('State '!$A$1:$C$62,MATCH($I965,'State '!$B:$B,0),3)</f>
        <v>Northeast</v>
      </c>
      <c r="M965" s="97" t="str">
        <f>INDEX('State '!$A$1:$C$62,MATCH($J965,'State '!$B:$B,0),3)</f>
        <v>Northeast</v>
      </c>
      <c r="N965" s="97"/>
      <c r="O965" s="156">
        <v>147.30000000000001</v>
      </c>
      <c r="P965" s="195"/>
      <c r="Q965" s="194">
        <v>150</v>
      </c>
      <c r="R965" s="192"/>
      <c r="S965" s="97" t="s">
        <v>135</v>
      </c>
      <c r="T965" s="97" t="s">
        <v>381</v>
      </c>
      <c r="U965" s="191" t="s">
        <v>2280</v>
      </c>
      <c r="V965" s="97" t="s">
        <v>2177</v>
      </c>
      <c r="W965" s="79" t="s">
        <v>2828</v>
      </c>
      <c r="X965" s="79" t="s">
        <v>2818</v>
      </c>
      <c r="Y965" s="136" t="s">
        <v>2762</v>
      </c>
      <c r="Z965" s="17"/>
      <c r="AA965" s="17"/>
      <c r="AB965" s="17"/>
    </row>
    <row r="966" spans="1:28" ht="25.5" x14ac:dyDescent="0.2">
      <c r="A966" s="97">
        <v>43769</v>
      </c>
      <c r="B966" s="80" t="s">
        <v>2625</v>
      </c>
      <c r="C966" s="162" t="s">
        <v>240</v>
      </c>
      <c r="D966" s="80" t="s">
        <v>140</v>
      </c>
      <c r="E966" s="102" t="s">
        <v>143</v>
      </c>
      <c r="F966" s="62">
        <v>43708</v>
      </c>
      <c r="G966" s="109">
        <v>2019</v>
      </c>
      <c r="H966" s="97" t="s">
        <v>6</v>
      </c>
      <c r="I966" s="97" t="str">
        <f t="shared" si="48"/>
        <v>TX</v>
      </c>
      <c r="J966" s="97" t="str">
        <f t="shared" si="50"/>
        <v>TX</v>
      </c>
      <c r="K966" s="104" t="str">
        <f t="shared" si="49"/>
        <v>South Central</v>
      </c>
      <c r="L966" s="97" t="str">
        <f>INDEX('State '!$A$1:$C$62,MATCH($I966,'State '!$B:$B,0),3)</f>
        <v>South Central</v>
      </c>
      <c r="M966" s="97" t="str">
        <f>INDEX('State '!$A$1:$C$62,MATCH($J966,'State '!$B:$B,0),3)</f>
        <v>South Central</v>
      </c>
      <c r="N966" s="97"/>
      <c r="O966" s="156"/>
      <c r="P966" s="174">
        <v>25</v>
      </c>
      <c r="Q966" s="108"/>
      <c r="R966" s="63">
        <v>30</v>
      </c>
      <c r="S966" s="103" t="s">
        <v>138</v>
      </c>
      <c r="T966" s="104" t="s">
        <v>2590</v>
      </c>
      <c r="U966" s="105"/>
      <c r="V966" s="97" t="s">
        <v>2174</v>
      </c>
      <c r="W966" s="79" t="s">
        <v>2864</v>
      </c>
      <c r="X966" s="79"/>
      <c r="Y966" s="136" t="s">
        <v>2877</v>
      </c>
      <c r="Z966" s="17"/>
      <c r="AA966" s="17"/>
      <c r="AB966" s="17"/>
    </row>
    <row r="967" spans="1:28" ht="25.5" x14ac:dyDescent="0.2">
      <c r="A967" s="97">
        <v>43711</v>
      </c>
      <c r="B967" s="79" t="s">
        <v>2539</v>
      </c>
      <c r="C967" s="79" t="s">
        <v>1875</v>
      </c>
      <c r="D967" s="79" t="s">
        <v>140</v>
      </c>
      <c r="E967" s="79" t="s">
        <v>143</v>
      </c>
      <c r="F967" s="60">
        <v>43711</v>
      </c>
      <c r="G967" s="98">
        <v>2019</v>
      </c>
      <c r="H967" s="97" t="s">
        <v>20</v>
      </c>
      <c r="I967" s="97" t="str">
        <f t="shared" si="48"/>
        <v>NJ</v>
      </c>
      <c r="J967" s="97" t="str">
        <f t="shared" si="50"/>
        <v>NJ</v>
      </c>
      <c r="K967" s="104" t="str">
        <f t="shared" si="49"/>
        <v>Northeast</v>
      </c>
      <c r="L967" s="97" t="str">
        <f>INDEX('State '!$A$1:$C$62,MATCH($I967,'State '!$B:$B,0),3)</f>
        <v>Northeast</v>
      </c>
      <c r="M967" s="97" t="str">
        <f>INDEX('State '!$A$1:$C$62,MATCH($J967,'State '!$B:$B,0),3)</f>
        <v>Northeast</v>
      </c>
      <c r="N967" s="97"/>
      <c r="O967" s="156">
        <v>127.6</v>
      </c>
      <c r="P967" s="173">
        <v>0.61</v>
      </c>
      <c r="Q967" s="145">
        <v>190</v>
      </c>
      <c r="R967" s="98">
        <v>42</v>
      </c>
      <c r="S967" s="97" t="s">
        <v>135</v>
      </c>
      <c r="T967" s="97" t="s">
        <v>381</v>
      </c>
      <c r="U967" s="97" t="s">
        <v>2541</v>
      </c>
      <c r="V967" s="97" t="s">
        <v>2174</v>
      </c>
      <c r="W967" s="79" t="s">
        <v>2540</v>
      </c>
      <c r="X967" s="79"/>
      <c r="Y967" s="136"/>
      <c r="Z967" s="17"/>
      <c r="AA967" s="17"/>
      <c r="AB967" s="17"/>
    </row>
    <row r="968" spans="1:28" ht="25.5" x14ac:dyDescent="0.2">
      <c r="A968" s="97">
        <v>43738</v>
      </c>
      <c r="B968" s="79" t="s">
        <v>2342</v>
      </c>
      <c r="C968" s="79" t="s">
        <v>2343</v>
      </c>
      <c r="D968" s="79" t="s">
        <v>136</v>
      </c>
      <c r="E968" s="102" t="s">
        <v>143</v>
      </c>
      <c r="F968" s="60">
        <v>43733</v>
      </c>
      <c r="G968" s="61">
        <v>2019</v>
      </c>
      <c r="H968" s="97" t="s">
        <v>6</v>
      </c>
      <c r="I968" s="97" t="str">
        <f t="shared" si="48"/>
        <v>TX</v>
      </c>
      <c r="J968" s="97" t="str">
        <f t="shared" si="50"/>
        <v>TX</v>
      </c>
      <c r="K968" s="104" t="str">
        <f t="shared" si="49"/>
        <v>South Central</v>
      </c>
      <c r="L968" s="97" t="str">
        <f>INDEX('State '!$A$1:$C$62,MATCH($I968,'State '!$B:$B,0),3)</f>
        <v>South Central</v>
      </c>
      <c r="M968" s="97" t="str">
        <f>INDEX('State '!$A$1:$C$62,MATCH($J968,'State '!$B:$B,0),3)</f>
        <v>South Central</v>
      </c>
      <c r="N968" s="97"/>
      <c r="O968" s="156">
        <v>1750</v>
      </c>
      <c r="P968" s="173">
        <v>497.5</v>
      </c>
      <c r="Q968" s="145">
        <v>1980</v>
      </c>
      <c r="R968" s="98" t="s">
        <v>550</v>
      </c>
      <c r="S968" s="97" t="s">
        <v>138</v>
      </c>
      <c r="T968" s="97"/>
      <c r="U968" s="97"/>
      <c r="V968" s="97" t="s">
        <v>2174</v>
      </c>
      <c r="W968" s="79" t="s">
        <v>2562</v>
      </c>
      <c r="X968" s="79"/>
      <c r="Y968" s="136" t="s">
        <v>2561</v>
      </c>
      <c r="Z968" s="17"/>
      <c r="AA968" s="17"/>
      <c r="AB968" s="17"/>
    </row>
    <row r="969" spans="1:28" ht="25.5" x14ac:dyDescent="0.2">
      <c r="A969" s="97">
        <v>43756</v>
      </c>
      <c r="B969" s="79" t="s">
        <v>2146</v>
      </c>
      <c r="C969" s="80" t="s">
        <v>218</v>
      </c>
      <c r="D969" s="80" t="s">
        <v>140</v>
      </c>
      <c r="E969" s="79" t="s">
        <v>143</v>
      </c>
      <c r="F969" s="60">
        <v>43748</v>
      </c>
      <c r="G969" s="61">
        <v>2019</v>
      </c>
      <c r="H969" s="97" t="s">
        <v>803</v>
      </c>
      <c r="I969" s="97" t="str">
        <f t="shared" si="48"/>
        <v>PA</v>
      </c>
      <c r="J969" s="97" t="str">
        <f t="shared" si="50"/>
        <v>DE</v>
      </c>
      <c r="K969" s="104" t="str">
        <f t="shared" si="49"/>
        <v>Northeast</v>
      </c>
      <c r="L969" s="97" t="str">
        <f>INDEX('State '!$A$1:$C$62,MATCH($I969,'State '!$B:$B,0),3)</f>
        <v>Northeast</v>
      </c>
      <c r="M969" s="97" t="str">
        <f>INDEX('State '!$A$1:$C$62,MATCH($J969,'State '!$B:$B,0),3)</f>
        <v>Northeast</v>
      </c>
      <c r="N969" s="97"/>
      <c r="O969" s="156">
        <v>98.6</v>
      </c>
      <c r="P969" s="173">
        <v>40</v>
      </c>
      <c r="Q969" s="145">
        <v>61</v>
      </c>
      <c r="R969" s="98" t="s">
        <v>2145</v>
      </c>
      <c r="S969" s="97" t="s">
        <v>135</v>
      </c>
      <c r="T969" s="97" t="s">
        <v>381</v>
      </c>
      <c r="U969" s="97" t="s">
        <v>2305</v>
      </c>
      <c r="V969" s="97" t="s">
        <v>2177</v>
      </c>
      <c r="W969" s="79" t="s">
        <v>2659</v>
      </c>
      <c r="X969" s="79"/>
      <c r="Y969" s="189"/>
      <c r="Z969" s="17"/>
      <c r="AA969" s="17"/>
      <c r="AB969" s="17"/>
    </row>
    <row r="970" spans="1:28" ht="25.5" x14ac:dyDescent="0.2">
      <c r="A970" s="97">
        <v>43838</v>
      </c>
      <c r="B970" s="80" t="s">
        <v>2610</v>
      </c>
      <c r="C970" s="79" t="s">
        <v>330</v>
      </c>
      <c r="D970" s="80" t="s">
        <v>140</v>
      </c>
      <c r="E970" s="102" t="s">
        <v>143</v>
      </c>
      <c r="F970" s="62">
        <v>43749</v>
      </c>
      <c r="G970" s="107">
        <v>2019</v>
      </c>
      <c r="H970" s="97" t="s">
        <v>41</v>
      </c>
      <c r="I970" s="97" t="str">
        <f t="shared" si="48"/>
        <v>MI</v>
      </c>
      <c r="J970" s="97" t="str">
        <f t="shared" si="50"/>
        <v>MI</v>
      </c>
      <c r="K970" s="104" t="str">
        <f t="shared" si="49"/>
        <v>Midwest</v>
      </c>
      <c r="L970" s="97" t="str">
        <f>INDEX('State '!$A$1:$C$62,MATCH($I970,'State '!$B:$B,0),3)</f>
        <v>Midwest</v>
      </c>
      <c r="M970" s="97" t="str">
        <f>INDEX('State '!$A$1:$C$62,MATCH($J970,'State '!$B:$B,0),3)</f>
        <v>Midwest</v>
      </c>
      <c r="N970" s="97"/>
      <c r="O970" s="156">
        <v>22.1</v>
      </c>
      <c r="P970" s="174"/>
      <c r="Q970" s="108">
        <v>24.6</v>
      </c>
      <c r="R970" s="63"/>
      <c r="S970" s="103" t="s">
        <v>135</v>
      </c>
      <c r="T970" s="104" t="s">
        <v>381</v>
      </c>
      <c r="U970" s="105" t="s">
        <v>2612</v>
      </c>
      <c r="V970" s="97" t="s">
        <v>2174</v>
      </c>
      <c r="W970" s="79" t="s">
        <v>2611</v>
      </c>
      <c r="X970" s="79" t="s">
        <v>2814</v>
      </c>
      <c r="Y970" s="189"/>
      <c r="Z970" s="17"/>
      <c r="AA970" s="17"/>
      <c r="AB970" s="17"/>
    </row>
    <row r="971" spans="1:28" ht="25.5" x14ac:dyDescent="0.2">
      <c r="A971" s="97">
        <v>44008</v>
      </c>
      <c r="B971" s="79" t="s">
        <v>2664</v>
      </c>
      <c r="C971" s="79" t="s">
        <v>260</v>
      </c>
      <c r="D971" s="79" t="s">
        <v>136</v>
      </c>
      <c r="E971" s="79" t="s">
        <v>143</v>
      </c>
      <c r="F971" s="60">
        <v>43756</v>
      </c>
      <c r="G971" s="98">
        <v>2019</v>
      </c>
      <c r="H971" s="97" t="s">
        <v>30</v>
      </c>
      <c r="I971" s="97" t="str">
        <f t="shared" si="48"/>
        <v>MN</v>
      </c>
      <c r="J971" s="97" t="str">
        <f t="shared" si="50"/>
        <v>MN</v>
      </c>
      <c r="K971" s="104" t="str">
        <f t="shared" si="49"/>
        <v>Midwest</v>
      </c>
      <c r="L971" s="97" t="str">
        <f>INDEX('State '!$A$1:$C$62,MATCH($I971,'State '!$B:$B,0),3)</f>
        <v>Midwest</v>
      </c>
      <c r="M971" s="97" t="str">
        <f>INDEX('State '!$A$1:$C$62,MATCH($J971,'State '!$B:$B,0),3)</f>
        <v>Midwest</v>
      </c>
      <c r="N971" s="97"/>
      <c r="O971" s="156">
        <v>158.07</v>
      </c>
      <c r="P971" s="173">
        <f>9.9+8.9</f>
        <v>18.8</v>
      </c>
      <c r="Q971" s="145">
        <v>101.411</v>
      </c>
      <c r="R971" s="98" t="s">
        <v>384</v>
      </c>
      <c r="S971" s="97" t="s">
        <v>135</v>
      </c>
      <c r="T971" s="97" t="s">
        <v>381</v>
      </c>
      <c r="U971" s="97" t="s">
        <v>2669</v>
      </c>
      <c r="V971" s="97" t="s">
        <v>2174</v>
      </c>
      <c r="W971" s="79"/>
      <c r="X971" s="79"/>
      <c r="Y971" s="136" t="s">
        <v>2764</v>
      </c>
      <c r="Z971" s="17"/>
      <c r="AA971" s="17"/>
      <c r="AB971" s="17"/>
    </row>
    <row r="972" spans="1:28" x14ac:dyDescent="0.2">
      <c r="A972" s="97">
        <v>43838</v>
      </c>
      <c r="B972" s="79" t="s">
        <v>2687</v>
      </c>
      <c r="C972" s="79" t="s">
        <v>2024</v>
      </c>
      <c r="D972" s="79" t="s">
        <v>134</v>
      </c>
      <c r="E972" s="79" t="s">
        <v>143</v>
      </c>
      <c r="F972" s="60">
        <v>43768</v>
      </c>
      <c r="G972" s="61">
        <v>2019</v>
      </c>
      <c r="H972" s="97" t="s">
        <v>11</v>
      </c>
      <c r="I972" s="97" t="str">
        <f t="shared" si="48"/>
        <v>ND</v>
      </c>
      <c r="J972" s="97" t="str">
        <f t="shared" si="50"/>
        <v>ND</v>
      </c>
      <c r="K972" s="104" t="str">
        <f t="shared" si="49"/>
        <v>Mountain</v>
      </c>
      <c r="L972" s="97" t="str">
        <f>INDEX('State '!$A$1:$C$62,MATCH($I972,'State '!$B:$B,0),3)</f>
        <v>Mountain</v>
      </c>
      <c r="M972" s="97" t="str">
        <f>INDEX('State '!$A$1:$C$62,MATCH($J972,'State '!$B:$B,0),3)</f>
        <v>Mountain</v>
      </c>
      <c r="N972" s="97"/>
      <c r="O972" s="156">
        <v>29.5</v>
      </c>
      <c r="P972" s="173">
        <v>12.2</v>
      </c>
      <c r="Q972" s="145">
        <v>175</v>
      </c>
      <c r="R972" s="98">
        <v>20</v>
      </c>
      <c r="S972" s="97" t="s">
        <v>135</v>
      </c>
      <c r="T972" s="97" t="s">
        <v>381</v>
      </c>
      <c r="U972" s="97" t="s">
        <v>2688</v>
      </c>
      <c r="V972" s="97" t="s">
        <v>2174</v>
      </c>
      <c r="W972" s="79" t="s">
        <v>2689</v>
      </c>
      <c r="X972" s="79"/>
      <c r="Y972" s="189"/>
      <c r="Z972" s="17"/>
      <c r="AA972" s="17"/>
      <c r="AB972" s="17"/>
    </row>
    <row r="973" spans="1:28" x14ac:dyDescent="0.2">
      <c r="A973" s="97">
        <v>43781</v>
      </c>
      <c r="B973" s="79" t="s">
        <v>2380</v>
      </c>
      <c r="C973" s="79" t="s">
        <v>199</v>
      </c>
      <c r="D973" s="79" t="s">
        <v>140</v>
      </c>
      <c r="E973" s="79" t="s">
        <v>143</v>
      </c>
      <c r="F973" s="60">
        <v>43776</v>
      </c>
      <c r="G973" s="110">
        <v>2019</v>
      </c>
      <c r="H973" s="97" t="s">
        <v>20</v>
      </c>
      <c r="I973" s="97" t="str">
        <f t="shared" si="48"/>
        <v>NJ</v>
      </c>
      <c r="J973" s="97" t="str">
        <f t="shared" si="50"/>
        <v>NJ</v>
      </c>
      <c r="K973" s="104" t="str">
        <f t="shared" si="49"/>
        <v>Northeast</v>
      </c>
      <c r="L973" s="97" t="str">
        <f>INDEX('State '!$A$1:$C$62,MATCH($I973,'State '!$B:$B,0),3)</f>
        <v>Northeast</v>
      </c>
      <c r="M973" s="97" t="str">
        <f>INDEX('State '!$A$1:$C$62,MATCH($J973,'State '!$B:$B,0),3)</f>
        <v>Northeast</v>
      </c>
      <c r="N973" s="97"/>
      <c r="O973" s="156"/>
      <c r="P973" s="173"/>
      <c r="Q973" s="145">
        <v>60</v>
      </c>
      <c r="R973" s="98"/>
      <c r="S973" s="97" t="s">
        <v>135</v>
      </c>
      <c r="T973" s="97" t="s">
        <v>381</v>
      </c>
      <c r="U973" s="97" t="s">
        <v>2393</v>
      </c>
      <c r="V973" s="97" t="s">
        <v>2174</v>
      </c>
      <c r="W973" s="79"/>
      <c r="X973" s="79" t="s">
        <v>2816</v>
      </c>
      <c r="Y973" s="189"/>
      <c r="Z973" s="17"/>
      <c r="AA973" s="17"/>
      <c r="AB973" s="17"/>
    </row>
    <row r="974" spans="1:28" ht="25.5" x14ac:dyDescent="0.2">
      <c r="A974" s="97">
        <v>43791</v>
      </c>
      <c r="B974" s="79" t="s">
        <v>2604</v>
      </c>
      <c r="C974" s="79" t="s">
        <v>201</v>
      </c>
      <c r="D974" s="79" t="s">
        <v>134</v>
      </c>
      <c r="E974" s="102" t="s">
        <v>143</v>
      </c>
      <c r="F974" s="60">
        <v>43781</v>
      </c>
      <c r="G974" s="61">
        <v>2019</v>
      </c>
      <c r="H974" s="97" t="s">
        <v>7</v>
      </c>
      <c r="I974" s="97" t="str">
        <f t="shared" si="48"/>
        <v>PA</v>
      </c>
      <c r="J974" s="97" t="str">
        <f t="shared" si="50"/>
        <v>PA</v>
      </c>
      <c r="K974" s="104" t="str">
        <f t="shared" si="49"/>
        <v>Northeast</v>
      </c>
      <c r="L974" s="97" t="str">
        <f>INDEX('State '!$A$1:$C$62,MATCH($I974,'State '!$B:$B,0),3)</f>
        <v>Northeast</v>
      </c>
      <c r="M974" s="97" t="str">
        <f>INDEX('State '!$A$1:$C$62,MATCH($J974,'State '!$B:$B,0),3)</f>
        <v>Northeast</v>
      </c>
      <c r="N974" s="97"/>
      <c r="O974" s="156">
        <v>20.2</v>
      </c>
      <c r="P974" s="173">
        <v>4.5</v>
      </c>
      <c r="Q974" s="145">
        <v>133</v>
      </c>
      <c r="R974" s="98">
        <v>12</v>
      </c>
      <c r="S974" s="97" t="s">
        <v>138</v>
      </c>
      <c r="T974" s="97" t="s">
        <v>381</v>
      </c>
      <c r="U974" s="97" t="s">
        <v>2613</v>
      </c>
      <c r="V974" s="97" t="s">
        <v>2174</v>
      </c>
      <c r="W974" s="79" t="s">
        <v>2605</v>
      </c>
      <c r="X974" s="79" t="s">
        <v>2812</v>
      </c>
      <c r="Y974" s="189"/>
      <c r="Z974" s="17"/>
      <c r="AA974" s="17"/>
      <c r="AB974" s="17"/>
    </row>
    <row r="975" spans="1:28" x14ac:dyDescent="0.2">
      <c r="A975" s="97">
        <v>43791</v>
      </c>
      <c r="B975" s="80" t="s">
        <v>2346</v>
      </c>
      <c r="C975" s="80" t="s">
        <v>256</v>
      </c>
      <c r="D975" s="80" t="s">
        <v>140</v>
      </c>
      <c r="E975" s="102" t="s">
        <v>143</v>
      </c>
      <c r="F975" s="60">
        <v>43783</v>
      </c>
      <c r="G975" s="98">
        <v>2019</v>
      </c>
      <c r="H975" s="97" t="s">
        <v>50</v>
      </c>
      <c r="I975" s="97" t="str">
        <f t="shared" si="48"/>
        <v>WA</v>
      </c>
      <c r="J975" s="97" t="str">
        <f t="shared" si="50"/>
        <v>WA</v>
      </c>
      <c r="K975" s="104" t="str">
        <f t="shared" si="49"/>
        <v>Pacific</v>
      </c>
      <c r="L975" s="97" t="str">
        <f>INDEX('State '!$A$1:$C$62,MATCH($I975,'State '!$B:$B,0),3)</f>
        <v>Pacific</v>
      </c>
      <c r="M975" s="97" t="str">
        <f>INDEX('State '!$A$1:$C$62,MATCH($J975,'State '!$B:$B,0),3)</f>
        <v>Pacific</v>
      </c>
      <c r="N975" s="97"/>
      <c r="O975" s="156">
        <v>47</v>
      </c>
      <c r="P975" s="173">
        <v>7</v>
      </c>
      <c r="Q975" s="108">
        <v>159.29900000000001</v>
      </c>
      <c r="R975" s="100">
        <v>8</v>
      </c>
      <c r="S975" s="103" t="s">
        <v>138</v>
      </c>
      <c r="T975" s="104" t="s">
        <v>381</v>
      </c>
      <c r="U975" s="97" t="s">
        <v>2438</v>
      </c>
      <c r="V975" s="97" t="s">
        <v>2174</v>
      </c>
      <c r="W975" s="79" t="s">
        <v>2437</v>
      </c>
      <c r="X975" s="79" t="s">
        <v>2816</v>
      </c>
      <c r="Y975" s="136" t="s">
        <v>2499</v>
      </c>
      <c r="Z975" s="17"/>
      <c r="AA975" s="17"/>
      <c r="AB975" s="17"/>
    </row>
    <row r="976" spans="1:28" x14ac:dyDescent="0.2">
      <c r="A976" s="97">
        <v>44323</v>
      </c>
      <c r="B976" s="188" t="s">
        <v>2271</v>
      </c>
      <c r="C976" s="188" t="s">
        <v>2272</v>
      </c>
      <c r="D976" s="188" t="s">
        <v>136</v>
      </c>
      <c r="E976" s="188" t="s">
        <v>143</v>
      </c>
      <c r="F976" s="190">
        <v>43783</v>
      </c>
      <c r="G976" s="192">
        <v>2019</v>
      </c>
      <c r="H976" s="191" t="s">
        <v>1249</v>
      </c>
      <c r="I976" s="191" t="str">
        <f t="shared" si="48"/>
        <v>IL</v>
      </c>
      <c r="J976" s="191" t="str">
        <f t="shared" si="50"/>
        <v>MO</v>
      </c>
      <c r="K976" s="104" t="str">
        <f t="shared" si="49"/>
        <v>Midwest</v>
      </c>
      <c r="L976" s="97" t="str">
        <f>INDEX('State '!$A$1:$C$62,MATCH($I976,'State '!$B:$B,0),3)</f>
        <v>Midwest</v>
      </c>
      <c r="M976" s="97" t="str">
        <f>INDEX('State '!$A$1:$C$62,MATCH($J976,'State '!$B:$B,0),3)</f>
        <v>Midwest</v>
      </c>
      <c r="N976" s="97"/>
      <c r="O976" s="156">
        <v>294</v>
      </c>
      <c r="P976" s="195">
        <v>65</v>
      </c>
      <c r="Q976" s="194">
        <v>400</v>
      </c>
      <c r="R976" s="192">
        <v>24</v>
      </c>
      <c r="S976" s="191" t="s">
        <v>135</v>
      </c>
      <c r="T976" s="191" t="s">
        <v>381</v>
      </c>
      <c r="U976" s="191" t="s">
        <v>2273</v>
      </c>
      <c r="V976" s="97" t="s">
        <v>2177</v>
      </c>
      <c r="W976" s="79"/>
      <c r="X976" s="79"/>
      <c r="Y976" s="189"/>
      <c r="Z976" s="17"/>
      <c r="AA976" s="17"/>
      <c r="AB976" s="17"/>
    </row>
    <row r="977" spans="1:28" ht="25.5" x14ac:dyDescent="0.2">
      <c r="A977" s="97">
        <v>43794</v>
      </c>
      <c r="B977" s="79" t="s">
        <v>2532</v>
      </c>
      <c r="C977" s="79" t="s">
        <v>2533</v>
      </c>
      <c r="D977" s="79" t="s">
        <v>136</v>
      </c>
      <c r="E977" s="79" t="s">
        <v>143</v>
      </c>
      <c r="F977" s="60">
        <v>43791</v>
      </c>
      <c r="G977" s="98">
        <v>2019</v>
      </c>
      <c r="H977" s="97" t="s">
        <v>1929</v>
      </c>
      <c r="I977" s="97" t="str">
        <f t="shared" si="48"/>
        <v>PA</v>
      </c>
      <c r="J977" s="97" t="str">
        <f t="shared" si="50"/>
        <v>OH</v>
      </c>
      <c r="K977" s="104" t="str">
        <f t="shared" si="49"/>
        <v>Northeast</v>
      </c>
      <c r="L977" s="97" t="str">
        <f>INDEX('State '!$A$1:$C$62,MATCH($I977,'State '!$B:$B,0),3)</f>
        <v>Northeast</v>
      </c>
      <c r="M977" s="97" t="str">
        <f>INDEX('State '!$A$1:$C$62,MATCH($J977,'State '!$B:$B,0),3)</f>
        <v>Northeast</v>
      </c>
      <c r="N977" s="97"/>
      <c r="O977" s="156">
        <v>88</v>
      </c>
      <c r="P977" s="173">
        <v>28</v>
      </c>
      <c r="Q977" s="145">
        <v>55</v>
      </c>
      <c r="R977" s="98">
        <v>12</v>
      </c>
      <c r="S977" s="97" t="s">
        <v>138</v>
      </c>
      <c r="T977" s="97" t="s">
        <v>381</v>
      </c>
      <c r="U977" s="97" t="s">
        <v>2535</v>
      </c>
      <c r="V977" s="97" t="s">
        <v>2177</v>
      </c>
      <c r="W977" s="79" t="s">
        <v>2534</v>
      </c>
      <c r="X977" s="79" t="s">
        <v>2819</v>
      </c>
      <c r="Y977" s="136"/>
      <c r="Z977" s="17"/>
      <c r="AA977" s="17"/>
      <c r="AB977" s="17"/>
    </row>
    <row r="978" spans="1:28" ht="25.5" x14ac:dyDescent="0.2">
      <c r="A978" s="97">
        <v>44013</v>
      </c>
      <c r="B978" s="80" t="s">
        <v>2573</v>
      </c>
      <c r="C978" s="80" t="s">
        <v>2574</v>
      </c>
      <c r="D978" s="80" t="s">
        <v>136</v>
      </c>
      <c r="E978" s="102" t="s">
        <v>143</v>
      </c>
      <c r="F978" s="62">
        <v>43801</v>
      </c>
      <c r="G978" s="107">
        <v>2019</v>
      </c>
      <c r="H978" s="97" t="s">
        <v>29</v>
      </c>
      <c r="I978" s="97" t="str">
        <f t="shared" si="48"/>
        <v>WY</v>
      </c>
      <c r="J978" s="97" t="str">
        <f t="shared" si="50"/>
        <v>WY</v>
      </c>
      <c r="K978" s="104" t="str">
        <f t="shared" si="49"/>
        <v>Mountain</v>
      </c>
      <c r="L978" s="97" t="str">
        <f>INDEX('State '!$A$1:$C$62,MATCH($I978,'State '!$B:$B,0),3)</f>
        <v>Mountain</v>
      </c>
      <c r="M978" s="97" t="str">
        <f>INDEX('State '!$A$1:$C$62,MATCH($J978,'State '!$B:$B,0),3)</f>
        <v>Mountain</v>
      </c>
      <c r="N978" s="97"/>
      <c r="O978" s="156">
        <v>54</v>
      </c>
      <c r="P978" s="174">
        <v>35</v>
      </c>
      <c r="Q978" s="108"/>
      <c r="R978" s="63">
        <v>12</v>
      </c>
      <c r="S978" s="103" t="s">
        <v>138</v>
      </c>
      <c r="T978" s="104" t="s">
        <v>187</v>
      </c>
      <c r="U978" s="105"/>
      <c r="V978" s="97" t="s">
        <v>2174</v>
      </c>
      <c r="W978" s="79" t="s">
        <v>2575</v>
      </c>
      <c r="X978" s="79" t="s">
        <v>2816</v>
      </c>
      <c r="Y978" s="136" t="s">
        <v>2920</v>
      </c>
      <c r="Z978" s="17"/>
      <c r="AA978" s="17"/>
      <c r="AB978" s="17"/>
    </row>
    <row r="979" spans="1:28" ht="25.5" x14ac:dyDescent="0.2">
      <c r="A979" s="97">
        <v>44008</v>
      </c>
      <c r="B979" s="79" t="s">
        <v>2801</v>
      </c>
      <c r="C979" s="79" t="s">
        <v>260</v>
      </c>
      <c r="D979" s="79" t="s">
        <v>134</v>
      </c>
      <c r="E979" s="79" t="s">
        <v>143</v>
      </c>
      <c r="F979" s="60">
        <v>43804</v>
      </c>
      <c r="G979" s="98">
        <v>2019</v>
      </c>
      <c r="H979" s="97" t="s">
        <v>30</v>
      </c>
      <c r="I979" s="97" t="str">
        <f t="shared" si="48"/>
        <v>MN</v>
      </c>
      <c r="J979" s="97" t="str">
        <f t="shared" si="50"/>
        <v>MN</v>
      </c>
      <c r="K979" s="104" t="str">
        <f t="shared" si="49"/>
        <v>Midwest</v>
      </c>
      <c r="L979" s="97" t="str">
        <f>INDEX('State '!$A$1:$C$62,MATCH($I979,'State '!$B:$B,0),3)</f>
        <v>Midwest</v>
      </c>
      <c r="M979" s="97" t="str">
        <f>INDEX('State '!$A$1:$C$62,MATCH($J979,'State '!$B:$B,0),3)</f>
        <v>Midwest</v>
      </c>
      <c r="N979" s="97"/>
      <c r="O979" s="156">
        <v>43</v>
      </c>
      <c r="P979" s="173">
        <v>12.3</v>
      </c>
      <c r="Q979" s="145">
        <v>37.093000000000004</v>
      </c>
      <c r="R979" s="98">
        <v>16</v>
      </c>
      <c r="S979" s="97"/>
      <c r="T979" s="97" t="s">
        <v>381</v>
      </c>
      <c r="U979" s="97" t="s">
        <v>2669</v>
      </c>
      <c r="V979" s="97" t="s">
        <v>2174</v>
      </c>
      <c r="W979" s="79"/>
      <c r="X979" s="79"/>
      <c r="Y979" s="136" t="s">
        <v>2764</v>
      </c>
      <c r="Z979" s="17"/>
      <c r="AA979" s="17"/>
      <c r="AB979" s="17"/>
    </row>
    <row r="980" spans="1:28" x14ac:dyDescent="0.2">
      <c r="A980" s="97">
        <v>43838</v>
      </c>
      <c r="B980" s="79" t="s">
        <v>2606</v>
      </c>
      <c r="C980" s="79" t="s">
        <v>201</v>
      </c>
      <c r="D980" s="79" t="s">
        <v>140</v>
      </c>
      <c r="E980" s="102" t="s">
        <v>143</v>
      </c>
      <c r="F980" s="60">
        <v>43811</v>
      </c>
      <c r="G980" s="61">
        <v>2019</v>
      </c>
      <c r="H980" s="97" t="s">
        <v>388</v>
      </c>
      <c r="I980" s="97" t="str">
        <f t="shared" si="48"/>
        <v>PA</v>
      </c>
      <c r="J980" s="97" t="str">
        <f t="shared" si="50"/>
        <v>NY</v>
      </c>
      <c r="K980" s="104" t="str">
        <f t="shared" si="49"/>
        <v>Northeast</v>
      </c>
      <c r="L980" s="97" t="str">
        <f>INDEX('State '!$A$1:$C$62,MATCH($I980,'State '!$B:$B,0),3)</f>
        <v>Northeast</v>
      </c>
      <c r="M980" s="97" t="str">
        <f>INDEX('State '!$A$1:$C$62,MATCH($J980,'State '!$B:$B,0),3)</f>
        <v>Northeast</v>
      </c>
      <c r="N980" s="97"/>
      <c r="O980" s="156">
        <v>3.06</v>
      </c>
      <c r="P980" s="173"/>
      <c r="Q980" s="145">
        <v>15</v>
      </c>
      <c r="R980" s="98"/>
      <c r="S980" s="97" t="s">
        <v>135</v>
      </c>
      <c r="T980" s="97" t="s">
        <v>381</v>
      </c>
      <c r="U980" s="97" t="s">
        <v>2614</v>
      </c>
      <c r="V980" s="97" t="s">
        <v>2177</v>
      </c>
      <c r="W980" s="79" t="s">
        <v>2607</v>
      </c>
      <c r="X980" s="79"/>
      <c r="Y980" s="189"/>
      <c r="Z980" s="17"/>
      <c r="AA980" s="17"/>
      <c r="AB980" s="17"/>
    </row>
    <row r="981" spans="1:28" ht="25.5" x14ac:dyDescent="0.2">
      <c r="A981" s="97">
        <v>43794</v>
      </c>
      <c r="B981" s="80" t="s">
        <v>2400</v>
      </c>
      <c r="C981" s="79" t="s">
        <v>1875</v>
      </c>
      <c r="D981" s="79" t="s">
        <v>140</v>
      </c>
      <c r="E981" s="102" t="s">
        <v>143</v>
      </c>
      <c r="F981" s="60">
        <v>43791</v>
      </c>
      <c r="G981" s="61">
        <v>2020</v>
      </c>
      <c r="H981" s="97" t="s">
        <v>20</v>
      </c>
      <c r="I981" s="97" t="str">
        <f t="shared" si="48"/>
        <v>NJ</v>
      </c>
      <c r="J981" s="97" t="str">
        <f t="shared" si="50"/>
        <v>NJ</v>
      </c>
      <c r="K981" s="104" t="str">
        <f t="shared" si="49"/>
        <v>Northeast</v>
      </c>
      <c r="L981" s="97" t="str">
        <f>INDEX('State '!$A$1:$C$62,MATCH($I981,'State '!$B:$B,0),3)</f>
        <v>Northeast</v>
      </c>
      <c r="M981" s="97" t="str">
        <f>INDEX('State '!$A$1:$C$62,MATCH($J981,'State '!$B:$B,0),3)</f>
        <v>Northeast</v>
      </c>
      <c r="N981" s="97"/>
      <c r="O981" s="156">
        <v>84.6</v>
      </c>
      <c r="P981" s="173"/>
      <c r="Q981" s="145">
        <v>65</v>
      </c>
      <c r="R981" s="98"/>
      <c r="S981" s="97" t="s">
        <v>135</v>
      </c>
      <c r="T981" s="97" t="s">
        <v>381</v>
      </c>
      <c r="U981" s="97" t="s">
        <v>2401</v>
      </c>
      <c r="V981" s="97" t="s">
        <v>2174</v>
      </c>
      <c r="W981" s="79" t="s">
        <v>2675</v>
      </c>
      <c r="X981" s="79"/>
      <c r="Y981" s="189"/>
      <c r="Z981" s="17"/>
      <c r="AA981" s="17"/>
      <c r="AB981" s="17"/>
    </row>
    <row r="982" spans="1:28" ht="38.25" x14ac:dyDescent="0.2">
      <c r="A982" s="97">
        <v>44008</v>
      </c>
      <c r="B982" s="79" t="s">
        <v>2720</v>
      </c>
      <c r="C982" s="79" t="s">
        <v>2395</v>
      </c>
      <c r="D982" s="79" t="s">
        <v>134</v>
      </c>
      <c r="E982" s="102" t="s">
        <v>143</v>
      </c>
      <c r="F982" s="60">
        <v>43831</v>
      </c>
      <c r="G982" s="61">
        <v>2020</v>
      </c>
      <c r="H982" s="97" t="s">
        <v>37</v>
      </c>
      <c r="I982" s="97" t="str">
        <f t="shared" si="48"/>
        <v>OK</v>
      </c>
      <c r="J982" s="97" t="str">
        <f t="shared" si="50"/>
        <v>OK</v>
      </c>
      <c r="K982" s="104" t="str">
        <f t="shared" si="49"/>
        <v>South Central</v>
      </c>
      <c r="L982" s="97" t="str">
        <f>INDEX('State '!$A$1:$C$62,MATCH($I982,'State '!$B:$B,0),3)</f>
        <v>South Central</v>
      </c>
      <c r="M982" s="97" t="str">
        <f>INDEX('State '!$A$1:$C$62,MATCH($J982,'State '!$B:$B,0),3)</f>
        <v>South Central</v>
      </c>
      <c r="N982" s="97"/>
      <c r="O982" s="156">
        <v>0.32500000000000001</v>
      </c>
      <c r="P982" s="156"/>
      <c r="Q982" s="145">
        <v>6</v>
      </c>
      <c r="R982" s="98">
        <v>4</v>
      </c>
      <c r="S982" s="97" t="s">
        <v>135</v>
      </c>
      <c r="T982" s="97" t="s">
        <v>381</v>
      </c>
      <c r="U982" s="97" t="s">
        <v>2721</v>
      </c>
      <c r="V982" s="97" t="s">
        <v>2174</v>
      </c>
      <c r="W982" s="79" t="s">
        <v>3021</v>
      </c>
      <c r="X982" s="79" t="s">
        <v>2816</v>
      </c>
      <c r="Y982" s="189"/>
      <c r="Z982" s="17"/>
      <c r="AA982" s="17"/>
      <c r="AB982" s="17"/>
    </row>
    <row r="983" spans="1:28" x14ac:dyDescent="0.2">
      <c r="A983" s="97">
        <v>44013</v>
      </c>
      <c r="B983" s="80" t="s">
        <v>2758</v>
      </c>
      <c r="C983" s="80" t="s">
        <v>1718</v>
      </c>
      <c r="D983" s="80" t="s">
        <v>140</v>
      </c>
      <c r="E983" s="102" t="s">
        <v>143</v>
      </c>
      <c r="F983" s="62">
        <v>43862</v>
      </c>
      <c r="G983" s="109">
        <v>2020</v>
      </c>
      <c r="H983" s="97" t="s">
        <v>6</v>
      </c>
      <c r="I983" s="97" t="str">
        <f t="shared" si="48"/>
        <v>TX</v>
      </c>
      <c r="J983" s="97" t="str">
        <f t="shared" si="50"/>
        <v>TX</v>
      </c>
      <c r="K983" s="104" t="str">
        <f t="shared" si="49"/>
        <v>South Central</v>
      </c>
      <c r="L983" s="97" t="str">
        <f>INDEX('State '!$A$1:$C$62,MATCH($I983,'State '!$B:$B,0),3)</f>
        <v>South Central</v>
      </c>
      <c r="M983" s="97" t="str">
        <f>INDEX('State '!$A$1:$C$62,MATCH($J983,'State '!$B:$B,0),3)</f>
        <v>South Central</v>
      </c>
      <c r="N983" s="97"/>
      <c r="O983" s="156">
        <v>33</v>
      </c>
      <c r="P983" s="156">
        <v>14.4</v>
      </c>
      <c r="Q983" s="108">
        <v>320</v>
      </c>
      <c r="R983" s="63">
        <v>24</v>
      </c>
      <c r="S983" s="103" t="s">
        <v>135</v>
      </c>
      <c r="T983" s="104" t="s">
        <v>381</v>
      </c>
      <c r="U983" s="105" t="s">
        <v>2759</v>
      </c>
      <c r="V983" s="97" t="s">
        <v>2174</v>
      </c>
      <c r="W983" s="79" t="s">
        <v>2760</v>
      </c>
      <c r="X983" s="79"/>
      <c r="Y983" s="136"/>
      <c r="Z983" s="17"/>
      <c r="AA983" s="17"/>
      <c r="AB983" s="17"/>
    </row>
    <row r="984" spans="1:28" x14ac:dyDescent="0.2">
      <c r="A984" s="97">
        <v>43922</v>
      </c>
      <c r="B984" s="79" t="s">
        <v>2381</v>
      </c>
      <c r="C984" s="79" t="s">
        <v>1897</v>
      </c>
      <c r="D984" s="79" t="s">
        <v>140</v>
      </c>
      <c r="E984" s="79" t="s">
        <v>143</v>
      </c>
      <c r="F984" s="60">
        <v>43921</v>
      </c>
      <c r="G984" s="98">
        <v>2020</v>
      </c>
      <c r="H984" s="97" t="s">
        <v>1276</v>
      </c>
      <c r="I984" s="97" t="str">
        <f t="shared" si="48"/>
        <v>AZ</v>
      </c>
      <c r="J984" s="97" t="str">
        <f t="shared" si="50"/>
        <v>MX</v>
      </c>
      <c r="K984" s="104" t="str">
        <f t="shared" si="49"/>
        <v>Mountain, Mexico</v>
      </c>
      <c r="L984" s="97" t="str">
        <f>INDEX('State '!$A$1:$C$62,MATCH($I984,'State '!$B:$B,0),3)</f>
        <v>Mountain</v>
      </c>
      <c r="M984" s="97" t="str">
        <f>INDEX('State '!$A$1:$C$62,MATCH($J984,'State '!$B:$B,0),3)</f>
        <v>Mexico</v>
      </c>
      <c r="N984" s="97"/>
      <c r="O984" s="156">
        <v>46.3</v>
      </c>
      <c r="P984" s="156">
        <v>60.9</v>
      </c>
      <c r="Q984" s="145">
        <v>323</v>
      </c>
      <c r="R984" s="98"/>
      <c r="S984" s="97" t="s">
        <v>135</v>
      </c>
      <c r="T984" s="97" t="s">
        <v>381</v>
      </c>
      <c r="U984" s="97" t="s">
        <v>2397</v>
      </c>
      <c r="V984" s="97" t="s">
        <v>2177</v>
      </c>
      <c r="W984" s="79" t="s">
        <v>2832</v>
      </c>
      <c r="X984" s="79"/>
      <c r="Y984" s="189"/>
      <c r="Z984" s="17"/>
      <c r="AA984" s="17"/>
      <c r="AB984" s="17"/>
    </row>
    <row r="985" spans="1:28" ht="25.5" x14ac:dyDescent="0.2">
      <c r="A985" s="97">
        <v>44008</v>
      </c>
      <c r="B985" s="188" t="s">
        <v>2647</v>
      </c>
      <c r="C985" s="188" t="s">
        <v>235</v>
      </c>
      <c r="D985" s="188" t="s">
        <v>140</v>
      </c>
      <c r="E985" s="188" t="s">
        <v>143</v>
      </c>
      <c r="F985" s="190">
        <v>43928</v>
      </c>
      <c r="G985" s="106">
        <v>2020</v>
      </c>
      <c r="H985" s="191" t="s">
        <v>2649</v>
      </c>
      <c r="I985" s="191" t="str">
        <f t="shared" si="48"/>
        <v>AL</v>
      </c>
      <c r="J985" s="191" t="str">
        <f t="shared" si="50"/>
        <v>LA</v>
      </c>
      <c r="K985" s="104" t="str">
        <f t="shared" si="49"/>
        <v>South Central</v>
      </c>
      <c r="L985" s="97" t="str">
        <f>INDEX('State '!$A$1:$C$62,MATCH($I985,'State '!$B:$B,0),3)</f>
        <v>South Central</v>
      </c>
      <c r="M985" s="97" t="str">
        <f>INDEX('State '!$A$1:$C$62,MATCH($J985,'State '!$B:$B,0),3)</f>
        <v>South Central</v>
      </c>
      <c r="N985" s="97"/>
      <c r="O985" s="156">
        <v>5</v>
      </c>
      <c r="P985" s="195"/>
      <c r="Q985" s="194">
        <v>75</v>
      </c>
      <c r="R985" s="192">
        <v>24</v>
      </c>
      <c r="S985" s="191" t="s">
        <v>135</v>
      </c>
      <c r="T985" s="191" t="s">
        <v>381</v>
      </c>
      <c r="U985" s="191" t="s">
        <v>2648</v>
      </c>
      <c r="V985" s="97" t="s">
        <v>2177</v>
      </c>
      <c r="W985" s="79" t="s">
        <v>2650</v>
      </c>
      <c r="X985" s="79" t="s">
        <v>2814</v>
      </c>
      <c r="Y985" s="189"/>
      <c r="Z985" s="17"/>
      <c r="AA985" s="17"/>
      <c r="AB985" s="17"/>
    </row>
    <row r="986" spans="1:28" x14ac:dyDescent="0.2">
      <c r="A986" s="97">
        <v>43934</v>
      </c>
      <c r="B986" s="79" t="s">
        <v>1921</v>
      </c>
      <c r="C986" s="79" t="s">
        <v>1875</v>
      </c>
      <c r="D986" s="79" t="s">
        <v>140</v>
      </c>
      <c r="E986" s="102" t="s">
        <v>143</v>
      </c>
      <c r="F986" s="60">
        <v>43934</v>
      </c>
      <c r="G986" s="61">
        <v>2020</v>
      </c>
      <c r="H986" s="97" t="s">
        <v>17</v>
      </c>
      <c r="I986" s="97" t="str">
        <f t="shared" si="48"/>
        <v>AL</v>
      </c>
      <c r="J986" s="97" t="str">
        <f t="shared" si="50"/>
        <v>AL</v>
      </c>
      <c r="K986" s="104" t="str">
        <f t="shared" si="49"/>
        <v>South Central</v>
      </c>
      <c r="L986" s="97" t="str">
        <f>INDEX('State '!$A$1:$C$62,MATCH($I986,'State '!$B:$B,0),3)</f>
        <v>South Central</v>
      </c>
      <c r="M986" s="97" t="str">
        <f>INDEX('State '!$A$1:$C$62,MATCH($J986,'State '!$B:$B,0),3)</f>
        <v>South Central</v>
      </c>
      <c r="N986" s="97"/>
      <c r="O986" s="156">
        <v>60</v>
      </c>
      <c r="P986" s="156">
        <v>11</v>
      </c>
      <c r="Q986" s="145">
        <v>206</v>
      </c>
      <c r="R986" s="98">
        <v>42</v>
      </c>
      <c r="S986" s="97" t="s">
        <v>135</v>
      </c>
      <c r="T986" s="97" t="s">
        <v>381</v>
      </c>
      <c r="U986" s="97" t="s">
        <v>1920</v>
      </c>
      <c r="V986" s="97" t="s">
        <v>2174</v>
      </c>
      <c r="W986" s="79"/>
      <c r="X986" s="79"/>
      <c r="Y986" s="189"/>
      <c r="Z986" s="17"/>
      <c r="AA986" s="17"/>
      <c r="AB986" s="17"/>
    </row>
    <row r="987" spans="1:28" ht="38.25" x14ac:dyDescent="0.2">
      <c r="A987" s="97">
        <v>43938</v>
      </c>
      <c r="B987" s="79" t="s">
        <v>2320</v>
      </c>
      <c r="C987" s="79" t="s">
        <v>2321</v>
      </c>
      <c r="D987" s="79" t="s">
        <v>136</v>
      </c>
      <c r="E987" s="79" t="s">
        <v>143</v>
      </c>
      <c r="F987" s="60">
        <v>43937</v>
      </c>
      <c r="G987" s="98">
        <v>2020</v>
      </c>
      <c r="H987" s="97" t="s">
        <v>37</v>
      </c>
      <c r="I987" s="97" t="str">
        <f t="shared" si="48"/>
        <v>OK</v>
      </c>
      <c r="J987" s="97" t="str">
        <f t="shared" si="50"/>
        <v>OK</v>
      </c>
      <c r="K987" s="104" t="str">
        <f t="shared" si="49"/>
        <v>South Central</v>
      </c>
      <c r="L987" s="97" t="str">
        <f>INDEX('State '!$A$1:$C$62,MATCH($I987,'State '!$B:$B,0),3)</f>
        <v>South Central</v>
      </c>
      <c r="M987" s="97" t="str">
        <f>INDEX('State '!$A$1:$C$62,MATCH($J987,'State '!$B:$B,0),3)</f>
        <v>South Central</v>
      </c>
      <c r="N987" s="97"/>
      <c r="O987" s="156">
        <v>1486</v>
      </c>
      <c r="P987" s="156">
        <v>233</v>
      </c>
      <c r="Q987" s="145">
        <v>1100</v>
      </c>
      <c r="R987" s="98" t="s">
        <v>3191</v>
      </c>
      <c r="S987" s="97" t="s">
        <v>135</v>
      </c>
      <c r="T987" s="97" t="s">
        <v>381</v>
      </c>
      <c r="U987" s="97" t="s">
        <v>2322</v>
      </c>
      <c r="V987" s="97" t="s">
        <v>2177</v>
      </c>
      <c r="W987" s="79" t="s">
        <v>2884</v>
      </c>
      <c r="X987" s="79" t="s">
        <v>2813</v>
      </c>
      <c r="Y987" s="146" t="s">
        <v>2885</v>
      </c>
      <c r="Z987" s="17"/>
      <c r="AA987" s="17"/>
      <c r="AB987" s="17"/>
    </row>
    <row r="988" spans="1:28" ht="25.5" x14ac:dyDescent="0.2">
      <c r="A988" s="97">
        <v>44217</v>
      </c>
      <c r="B988" s="79" t="s">
        <v>2922</v>
      </c>
      <c r="C988" s="79" t="s">
        <v>2893</v>
      </c>
      <c r="D988" s="79" t="s">
        <v>140</v>
      </c>
      <c r="E988" s="79" t="s">
        <v>143</v>
      </c>
      <c r="F988" s="60">
        <v>43941</v>
      </c>
      <c r="G988" s="98">
        <v>2020</v>
      </c>
      <c r="H988" s="97" t="s">
        <v>2310</v>
      </c>
      <c r="I988" s="97" t="str">
        <f t="shared" si="48"/>
        <v>OH</v>
      </c>
      <c r="J988" s="97" t="str">
        <f t="shared" si="50"/>
        <v>MI</v>
      </c>
      <c r="K988" s="104" t="str">
        <f t="shared" si="49"/>
        <v>Northeast, Midwest</v>
      </c>
      <c r="L988" s="97" t="str">
        <f>INDEX('State '!$A$1:$C$62,MATCH($I988,'State '!$B:$B,0),3)</f>
        <v>Northeast</v>
      </c>
      <c r="M988" s="97" t="str">
        <f>INDEX('State '!$A$1:$C$62,MATCH($J988,'State '!$B:$B,0),3)</f>
        <v>Midwest</v>
      </c>
      <c r="N988" s="97"/>
      <c r="O988" s="144"/>
      <c r="P988" s="156"/>
      <c r="Q988" s="145">
        <v>175</v>
      </c>
      <c r="R988" s="98"/>
      <c r="S988" s="97" t="s">
        <v>135</v>
      </c>
      <c r="T988" s="97" t="s">
        <v>381</v>
      </c>
      <c r="U988" s="97" t="s">
        <v>2923</v>
      </c>
      <c r="V988" s="97" t="s">
        <v>2177</v>
      </c>
      <c r="W988" s="79" t="s">
        <v>2924</v>
      </c>
      <c r="X988" s="79"/>
      <c r="Y988" s="136"/>
      <c r="Z988" s="17"/>
      <c r="AA988" s="17"/>
      <c r="AB988" s="17"/>
    </row>
    <row r="989" spans="1:28" ht="25.5" x14ac:dyDescent="0.2">
      <c r="A989" s="97">
        <v>43943</v>
      </c>
      <c r="B989" s="79" t="s">
        <v>2136</v>
      </c>
      <c r="C989" s="79" t="s">
        <v>2134</v>
      </c>
      <c r="D989" s="79" t="s">
        <v>140</v>
      </c>
      <c r="E989" s="79" t="s">
        <v>143</v>
      </c>
      <c r="F989" s="60">
        <v>43943</v>
      </c>
      <c r="G989" s="98">
        <v>2020</v>
      </c>
      <c r="H989" s="97" t="s">
        <v>1978</v>
      </c>
      <c r="I989" s="97" t="str">
        <f t="shared" si="48"/>
        <v>AL</v>
      </c>
      <c r="J989" s="97" t="str">
        <f t="shared" si="50"/>
        <v>FL</v>
      </c>
      <c r="K989" s="104" t="str">
        <f t="shared" si="49"/>
        <v>South Central, Southeast</v>
      </c>
      <c r="L989" s="97" t="str">
        <f>INDEX('State '!$A$1:$C$62,MATCH($I989,'State '!$B:$B,0),3)</f>
        <v>South Central</v>
      </c>
      <c r="M989" s="97" t="str">
        <f>INDEX('State '!$A$1:$C$62,MATCH($J989,'State '!$B:$B,0),3)</f>
        <v>Southeast</v>
      </c>
      <c r="N989" s="97"/>
      <c r="O989" s="156"/>
      <c r="P989" s="156"/>
      <c r="Q989" s="145">
        <v>170</v>
      </c>
      <c r="R989" s="98"/>
      <c r="S989" s="101" t="s">
        <v>135</v>
      </c>
      <c r="T989" s="97" t="s">
        <v>381</v>
      </c>
      <c r="U989" s="97" t="s">
        <v>2110</v>
      </c>
      <c r="V989" s="97" t="s">
        <v>2177</v>
      </c>
      <c r="W989" s="79" t="s">
        <v>2830</v>
      </c>
      <c r="X989" s="79" t="s">
        <v>2814</v>
      </c>
      <c r="Y989" s="146" t="s">
        <v>2831</v>
      </c>
      <c r="Z989" s="17"/>
      <c r="AA989" s="17"/>
      <c r="AB989" s="17"/>
    </row>
    <row r="990" spans="1:28" ht="25.5" x14ac:dyDescent="0.2">
      <c r="A990" s="97">
        <v>43955</v>
      </c>
      <c r="B990" s="79" t="s">
        <v>2808</v>
      </c>
      <c r="C990" s="79" t="s">
        <v>2807</v>
      </c>
      <c r="D990" s="79" t="s">
        <v>136</v>
      </c>
      <c r="E990" s="79" t="s">
        <v>143</v>
      </c>
      <c r="F990" s="60">
        <v>43955</v>
      </c>
      <c r="G990" s="98">
        <v>2020</v>
      </c>
      <c r="H990" s="97" t="s">
        <v>1147</v>
      </c>
      <c r="I990" s="97" t="str">
        <f t="shared" si="48"/>
        <v>NM</v>
      </c>
      <c r="J990" s="97" t="str">
        <f t="shared" si="50"/>
        <v>TX</v>
      </c>
      <c r="K990" s="104" t="str">
        <f t="shared" si="49"/>
        <v>Mountain, South Central</v>
      </c>
      <c r="L990" s="97" t="str">
        <f>INDEX('State '!$A$1:$C$62,MATCH($I990,'State '!$B:$B,0),3)</f>
        <v>Mountain</v>
      </c>
      <c r="M990" s="97" t="str">
        <f>INDEX('State '!$A$1:$C$62,MATCH($J990,'State '!$B:$B,0),3)</f>
        <v>South Central</v>
      </c>
      <c r="N990" s="97"/>
      <c r="O990" s="156">
        <v>45</v>
      </c>
      <c r="P990" s="156">
        <v>23</v>
      </c>
      <c r="Q990" s="145">
        <v>400</v>
      </c>
      <c r="R990" s="98">
        <v>24</v>
      </c>
      <c r="S990" s="101" t="s">
        <v>135</v>
      </c>
      <c r="T990" s="97" t="s">
        <v>381</v>
      </c>
      <c r="U990" s="97" t="s">
        <v>2640</v>
      </c>
      <c r="V990" s="97" t="s">
        <v>2177</v>
      </c>
      <c r="W990" s="79" t="s">
        <v>2641</v>
      </c>
      <c r="X990" s="79"/>
      <c r="Y990" s="189"/>
      <c r="Z990" s="17"/>
      <c r="AA990" s="17"/>
      <c r="AB990" s="17"/>
    </row>
    <row r="991" spans="1:28" x14ac:dyDescent="0.2">
      <c r="A991" s="96">
        <v>43978</v>
      </c>
      <c r="B991" s="80" t="s">
        <v>2620</v>
      </c>
      <c r="C991" s="80" t="s">
        <v>239</v>
      </c>
      <c r="D991" s="80" t="s">
        <v>134</v>
      </c>
      <c r="E991" s="102" t="s">
        <v>143</v>
      </c>
      <c r="F991" s="62">
        <v>43980</v>
      </c>
      <c r="G991" s="109">
        <v>2020</v>
      </c>
      <c r="H991" s="97" t="s">
        <v>6</v>
      </c>
      <c r="I991" s="97" t="str">
        <f t="shared" si="48"/>
        <v>TX</v>
      </c>
      <c r="J991" s="97" t="str">
        <f t="shared" si="50"/>
        <v>TX</v>
      </c>
      <c r="K991" s="104" t="str">
        <f t="shared" si="49"/>
        <v>South Central</v>
      </c>
      <c r="L991" s="97" t="str">
        <f>INDEX('State '!$A$1:$C$62,MATCH($I991,'State '!$B:$B,0),3)</f>
        <v>South Central</v>
      </c>
      <c r="M991" s="97" t="str">
        <f>INDEX('State '!$A$1:$C$62,MATCH($J991,'State '!$B:$B,0),3)</f>
        <v>South Central</v>
      </c>
      <c r="N991" s="97"/>
      <c r="O991" s="156">
        <v>96.177999999999997</v>
      </c>
      <c r="P991" s="156">
        <v>19</v>
      </c>
      <c r="Q991" s="108">
        <v>200</v>
      </c>
      <c r="R991" s="63">
        <v>24</v>
      </c>
      <c r="S991" s="103" t="s">
        <v>135</v>
      </c>
      <c r="T991" s="104" t="s">
        <v>381</v>
      </c>
      <c r="U991" s="105" t="s">
        <v>2622</v>
      </c>
      <c r="V991" s="97" t="s">
        <v>2174</v>
      </c>
      <c r="W991" s="79" t="s">
        <v>2621</v>
      </c>
      <c r="X991" s="79" t="s">
        <v>2814</v>
      </c>
      <c r="Y991" s="228"/>
      <c r="AA991" s="17"/>
      <c r="AB991" s="17"/>
    </row>
    <row r="992" spans="1:28" x14ac:dyDescent="0.2">
      <c r="A992" s="97">
        <v>44007</v>
      </c>
      <c r="B992" s="79" t="s">
        <v>2405</v>
      </c>
      <c r="C992" s="79" t="s">
        <v>2406</v>
      </c>
      <c r="D992" s="79" t="s">
        <v>140</v>
      </c>
      <c r="E992" s="79" t="s">
        <v>143</v>
      </c>
      <c r="F992" s="60">
        <v>44006</v>
      </c>
      <c r="G992" s="98">
        <v>2020</v>
      </c>
      <c r="H992" s="97" t="s">
        <v>25</v>
      </c>
      <c r="I992" s="97" t="str">
        <f t="shared" si="48"/>
        <v>CO</v>
      </c>
      <c r="J992" s="97" t="str">
        <f t="shared" si="50"/>
        <v>CO</v>
      </c>
      <c r="K992" s="104" t="str">
        <f t="shared" si="49"/>
        <v>Mountain</v>
      </c>
      <c r="L992" s="97" t="str">
        <f>INDEX('State '!$A$1:$C$62,MATCH($I992,'State '!$B:$B,0),3)</f>
        <v>Mountain</v>
      </c>
      <c r="M992" s="97" t="str">
        <f>INDEX('State '!$A$1:$C$62,MATCH($J992,'State '!$B:$B,0),3)</f>
        <v>Mountain</v>
      </c>
      <c r="N992" s="97"/>
      <c r="O992" s="156">
        <v>213</v>
      </c>
      <c r="P992" s="156">
        <v>70</v>
      </c>
      <c r="Q992" s="145">
        <v>600</v>
      </c>
      <c r="R992" s="98">
        <v>36</v>
      </c>
      <c r="S992" s="97" t="s">
        <v>135</v>
      </c>
      <c r="T992" s="97" t="s">
        <v>381</v>
      </c>
      <c r="U992" s="97" t="s">
        <v>2410</v>
      </c>
      <c r="V992" s="97" t="s">
        <v>2174</v>
      </c>
      <c r="W992" s="79" t="s">
        <v>2824</v>
      </c>
      <c r="X992" s="79"/>
      <c r="Y992" s="189"/>
      <c r="Z992" s="17"/>
      <c r="AA992" s="17"/>
      <c r="AB992" s="17"/>
    </row>
    <row r="993" spans="1:28" ht="38.25" x14ac:dyDescent="0.2">
      <c r="A993" s="97">
        <v>44372</v>
      </c>
      <c r="B993" s="79" t="s">
        <v>2407</v>
      </c>
      <c r="C993" s="79" t="s">
        <v>246</v>
      </c>
      <c r="D993" s="79" t="s">
        <v>140</v>
      </c>
      <c r="E993" s="79" t="s">
        <v>143</v>
      </c>
      <c r="F993" s="60">
        <v>44006</v>
      </c>
      <c r="G993" s="98">
        <v>2020</v>
      </c>
      <c r="H993" s="97" t="s">
        <v>2409</v>
      </c>
      <c r="I993" s="97" t="str">
        <f t="shared" si="48"/>
        <v>CO</v>
      </c>
      <c r="J993" s="97" t="str">
        <f t="shared" si="50"/>
        <v>IL</v>
      </c>
      <c r="K993" s="104" t="str">
        <f t="shared" si="49"/>
        <v>Mountain, South Central, Midwest</v>
      </c>
      <c r="L993" s="97" t="str">
        <f>INDEX('State '!$A$1:$C$62,MATCH($I993,'State '!$B:$B,0),3)</f>
        <v>Mountain</v>
      </c>
      <c r="M993" s="97" t="str">
        <f>INDEX('State '!$A$1:$C$62,MATCH($J993,'State '!$B:$B,0),3)</f>
        <v>Midwest</v>
      </c>
      <c r="N993" s="97" t="s">
        <v>2460</v>
      </c>
      <c r="O993" s="156">
        <v>184.5</v>
      </c>
      <c r="P993" s="156"/>
      <c r="Q993" s="145">
        <v>1000</v>
      </c>
      <c r="R993" s="98"/>
      <c r="S993" s="97" t="s">
        <v>135</v>
      </c>
      <c r="T993" s="97" t="s">
        <v>381</v>
      </c>
      <c r="U993" s="97" t="s">
        <v>2408</v>
      </c>
      <c r="V993" s="97" t="s">
        <v>2177</v>
      </c>
      <c r="W993" s="79" t="s">
        <v>3111</v>
      </c>
      <c r="X993" s="79"/>
      <c r="Y993" s="189"/>
      <c r="Z993" s="17"/>
      <c r="AA993" s="17"/>
      <c r="AB993" s="17"/>
    </row>
    <row r="994" spans="1:28" ht="25.5" x14ac:dyDescent="0.2">
      <c r="A994" s="191">
        <v>44008</v>
      </c>
      <c r="B994" s="188" t="s">
        <v>2308</v>
      </c>
      <c r="C994" s="188" t="s">
        <v>230</v>
      </c>
      <c r="D994" s="188" t="s">
        <v>140</v>
      </c>
      <c r="E994" s="188" t="s">
        <v>143</v>
      </c>
      <c r="F994" s="190">
        <v>44008</v>
      </c>
      <c r="G994" s="192">
        <v>2020</v>
      </c>
      <c r="H994" s="191" t="s">
        <v>2309</v>
      </c>
      <c r="I994" s="191" t="str">
        <f t="shared" si="48"/>
        <v>PA</v>
      </c>
      <c r="J994" s="191" t="str">
        <f t="shared" si="50"/>
        <v>ON</v>
      </c>
      <c r="K994" s="104" t="str">
        <f t="shared" si="49"/>
        <v>Northeast, Canada</v>
      </c>
      <c r="L994" s="97" t="str">
        <f>INDEX('State '!$A$1:$C$62,MATCH($I994,'State '!$B:$B,0),3)</f>
        <v>Northeast</v>
      </c>
      <c r="M994" s="97" t="str">
        <f>INDEX('State '!$A$1:$C$62,MATCH($J994,'State '!$B:$B,0),3)</f>
        <v>Canada</v>
      </c>
      <c r="N994" s="97"/>
      <c r="O994" s="156">
        <v>141</v>
      </c>
      <c r="P994" s="156">
        <v>25</v>
      </c>
      <c r="Q994" s="194">
        <v>205</v>
      </c>
      <c r="R994" s="192">
        <v>26</v>
      </c>
      <c r="S994" s="191" t="s">
        <v>135</v>
      </c>
      <c r="T994" s="191" t="s">
        <v>381</v>
      </c>
      <c r="U994" s="191" t="s">
        <v>2475</v>
      </c>
      <c r="V994" s="97" t="s">
        <v>2177</v>
      </c>
      <c r="W994" s="79"/>
      <c r="X994" s="79"/>
      <c r="Y994" s="136" t="s">
        <v>2491</v>
      </c>
      <c r="Z994" s="17"/>
      <c r="AA994" s="17"/>
      <c r="AB994" s="17"/>
    </row>
    <row r="995" spans="1:28" ht="25.5" x14ac:dyDescent="0.2">
      <c r="A995" s="97">
        <v>44018</v>
      </c>
      <c r="B995" s="79" t="s">
        <v>2555</v>
      </c>
      <c r="C995" s="79" t="s">
        <v>1718</v>
      </c>
      <c r="D995" s="79" t="s">
        <v>140</v>
      </c>
      <c r="E995" s="79" t="s">
        <v>143</v>
      </c>
      <c r="F995" s="60">
        <v>44014</v>
      </c>
      <c r="G995" s="61">
        <v>2020</v>
      </c>
      <c r="H995" s="97" t="s">
        <v>2552</v>
      </c>
      <c r="I995" s="97" t="str">
        <f t="shared" si="48"/>
        <v>TX</v>
      </c>
      <c r="J995" s="97" t="str">
        <f t="shared" si="50"/>
        <v>MX</v>
      </c>
      <c r="K995" s="104" t="str">
        <f t="shared" si="49"/>
        <v>South Central, Mountain, Pacific, Mexico</v>
      </c>
      <c r="L995" s="97" t="str">
        <f>INDEX('State '!$A$1:$C$62,MATCH($I995,'State '!$B:$B,0),3)</f>
        <v>South Central</v>
      </c>
      <c r="M995" s="97" t="str">
        <f>INDEX('State '!$A$1:$C$62,MATCH($J995,'State '!$B:$B,0),3)</f>
        <v>Mexico</v>
      </c>
      <c r="N995" s="97" t="s">
        <v>2554</v>
      </c>
      <c r="O995" s="156">
        <v>122</v>
      </c>
      <c r="P995" s="156">
        <v>17</v>
      </c>
      <c r="Q995" s="145">
        <v>321</v>
      </c>
      <c r="R995" s="98">
        <v>30</v>
      </c>
      <c r="S995" s="97" t="s">
        <v>135</v>
      </c>
      <c r="T995" s="97" t="s">
        <v>381</v>
      </c>
      <c r="U995" s="97" t="s">
        <v>2553</v>
      </c>
      <c r="V995" s="97" t="s">
        <v>2177</v>
      </c>
      <c r="W995" s="79"/>
      <c r="X995" s="79"/>
      <c r="Y995" s="189"/>
      <c r="Z995" s="17"/>
      <c r="AA995" s="17"/>
      <c r="AB995" s="17"/>
    </row>
    <row r="996" spans="1:28" ht="25.5" x14ac:dyDescent="0.2">
      <c r="A996" s="97">
        <v>44217</v>
      </c>
      <c r="B996" s="79" t="s">
        <v>2892</v>
      </c>
      <c r="C996" s="79" t="s">
        <v>2893</v>
      </c>
      <c r="D996" s="79" t="s">
        <v>140</v>
      </c>
      <c r="E996" s="79" t="s">
        <v>143</v>
      </c>
      <c r="F996" s="60">
        <v>44027</v>
      </c>
      <c r="G996" s="98">
        <v>2020</v>
      </c>
      <c r="H996" s="97" t="s">
        <v>33</v>
      </c>
      <c r="I996" s="97" t="str">
        <f t="shared" si="48"/>
        <v>WV</v>
      </c>
      <c r="J996" s="97" t="str">
        <f t="shared" si="50"/>
        <v>WV</v>
      </c>
      <c r="K996" s="104" t="str">
        <f t="shared" si="49"/>
        <v>Northeast</v>
      </c>
      <c r="L996" s="97" t="str">
        <f>INDEX('State '!$A$1:$C$62,MATCH($I996,'State '!$B:$B,0),3)</f>
        <v>Northeast</v>
      </c>
      <c r="M996" s="97" t="str">
        <f>INDEX('State '!$A$1:$C$62,MATCH($J996,'State '!$B:$B,0),3)</f>
        <v>Northeast</v>
      </c>
      <c r="N996" s="97"/>
      <c r="O996" s="156">
        <v>4.9000000000000004</v>
      </c>
      <c r="P996" s="156"/>
      <c r="Q996" s="145">
        <v>300</v>
      </c>
      <c r="R996" s="98"/>
      <c r="S996" s="97" t="s">
        <v>135</v>
      </c>
      <c r="T996" s="97" t="s">
        <v>381</v>
      </c>
      <c r="U996" s="97" t="s">
        <v>2890</v>
      </c>
      <c r="V996" s="97" t="s">
        <v>2174</v>
      </c>
      <c r="W996" s="79" t="s">
        <v>2894</v>
      </c>
      <c r="X996" s="79"/>
      <c r="Y996" s="189"/>
      <c r="Z996" s="17"/>
      <c r="AA996" s="17"/>
      <c r="AB996" s="17"/>
    </row>
    <row r="997" spans="1:28" ht="25.5" x14ac:dyDescent="0.2">
      <c r="A997" s="97">
        <v>44217</v>
      </c>
      <c r="B997" s="188" t="s">
        <v>2966</v>
      </c>
      <c r="C997" s="188" t="s">
        <v>2967</v>
      </c>
      <c r="D997" s="188" t="s">
        <v>136</v>
      </c>
      <c r="E997" s="188" t="s">
        <v>143</v>
      </c>
      <c r="F997" s="190">
        <v>44044</v>
      </c>
      <c r="G997" s="106">
        <v>2020</v>
      </c>
      <c r="H997" s="191" t="s">
        <v>0</v>
      </c>
      <c r="I997" s="191" t="str">
        <f t="shared" si="48"/>
        <v>LA</v>
      </c>
      <c r="J997" s="191" t="str">
        <f t="shared" si="50"/>
        <v>LA</v>
      </c>
      <c r="K997" s="104" t="str">
        <f t="shared" si="49"/>
        <v>South Central</v>
      </c>
      <c r="L997" s="97" t="str">
        <f>INDEX('State '!$A$1:$C$62,MATCH($I997,'State '!$B:$B,0),3)</f>
        <v>South Central</v>
      </c>
      <c r="M997" s="97" t="str">
        <f>INDEX('State '!$A$1:$C$62,MATCH($J997,'State '!$B:$B,0),3)</f>
        <v>South Central</v>
      </c>
      <c r="N997" s="97"/>
      <c r="O997" s="144"/>
      <c r="P997" s="200">
        <v>150</v>
      </c>
      <c r="Q997" s="194">
        <v>1000</v>
      </c>
      <c r="R997" s="192">
        <v>36</v>
      </c>
      <c r="S997" s="191" t="s">
        <v>138</v>
      </c>
      <c r="T997" s="191"/>
      <c r="U997" s="191"/>
      <c r="V997" s="97" t="s">
        <v>2174</v>
      </c>
      <c r="W997" s="79" t="s">
        <v>2968</v>
      </c>
      <c r="X997" s="79"/>
      <c r="Y997" s="189"/>
      <c r="Z997" s="17"/>
      <c r="AA997" s="17"/>
      <c r="AB997" s="17"/>
    </row>
    <row r="998" spans="1:28" ht="25.5" x14ac:dyDescent="0.2">
      <c r="A998" s="97">
        <v>43851</v>
      </c>
      <c r="B998" s="79" t="s">
        <v>2993</v>
      </c>
      <c r="C998" s="79" t="s">
        <v>2717</v>
      </c>
      <c r="D998" s="79" t="s">
        <v>136</v>
      </c>
      <c r="E998" s="79" t="s">
        <v>143</v>
      </c>
      <c r="F998" s="60">
        <v>44044</v>
      </c>
      <c r="G998" s="98">
        <v>2020</v>
      </c>
      <c r="H998" s="97" t="s">
        <v>2994</v>
      </c>
      <c r="I998" s="97" t="str">
        <f t="shared" si="48"/>
        <v>PA</v>
      </c>
      <c r="J998" s="97" t="str">
        <f t="shared" si="50"/>
        <v>WV</v>
      </c>
      <c r="K998" s="104" t="str">
        <f t="shared" si="49"/>
        <v>Northeast</v>
      </c>
      <c r="L998" s="97" t="str">
        <f>INDEX('State '!$A$1:$C$62,MATCH($I998,'State '!$B:$B,0),3)</f>
        <v>Northeast</v>
      </c>
      <c r="M998" s="97" t="str">
        <f>INDEX('State '!$A$1:$C$62,MATCH($J998,'State '!$B:$B,0),3)</f>
        <v>Northeast</v>
      </c>
      <c r="N998" s="97"/>
      <c r="O998" s="156">
        <v>555</v>
      </c>
      <c r="P998" s="156">
        <v>64</v>
      </c>
      <c r="Q998" s="145">
        <v>1600</v>
      </c>
      <c r="R998" s="98"/>
      <c r="S998" s="97" t="s">
        <v>135</v>
      </c>
      <c r="T998" s="97" t="s">
        <v>2995</v>
      </c>
      <c r="U998" s="97" t="s">
        <v>2996</v>
      </c>
      <c r="V998" s="97" t="s">
        <v>2177</v>
      </c>
      <c r="W998" s="79" t="s">
        <v>2997</v>
      </c>
      <c r="X998" s="79"/>
      <c r="Y998" s="146" t="s">
        <v>3006</v>
      </c>
      <c r="Z998" s="17"/>
      <c r="AA998" s="17"/>
      <c r="AB998" s="17"/>
    </row>
    <row r="999" spans="1:28" ht="25.5" x14ac:dyDescent="0.2">
      <c r="A999" s="191">
        <v>44923</v>
      </c>
      <c r="B999" s="188" t="s">
        <v>3027</v>
      </c>
      <c r="C999" s="188" t="s">
        <v>2522</v>
      </c>
      <c r="D999" s="188" t="s">
        <v>140</v>
      </c>
      <c r="E999" s="188" t="s">
        <v>143</v>
      </c>
      <c r="F999" s="190">
        <v>44061</v>
      </c>
      <c r="G999" s="192">
        <v>2020</v>
      </c>
      <c r="H999" s="191" t="s">
        <v>388</v>
      </c>
      <c r="I999" s="97" t="str">
        <f t="shared" si="48"/>
        <v>PA</v>
      </c>
      <c r="J999" s="97" t="str">
        <f t="shared" si="50"/>
        <v>NY</v>
      </c>
      <c r="K999" s="104" t="str">
        <f t="shared" si="49"/>
        <v>Northeast</v>
      </c>
      <c r="L999" s="97" t="str">
        <f>INDEX('State '!$A$1:$C$62,MATCH($I999,'State '!$B:$B,0),3)</f>
        <v>Northeast</v>
      </c>
      <c r="M999" s="97" t="str">
        <f>INDEX('State '!$A$1:$C$62,MATCH($J999,'State '!$B:$B,0),3)</f>
        <v>Northeast</v>
      </c>
      <c r="N999" s="97"/>
      <c r="O999" s="156">
        <v>0</v>
      </c>
      <c r="P999" s="156"/>
      <c r="Q999" s="194">
        <v>10</v>
      </c>
      <c r="R999" s="192"/>
      <c r="S999" s="103" t="s">
        <v>135</v>
      </c>
      <c r="T999" s="104" t="s">
        <v>381</v>
      </c>
      <c r="U999" s="191" t="s">
        <v>3008</v>
      </c>
      <c r="V999" s="97" t="s">
        <v>2177</v>
      </c>
      <c r="W999" s="79" t="s">
        <v>3009</v>
      </c>
      <c r="X999" s="79"/>
      <c r="Y999" s="189"/>
      <c r="Z999" s="17"/>
      <c r="AA999" s="17"/>
      <c r="AB999" s="17"/>
    </row>
    <row r="1000" spans="1:28" ht="38.25" x14ac:dyDescent="0.2">
      <c r="A1000" s="149">
        <v>44064</v>
      </c>
      <c r="B1000" s="162" t="s">
        <v>2633</v>
      </c>
      <c r="C1000" s="162" t="s">
        <v>2632</v>
      </c>
      <c r="D1000" s="162" t="s">
        <v>134</v>
      </c>
      <c r="E1000" s="162" t="s">
        <v>143</v>
      </c>
      <c r="F1000" s="163">
        <v>44064</v>
      </c>
      <c r="G1000" s="155">
        <v>2020</v>
      </c>
      <c r="H1000" s="149" t="s">
        <v>34</v>
      </c>
      <c r="I1000" s="149" t="s">
        <v>34</v>
      </c>
      <c r="J1000" s="149" t="s">
        <v>34</v>
      </c>
      <c r="K1000" s="149" t="s">
        <v>9</v>
      </c>
      <c r="L1000" s="149" t="s">
        <v>9</v>
      </c>
      <c r="M1000" s="149" t="s">
        <v>9</v>
      </c>
      <c r="N1000" s="149"/>
      <c r="O1000" s="156">
        <v>31</v>
      </c>
      <c r="P1000" s="156">
        <v>8.8000000000000007</v>
      </c>
      <c r="Q1000" s="156"/>
      <c r="R1000" s="155">
        <v>24</v>
      </c>
      <c r="S1000" s="149" t="s">
        <v>138</v>
      </c>
      <c r="T1000" s="149" t="s">
        <v>2634</v>
      </c>
      <c r="U1000" s="149"/>
      <c r="V1000" s="149" t="s">
        <v>2174</v>
      </c>
      <c r="W1000" s="148" t="s">
        <v>2636</v>
      </c>
      <c r="X1000" s="148" t="s">
        <v>2816</v>
      </c>
      <c r="Y1000" s="201" t="s">
        <v>3023</v>
      </c>
      <c r="Z1000" s="17"/>
      <c r="AA1000" s="17"/>
      <c r="AB1000" s="17"/>
    </row>
    <row r="1001" spans="1:28" ht="25.5" x14ac:dyDescent="0.2">
      <c r="A1001" s="97">
        <v>44078</v>
      </c>
      <c r="B1001" s="79" t="s">
        <v>2726</v>
      </c>
      <c r="C1001" s="79" t="s">
        <v>239</v>
      </c>
      <c r="D1001" s="79" t="s">
        <v>136</v>
      </c>
      <c r="E1001" s="79" t="s">
        <v>143</v>
      </c>
      <c r="F1001" s="60">
        <v>44068</v>
      </c>
      <c r="G1001" s="61">
        <v>2020</v>
      </c>
      <c r="H1001" s="97" t="s">
        <v>2727</v>
      </c>
      <c r="I1001" s="97" t="str">
        <f t="shared" ref="I1001:I1008" si="51">LEFT($H1001,2)</f>
        <v>LA</v>
      </c>
      <c r="J1001" s="97" t="str">
        <f t="shared" ref="J1001:J1008" si="52">RIGHT($H1001,2)</f>
        <v>TX</v>
      </c>
      <c r="K1001" s="104" t="str">
        <f t="shared" ref="K1001:K1008" si="53">IF($L1001=$M1001,L1001,CONCATENATE($L1001,", ",IF(ISBLANK(N1001),"",CONCATENATE(N1001,", ")),$M1001))</f>
        <v>South Central</v>
      </c>
      <c r="L1001" s="97" t="str">
        <f>INDEX('State '!$A$1:$C$62,MATCH($I1001,'State '!$B:$B,0),3)</f>
        <v>South Central</v>
      </c>
      <c r="M1001" s="97" t="str">
        <f>INDEX('State '!$A$1:$C$62,MATCH($J1001,'State '!$B:$B,0),3)</f>
        <v>South Central</v>
      </c>
      <c r="N1001" s="97"/>
      <c r="O1001" s="156"/>
      <c r="P1001" s="156">
        <v>22</v>
      </c>
      <c r="Q1001" s="145">
        <v>500</v>
      </c>
      <c r="R1001" s="98">
        <v>30</v>
      </c>
      <c r="S1001" s="97" t="s">
        <v>135</v>
      </c>
      <c r="T1001" s="97" t="s">
        <v>381</v>
      </c>
      <c r="U1001" s="97" t="s">
        <v>2728</v>
      </c>
      <c r="V1001" s="97" t="s">
        <v>2177</v>
      </c>
      <c r="W1001" s="79" t="s">
        <v>2729</v>
      </c>
      <c r="X1001" s="79"/>
      <c r="Y1001" s="189"/>
      <c r="Z1001" s="17"/>
      <c r="AA1001" s="17"/>
      <c r="AB1001" s="17"/>
    </row>
    <row r="1002" spans="1:28" ht="38.25" x14ac:dyDescent="0.2">
      <c r="A1002" s="97">
        <v>44217</v>
      </c>
      <c r="B1002" s="79" t="s">
        <v>2979</v>
      </c>
      <c r="C1002" s="80" t="s">
        <v>2522</v>
      </c>
      <c r="D1002" s="79" t="s">
        <v>140</v>
      </c>
      <c r="E1002" s="79" t="s">
        <v>143</v>
      </c>
      <c r="F1002" s="60">
        <v>44071</v>
      </c>
      <c r="G1002" s="98">
        <v>2020</v>
      </c>
      <c r="H1002" s="97" t="s">
        <v>1929</v>
      </c>
      <c r="I1002" s="97" t="str">
        <f t="shared" si="51"/>
        <v>PA</v>
      </c>
      <c r="J1002" s="97" t="str">
        <f t="shared" si="52"/>
        <v>OH</v>
      </c>
      <c r="K1002" s="104" t="str">
        <f t="shared" si="53"/>
        <v>Northeast</v>
      </c>
      <c r="L1002" s="97" t="str">
        <f>INDEX('State '!$A$1:$C$62,MATCH($I1002,'State '!$B:$B,0),3)</f>
        <v>Northeast</v>
      </c>
      <c r="M1002" s="97" t="str">
        <f>INDEX('State '!$A$1:$C$62,MATCH($J1002,'State '!$B:$B,0),3)</f>
        <v>Northeast</v>
      </c>
      <c r="N1002" s="97"/>
      <c r="O1002" s="156">
        <v>24</v>
      </c>
      <c r="P1002" s="156">
        <v>1.75</v>
      </c>
      <c r="Q1002" s="145">
        <v>120</v>
      </c>
      <c r="R1002" s="98"/>
      <c r="S1002" s="97" t="s">
        <v>135</v>
      </c>
      <c r="T1002" s="104" t="s">
        <v>381</v>
      </c>
      <c r="U1002" s="97" t="s">
        <v>2985</v>
      </c>
      <c r="V1002" s="97" t="s">
        <v>2177</v>
      </c>
      <c r="W1002" s="79" t="s">
        <v>2981</v>
      </c>
      <c r="X1002" s="79"/>
      <c r="Y1002" s="146" t="s">
        <v>2980</v>
      </c>
      <c r="Z1002" s="17"/>
      <c r="AA1002" s="17"/>
      <c r="AB1002" s="17"/>
    </row>
    <row r="1003" spans="1:28" x14ac:dyDescent="0.2">
      <c r="A1003" s="97">
        <v>44099</v>
      </c>
      <c r="B1003" s="79" t="s">
        <v>2713</v>
      </c>
      <c r="C1003" s="79" t="s">
        <v>2065</v>
      </c>
      <c r="D1003" s="79" t="s">
        <v>140</v>
      </c>
      <c r="E1003" s="102" t="s">
        <v>143</v>
      </c>
      <c r="F1003" s="60">
        <v>44102</v>
      </c>
      <c r="G1003" s="61">
        <v>2020</v>
      </c>
      <c r="H1003" s="97" t="s">
        <v>6</v>
      </c>
      <c r="I1003" s="97" t="str">
        <f t="shared" si="51"/>
        <v>TX</v>
      </c>
      <c r="J1003" s="97" t="str">
        <f t="shared" si="52"/>
        <v>TX</v>
      </c>
      <c r="K1003" s="104" t="str">
        <f t="shared" si="53"/>
        <v>South Central</v>
      </c>
      <c r="L1003" s="97" t="str">
        <f>INDEX('State '!$A$1:$C$62,MATCH($I1003,'State '!$B:$B,0),3)</f>
        <v>South Central</v>
      </c>
      <c r="M1003" s="97" t="str">
        <f>INDEX('State '!$A$1:$C$62,MATCH($J1003,'State '!$B:$B,0),3)</f>
        <v>South Central</v>
      </c>
      <c r="N1003" s="97"/>
      <c r="O1003" s="156">
        <v>49.1</v>
      </c>
      <c r="P1003" s="156">
        <v>16.84</v>
      </c>
      <c r="Q1003" s="145">
        <v>500</v>
      </c>
      <c r="R1003" s="98">
        <v>30</v>
      </c>
      <c r="S1003" s="97" t="s">
        <v>138</v>
      </c>
      <c r="T1003" s="97"/>
      <c r="U1003" s="97" t="s">
        <v>2714</v>
      </c>
      <c r="V1003" s="97" t="s">
        <v>2174</v>
      </c>
      <c r="W1003" s="79" t="s">
        <v>2601</v>
      </c>
      <c r="X1003" s="79"/>
      <c r="Y1003" s="189"/>
      <c r="Z1003" s="17"/>
      <c r="AA1003" s="17"/>
      <c r="AB1003" s="17"/>
    </row>
    <row r="1004" spans="1:28" ht="25.5" x14ac:dyDescent="0.2">
      <c r="A1004" s="97">
        <v>44217</v>
      </c>
      <c r="B1004" s="79" t="s">
        <v>2750</v>
      </c>
      <c r="C1004" s="79" t="s">
        <v>2065</v>
      </c>
      <c r="D1004" s="79" t="s">
        <v>140</v>
      </c>
      <c r="E1004" s="79" t="s">
        <v>143</v>
      </c>
      <c r="F1004" s="60">
        <v>44105</v>
      </c>
      <c r="G1004" s="98">
        <v>2020</v>
      </c>
      <c r="H1004" s="97" t="s">
        <v>0</v>
      </c>
      <c r="I1004" s="97" t="str">
        <f t="shared" si="51"/>
        <v>LA</v>
      </c>
      <c r="J1004" s="97" t="str">
        <f t="shared" si="52"/>
        <v>LA</v>
      </c>
      <c r="K1004" s="104" t="str">
        <f t="shared" si="53"/>
        <v>South Central</v>
      </c>
      <c r="L1004" s="97" t="str">
        <f>INDEX('State '!$A$1:$C$62,MATCH($I1004,'State '!$B:$B,0),3)</f>
        <v>South Central</v>
      </c>
      <c r="M1004" s="97" t="str">
        <f>INDEX('State '!$A$1:$C$62,MATCH($J1004,'State '!$B:$B,0),3)</f>
        <v>South Central</v>
      </c>
      <c r="N1004" s="97"/>
      <c r="O1004" s="156">
        <v>65.900000000000006</v>
      </c>
      <c r="P1004" s="156"/>
      <c r="Q1004" s="145">
        <v>400</v>
      </c>
      <c r="R1004" s="98">
        <v>36</v>
      </c>
      <c r="S1004" s="101" t="s">
        <v>135</v>
      </c>
      <c r="T1004" s="97" t="s">
        <v>381</v>
      </c>
      <c r="U1004" s="97" t="s">
        <v>2751</v>
      </c>
      <c r="V1004" s="97" t="s">
        <v>2174</v>
      </c>
      <c r="W1004" s="79" t="s">
        <v>2752</v>
      </c>
      <c r="X1004" s="79"/>
      <c r="Y1004" s="189"/>
      <c r="Z1004" s="17"/>
      <c r="AA1004" s="17"/>
      <c r="AB1004" s="17"/>
    </row>
    <row r="1005" spans="1:28" ht="25.5" x14ac:dyDescent="0.2">
      <c r="A1005" s="97">
        <v>44113</v>
      </c>
      <c r="B1005" s="79" t="s">
        <v>2745</v>
      </c>
      <c r="C1005" s="79" t="s">
        <v>261</v>
      </c>
      <c r="D1005" s="79" t="s">
        <v>140</v>
      </c>
      <c r="E1005" s="79" t="s">
        <v>143</v>
      </c>
      <c r="F1005" s="60">
        <v>44110</v>
      </c>
      <c r="G1005" s="98">
        <v>2020</v>
      </c>
      <c r="H1005" s="97" t="s">
        <v>19</v>
      </c>
      <c r="I1005" s="97" t="str">
        <f t="shared" si="51"/>
        <v>VA</v>
      </c>
      <c r="J1005" s="97" t="str">
        <f t="shared" si="52"/>
        <v>VA</v>
      </c>
      <c r="K1005" s="104" t="str">
        <f t="shared" si="53"/>
        <v>Northeast</v>
      </c>
      <c r="L1005" s="97" t="str">
        <f>INDEX('State '!$A$1:$C$62,MATCH($I1005,'State '!$B:$B,0),3)</f>
        <v>Northeast</v>
      </c>
      <c r="M1005" s="97" t="str">
        <f>INDEX('State '!$A$1:$C$62,MATCH($J1005,'State '!$B:$B,0),3)</f>
        <v>Northeast</v>
      </c>
      <c r="N1005" s="97"/>
      <c r="O1005" s="156">
        <v>5.6</v>
      </c>
      <c r="P1005" s="156"/>
      <c r="Q1005" s="145">
        <v>8.27</v>
      </c>
      <c r="R1005" s="98"/>
      <c r="S1005" s="97" t="s">
        <v>138</v>
      </c>
      <c r="T1005" s="97" t="s">
        <v>381</v>
      </c>
      <c r="U1005" s="97" t="s">
        <v>2746</v>
      </c>
      <c r="V1005" s="97" t="s">
        <v>2174</v>
      </c>
      <c r="W1005" s="79" t="s">
        <v>2747</v>
      </c>
      <c r="X1005" s="79" t="s">
        <v>2816</v>
      </c>
      <c r="Y1005" s="189"/>
      <c r="Z1005" s="17"/>
      <c r="AA1005" s="17"/>
      <c r="AB1005" s="17"/>
    </row>
    <row r="1006" spans="1:28" ht="38.25" x14ac:dyDescent="0.2">
      <c r="A1006" s="97">
        <v>44217</v>
      </c>
      <c r="B1006" s="79" t="s">
        <v>2901</v>
      </c>
      <c r="C1006" s="79" t="s">
        <v>2902</v>
      </c>
      <c r="D1006" s="79" t="s">
        <v>140</v>
      </c>
      <c r="E1006" s="102" t="s">
        <v>143</v>
      </c>
      <c r="F1006" s="60">
        <v>44112</v>
      </c>
      <c r="G1006" s="61">
        <v>2020</v>
      </c>
      <c r="H1006" s="97" t="s">
        <v>2905</v>
      </c>
      <c r="I1006" s="97" t="str">
        <f t="shared" si="51"/>
        <v>MS</v>
      </c>
      <c r="J1006" s="97" t="str">
        <f t="shared" si="52"/>
        <v>AL</v>
      </c>
      <c r="K1006" s="104" t="str">
        <f t="shared" si="53"/>
        <v>South Central</v>
      </c>
      <c r="L1006" s="97" t="str">
        <f>INDEX('State '!$A$1:$C$62,MATCH($I1006,'State '!$B:$B,0),3)</f>
        <v>South Central</v>
      </c>
      <c r="M1006" s="97" t="str">
        <f>INDEX('State '!$A$1:$C$62,MATCH($J1006,'State '!$B:$B,0),3)</f>
        <v>South Central</v>
      </c>
      <c r="N1006" s="97"/>
      <c r="O1006" s="156">
        <v>5.4</v>
      </c>
      <c r="P1006" s="173"/>
      <c r="Q1006" s="145">
        <v>38.5</v>
      </c>
      <c r="R1006" s="98"/>
      <c r="S1006" s="97" t="s">
        <v>135</v>
      </c>
      <c r="T1006" s="97" t="s">
        <v>381</v>
      </c>
      <c r="U1006" s="97" t="s">
        <v>2903</v>
      </c>
      <c r="V1006" s="97" t="s">
        <v>2177</v>
      </c>
      <c r="W1006" s="79" t="s">
        <v>2904</v>
      </c>
      <c r="X1006" s="79"/>
      <c r="Y1006" s="136"/>
      <c r="Z1006" s="17"/>
      <c r="AA1006" s="17"/>
      <c r="AB1006" s="17"/>
    </row>
    <row r="1007" spans="1:28" ht="25.5" x14ac:dyDescent="0.2">
      <c r="A1007" s="97">
        <v>44134</v>
      </c>
      <c r="B1007" s="79" t="s">
        <v>2470</v>
      </c>
      <c r="C1007" s="79" t="s">
        <v>1828</v>
      </c>
      <c r="D1007" s="79" t="s">
        <v>140</v>
      </c>
      <c r="E1007" s="79" t="s">
        <v>143</v>
      </c>
      <c r="F1007" s="60">
        <v>44132</v>
      </c>
      <c r="G1007" s="98">
        <v>2020</v>
      </c>
      <c r="H1007" s="97" t="s">
        <v>2468</v>
      </c>
      <c r="I1007" s="97" t="str">
        <f t="shared" si="51"/>
        <v>QU</v>
      </c>
      <c r="J1007" s="97" t="str">
        <f t="shared" si="52"/>
        <v>ME</v>
      </c>
      <c r="K1007" s="104" t="str">
        <f t="shared" si="53"/>
        <v>Canada, Northeast</v>
      </c>
      <c r="L1007" s="97" t="str">
        <f>INDEX('State '!$A$1:$C$62,MATCH($I1007,'State '!$B:$B,0),3)</f>
        <v>Canada</v>
      </c>
      <c r="M1007" s="97" t="str">
        <f>INDEX('State '!$A$1:$C$62,MATCH($J1007,'State '!$B:$B,0),3)</f>
        <v>Northeast</v>
      </c>
      <c r="N1007" s="97"/>
      <c r="O1007" s="156"/>
      <c r="P1007" s="156"/>
      <c r="Q1007" s="145">
        <v>24.375</v>
      </c>
      <c r="R1007" s="98"/>
      <c r="S1007" s="97" t="s">
        <v>135</v>
      </c>
      <c r="T1007" s="97" t="s">
        <v>381</v>
      </c>
      <c r="U1007" s="97" t="s">
        <v>2615</v>
      </c>
      <c r="V1007" s="97" t="s">
        <v>2177</v>
      </c>
      <c r="W1007" s="79" t="s">
        <v>3063</v>
      </c>
      <c r="X1007" s="79"/>
      <c r="Y1007" s="136" t="s">
        <v>2502</v>
      </c>
      <c r="Z1007" s="17"/>
      <c r="AA1007" s="17"/>
      <c r="AB1007" s="17"/>
    </row>
    <row r="1008" spans="1:28" x14ac:dyDescent="0.2">
      <c r="A1008" s="97">
        <v>44162</v>
      </c>
      <c r="B1008" s="79" t="s">
        <v>2911</v>
      </c>
      <c r="C1008" s="79" t="s">
        <v>260</v>
      </c>
      <c r="D1008" s="79" t="s">
        <v>140</v>
      </c>
      <c r="E1008" s="79" t="s">
        <v>143</v>
      </c>
      <c r="F1008" s="60">
        <v>44133</v>
      </c>
      <c r="G1008" s="98">
        <v>2020</v>
      </c>
      <c r="H1008" s="97" t="s">
        <v>34</v>
      </c>
      <c r="I1008" s="97" t="str">
        <f t="shared" si="51"/>
        <v>WI</v>
      </c>
      <c r="J1008" s="97" t="str">
        <f t="shared" si="52"/>
        <v>WI</v>
      </c>
      <c r="K1008" s="104" t="str">
        <f t="shared" si="53"/>
        <v>Midwest</v>
      </c>
      <c r="L1008" s="97" t="str">
        <f>INDEX('State '!$A$1:$C$62,MATCH($I1008,'State '!$B:$B,0),3)</f>
        <v>Midwest</v>
      </c>
      <c r="M1008" s="97" t="str">
        <f>INDEX('State '!$A$1:$C$62,MATCH($J1008,'State '!$B:$B,0),3)</f>
        <v>Midwest</v>
      </c>
      <c r="N1008" s="97"/>
      <c r="O1008" s="156">
        <v>24.6</v>
      </c>
      <c r="P1008" s="156">
        <v>7.4</v>
      </c>
      <c r="Q1008" s="145">
        <v>15</v>
      </c>
      <c r="R1008" s="98">
        <v>8</v>
      </c>
      <c r="S1008" s="97" t="s">
        <v>135</v>
      </c>
      <c r="T1008" s="97" t="s">
        <v>381</v>
      </c>
      <c r="U1008" s="97" t="s">
        <v>2912</v>
      </c>
      <c r="V1008" s="97" t="s">
        <v>2174</v>
      </c>
      <c r="W1008" s="79" t="s">
        <v>2913</v>
      </c>
      <c r="X1008" s="79" t="s">
        <v>2817</v>
      </c>
      <c r="Y1008" s="189"/>
      <c r="Z1008" s="17"/>
      <c r="AA1008" s="17"/>
      <c r="AB1008" s="17"/>
    </row>
    <row r="1009" spans="1:28" ht="25.5" x14ac:dyDescent="0.2">
      <c r="A1009" s="149">
        <v>44295</v>
      </c>
      <c r="B1009" s="162" t="s">
        <v>3029</v>
      </c>
      <c r="C1009" s="162" t="s">
        <v>3030</v>
      </c>
      <c r="D1009" s="162" t="s">
        <v>140</v>
      </c>
      <c r="E1009" s="162" t="s">
        <v>143</v>
      </c>
      <c r="F1009" s="163">
        <v>44136</v>
      </c>
      <c r="G1009" s="155">
        <v>2020</v>
      </c>
      <c r="H1009" s="149" t="s">
        <v>29</v>
      </c>
      <c r="I1009" s="149" t="s">
        <v>29</v>
      </c>
      <c r="J1009" s="149" t="s">
        <v>29</v>
      </c>
      <c r="K1009" s="149" t="s">
        <v>2458</v>
      </c>
      <c r="L1009" s="149" t="s">
        <v>2458</v>
      </c>
      <c r="M1009" s="149" t="s">
        <v>2458</v>
      </c>
      <c r="N1009" s="149"/>
      <c r="O1009" s="156">
        <v>5.4</v>
      </c>
      <c r="P1009" s="156"/>
      <c r="Q1009" s="156">
        <v>120</v>
      </c>
      <c r="R1009" s="155" t="s">
        <v>3032</v>
      </c>
      <c r="S1009" s="149" t="s">
        <v>135</v>
      </c>
      <c r="T1009" s="149" t="s">
        <v>381</v>
      </c>
      <c r="U1009" s="149" t="s">
        <v>3031</v>
      </c>
      <c r="V1009" s="149" t="s">
        <v>2174</v>
      </c>
      <c r="W1009" s="148" t="s">
        <v>3033</v>
      </c>
      <c r="X1009" s="148"/>
      <c r="Y1009" s="201"/>
      <c r="Z1009" s="17"/>
      <c r="AA1009" s="17"/>
      <c r="AB1009" s="17"/>
    </row>
    <row r="1010" spans="1:28" ht="38.25" x14ac:dyDescent="0.2">
      <c r="A1010" s="97">
        <v>44158</v>
      </c>
      <c r="B1010" s="80" t="s">
        <v>3067</v>
      </c>
      <c r="C1010" s="79" t="s">
        <v>1991</v>
      </c>
      <c r="D1010" s="80" t="s">
        <v>142</v>
      </c>
      <c r="E1010" s="102" t="s">
        <v>143</v>
      </c>
      <c r="F1010" s="62">
        <v>44158</v>
      </c>
      <c r="G1010" s="107">
        <v>2020</v>
      </c>
      <c r="H1010" s="97" t="s">
        <v>46</v>
      </c>
      <c r="I1010" s="97" t="str">
        <f t="shared" ref="I1010:I1016" si="54">LEFT($H1010,2)</f>
        <v>KS</v>
      </c>
      <c r="J1010" s="97" t="str">
        <f t="shared" ref="J1010:J1016" si="55">RIGHT($H1010,2)</f>
        <v>KS</v>
      </c>
      <c r="K1010" s="104" t="s">
        <v>2460</v>
      </c>
      <c r="L1010" s="97" t="s">
        <v>2460</v>
      </c>
      <c r="M1010" s="97" t="s">
        <v>2460</v>
      </c>
      <c r="N1010" s="97"/>
      <c r="O1010" s="156">
        <v>99.1</v>
      </c>
      <c r="P1010" s="156">
        <v>31.5</v>
      </c>
      <c r="Q1010" s="108"/>
      <c r="R1010" s="63">
        <v>36</v>
      </c>
      <c r="S1010" s="103" t="s">
        <v>138</v>
      </c>
      <c r="T1010" s="104" t="s">
        <v>381</v>
      </c>
      <c r="U1010" s="105" t="s">
        <v>3068</v>
      </c>
      <c r="V1010" s="97" t="s">
        <v>2174</v>
      </c>
      <c r="W1010" s="79" t="s">
        <v>3069</v>
      </c>
      <c r="X1010" s="79"/>
      <c r="Y1010" s="189"/>
      <c r="Z1010" s="17"/>
      <c r="AA1010" s="17"/>
      <c r="AB1010" s="17"/>
    </row>
    <row r="1011" spans="1:28" ht="38.25" x14ac:dyDescent="0.2">
      <c r="A1011" s="97">
        <v>44158</v>
      </c>
      <c r="B1011" s="79" t="s">
        <v>2846</v>
      </c>
      <c r="C1011" s="79" t="s">
        <v>2847</v>
      </c>
      <c r="D1011" s="79" t="s">
        <v>136</v>
      </c>
      <c r="E1011" s="79" t="s">
        <v>143</v>
      </c>
      <c r="F1011" s="60">
        <v>44158</v>
      </c>
      <c r="G1011" s="98">
        <v>2020</v>
      </c>
      <c r="H1011" s="97" t="s">
        <v>41</v>
      </c>
      <c r="I1011" s="97" t="str">
        <f t="shared" si="54"/>
        <v>MI</v>
      </c>
      <c r="J1011" s="97" t="str">
        <f t="shared" si="55"/>
        <v>MI</v>
      </c>
      <c r="K1011" s="104" t="str">
        <f t="shared" ref="K1011:K1016" si="56">IF($L1011=$M1011,L1011,CONCATENATE($L1011,", ",IF(ISBLANK(N1011),"",CONCATENATE(N1011,", ")),$M1011))</f>
        <v>Midwest</v>
      </c>
      <c r="L1011" s="97" t="str">
        <f>INDEX('State '!$A$1:$C$62,MATCH($I1011,'State '!$B:$B,0),3)</f>
        <v>Midwest</v>
      </c>
      <c r="M1011" s="97" t="str">
        <f>INDEX('State '!$A$1:$C$62,MATCH($J1011,'State '!$B:$B,0),3)</f>
        <v>Midwest</v>
      </c>
      <c r="N1011" s="97"/>
      <c r="O1011" s="156">
        <v>610</v>
      </c>
      <c r="P1011" s="156">
        <v>94</v>
      </c>
      <c r="Q1011" s="145">
        <v>200</v>
      </c>
      <c r="R1011" s="98">
        <v>24</v>
      </c>
      <c r="S1011" s="101" t="s">
        <v>138</v>
      </c>
      <c r="T1011" s="97" t="s">
        <v>2848</v>
      </c>
      <c r="U1011" s="97"/>
      <c r="V1011" s="97" t="s">
        <v>2174</v>
      </c>
      <c r="W1011" s="79" t="s">
        <v>3025</v>
      </c>
      <c r="X1011" s="79" t="s">
        <v>2816</v>
      </c>
      <c r="Y1011" s="146" t="s">
        <v>3024</v>
      </c>
      <c r="Z1011" s="17"/>
      <c r="AA1011" s="17"/>
      <c r="AB1011" s="17"/>
    </row>
    <row r="1012" spans="1:28" x14ac:dyDescent="0.2">
      <c r="A1012" s="97">
        <v>44568</v>
      </c>
      <c r="B1012" s="79" t="s">
        <v>2445</v>
      </c>
      <c r="C1012" s="80" t="s">
        <v>261</v>
      </c>
      <c r="D1012" s="79" t="s">
        <v>140</v>
      </c>
      <c r="E1012" s="79" t="s">
        <v>143</v>
      </c>
      <c r="F1012" s="60">
        <v>44186</v>
      </c>
      <c r="G1012" s="61">
        <v>2020</v>
      </c>
      <c r="H1012" s="97" t="s">
        <v>2446</v>
      </c>
      <c r="I1012" s="97" t="str">
        <f t="shared" si="54"/>
        <v>OH</v>
      </c>
      <c r="J1012" s="97" t="str">
        <f t="shared" si="55"/>
        <v>KY</v>
      </c>
      <c r="K1012" s="104" t="str">
        <f t="shared" si="56"/>
        <v>Northeast, Midwest</v>
      </c>
      <c r="L1012" s="97" t="str">
        <f>INDEX('State '!$A$1:$C$62,MATCH($I1012,'State '!$B:$B,0),3)</f>
        <v>Northeast</v>
      </c>
      <c r="M1012" s="97" t="str">
        <f>INDEX('State '!$A$1:$C$62,MATCH($J1012,'State '!$B:$B,0),3)</f>
        <v>Midwest</v>
      </c>
      <c r="N1012" s="97"/>
      <c r="O1012" s="156">
        <v>707</v>
      </c>
      <c r="P1012" s="156">
        <v>64</v>
      </c>
      <c r="Q1012" s="145">
        <v>275</v>
      </c>
      <c r="R1012" s="98" t="s">
        <v>2447</v>
      </c>
      <c r="S1012" s="97" t="s">
        <v>135</v>
      </c>
      <c r="T1012" s="97" t="s">
        <v>381</v>
      </c>
      <c r="U1012" s="97" t="s">
        <v>2617</v>
      </c>
      <c r="V1012" s="97" t="s">
        <v>2177</v>
      </c>
      <c r="W1012" s="79" t="s">
        <v>2448</v>
      </c>
      <c r="X1012" s="79"/>
      <c r="Y1012" s="136" t="s">
        <v>2486</v>
      </c>
      <c r="Z1012" s="17"/>
      <c r="AA1012" s="17"/>
      <c r="AB1012" s="17"/>
    </row>
    <row r="1013" spans="1:28" ht="25.5" x14ac:dyDescent="0.2">
      <c r="A1013" s="97">
        <v>44197</v>
      </c>
      <c r="B1013" s="79" t="s">
        <v>2962</v>
      </c>
      <c r="C1013" s="79" t="s">
        <v>221</v>
      </c>
      <c r="D1013" s="79" t="s">
        <v>136</v>
      </c>
      <c r="E1013" s="102" t="s">
        <v>143</v>
      </c>
      <c r="F1013" s="60">
        <v>44197</v>
      </c>
      <c r="G1013" s="98">
        <v>2021</v>
      </c>
      <c r="H1013" s="97" t="s">
        <v>6</v>
      </c>
      <c r="I1013" s="97" t="str">
        <f t="shared" si="54"/>
        <v>TX</v>
      </c>
      <c r="J1013" s="97" t="str">
        <f t="shared" si="55"/>
        <v>TX</v>
      </c>
      <c r="K1013" s="104" t="str">
        <f t="shared" si="56"/>
        <v>South Central</v>
      </c>
      <c r="L1013" s="97" t="str">
        <f>INDEX('State '!$A$1:$C$62,MATCH($I1013,'State '!$B:$B,0),3)</f>
        <v>South Central</v>
      </c>
      <c r="M1013" s="97" t="str">
        <f>INDEX('State '!$A$1:$C$62,MATCH($J1013,'State '!$B:$B,0),3)</f>
        <v>South Central</v>
      </c>
      <c r="N1013" s="97"/>
      <c r="O1013" s="156"/>
      <c r="P1013" s="156">
        <v>430</v>
      </c>
      <c r="Q1013" s="145">
        <v>2100</v>
      </c>
      <c r="R1013" s="98"/>
      <c r="S1013" s="97" t="s">
        <v>138</v>
      </c>
      <c r="T1013" s="97" t="s">
        <v>2593</v>
      </c>
      <c r="U1013" s="97"/>
      <c r="V1013" s="97" t="s">
        <v>2174</v>
      </c>
      <c r="W1013" s="79" t="s">
        <v>3074</v>
      </c>
      <c r="X1013" s="79"/>
      <c r="Y1013" s="136" t="s">
        <v>3075</v>
      </c>
      <c r="Z1013" s="17"/>
      <c r="AA1013" s="17"/>
      <c r="AB1013" s="17"/>
    </row>
    <row r="1014" spans="1:28" x14ac:dyDescent="0.2">
      <c r="A1014" s="97">
        <v>44253</v>
      </c>
      <c r="B1014" s="79" t="s">
        <v>3098</v>
      </c>
      <c r="C1014" s="79" t="s">
        <v>200</v>
      </c>
      <c r="D1014" s="79" t="s">
        <v>140</v>
      </c>
      <c r="E1014" s="102" t="s">
        <v>143</v>
      </c>
      <c r="F1014" s="60">
        <v>44221</v>
      </c>
      <c r="G1014" s="61">
        <v>2021</v>
      </c>
      <c r="H1014" s="97" t="s">
        <v>1874</v>
      </c>
      <c r="I1014" s="97" t="str">
        <f t="shared" si="54"/>
        <v>NJ</v>
      </c>
      <c r="J1014" s="97" t="str">
        <f t="shared" si="55"/>
        <v>MA</v>
      </c>
      <c r="K1014" s="104" t="str">
        <f t="shared" si="56"/>
        <v>Northeast</v>
      </c>
      <c r="L1014" s="97" t="str">
        <f>INDEX('State '!$A$1:$C$62,MATCH($I1014,'State '!$B:$B,0),3)</f>
        <v>Northeast</v>
      </c>
      <c r="M1014" s="97" t="str">
        <f>INDEX('State '!$A$1:$C$62,MATCH($J1014,'State '!$B:$B,0),3)</f>
        <v>Northeast</v>
      </c>
      <c r="N1014" s="97"/>
      <c r="O1014" s="156">
        <v>451.8</v>
      </c>
      <c r="P1014" s="156">
        <v>6.3</v>
      </c>
      <c r="Q1014" s="145">
        <v>93</v>
      </c>
      <c r="R1014" s="98">
        <v>42</v>
      </c>
      <c r="S1014" s="97" t="s">
        <v>135</v>
      </c>
      <c r="T1014" s="97" t="s">
        <v>381</v>
      </c>
      <c r="U1014" s="97" t="s">
        <v>2108</v>
      </c>
      <c r="V1014" s="97" t="s">
        <v>2177</v>
      </c>
      <c r="W1014" s="79" t="s">
        <v>3150</v>
      </c>
      <c r="X1014" s="79"/>
      <c r="Y1014" s="136" t="s">
        <v>2481</v>
      </c>
      <c r="Z1014" s="17"/>
      <c r="AA1014" s="17"/>
      <c r="AB1014" s="17"/>
    </row>
    <row r="1015" spans="1:28" ht="38.25" x14ac:dyDescent="0.2">
      <c r="A1015" s="97">
        <v>44253</v>
      </c>
      <c r="B1015" s="79" t="s">
        <v>3099</v>
      </c>
      <c r="C1015" s="79" t="s">
        <v>298</v>
      </c>
      <c r="D1015" s="79" t="s">
        <v>140</v>
      </c>
      <c r="E1015" s="102" t="s">
        <v>143</v>
      </c>
      <c r="F1015" s="60">
        <v>44221</v>
      </c>
      <c r="G1015" s="61">
        <v>2021</v>
      </c>
      <c r="H1015" s="97" t="s">
        <v>2644</v>
      </c>
      <c r="I1015" s="97" t="str">
        <f t="shared" si="54"/>
        <v>MA</v>
      </c>
      <c r="J1015" s="97" t="str">
        <f t="shared" si="55"/>
        <v>NB</v>
      </c>
      <c r="K1015" s="104" t="str">
        <f t="shared" si="56"/>
        <v>Northeast, Canada</v>
      </c>
      <c r="L1015" s="97" t="str">
        <f>INDEX('State '!$A$1:$C$62,MATCH($I1015,'State '!$B:$B,0),3)</f>
        <v>Northeast</v>
      </c>
      <c r="M1015" s="97" t="str">
        <f>INDEX('State '!$A$1:$C$62,MATCH($J1015,'State '!$B:$B,0),3)</f>
        <v>Canada</v>
      </c>
      <c r="N1015" s="97"/>
      <c r="O1015" s="156"/>
      <c r="P1015" s="156">
        <v>0</v>
      </c>
      <c r="Q1015" s="145">
        <v>93</v>
      </c>
      <c r="R1015" s="98"/>
      <c r="S1015" s="97" t="s">
        <v>135</v>
      </c>
      <c r="T1015" s="97" t="s">
        <v>381</v>
      </c>
      <c r="U1015" s="97" t="s">
        <v>2108</v>
      </c>
      <c r="V1015" s="97" t="s">
        <v>2177</v>
      </c>
      <c r="W1015" s="79" t="s">
        <v>2682</v>
      </c>
      <c r="X1015" s="79"/>
      <c r="Y1015" s="136" t="s">
        <v>2481</v>
      </c>
      <c r="Z1015" s="17"/>
      <c r="AA1015" s="17"/>
      <c r="AB1015" s="17"/>
    </row>
    <row r="1016" spans="1:28" ht="38.25" x14ac:dyDescent="0.2">
      <c r="A1016" s="149">
        <v>44224</v>
      </c>
      <c r="B1016" s="150" t="s">
        <v>2899</v>
      </c>
      <c r="C1016" s="150" t="s">
        <v>3151</v>
      </c>
      <c r="D1016" s="150" t="s">
        <v>140</v>
      </c>
      <c r="E1016" s="151" t="s">
        <v>143</v>
      </c>
      <c r="F1016" s="152">
        <v>44223</v>
      </c>
      <c r="G1016" s="159">
        <v>2021</v>
      </c>
      <c r="H1016" s="149" t="s">
        <v>6</v>
      </c>
      <c r="I1016" s="149" t="str">
        <f t="shared" si="54"/>
        <v>TX</v>
      </c>
      <c r="J1016" s="149" t="str">
        <f t="shared" si="55"/>
        <v>TX</v>
      </c>
      <c r="K1016" s="149" t="str">
        <f t="shared" si="56"/>
        <v>South Central</v>
      </c>
      <c r="L1016" s="149" t="str">
        <f>INDEX('State '!$A$1:$C$62,MATCH($I1016,'State '!$B:$B,0),3)</f>
        <v>South Central</v>
      </c>
      <c r="M1016" s="149" t="str">
        <f>INDEX('State '!$A$1:$C$62,MATCH($J1016,'State '!$B:$B,0),3)</f>
        <v>South Central</v>
      </c>
      <c r="N1016" s="149"/>
      <c r="O1016" s="156"/>
      <c r="P1016" s="156"/>
      <c r="Q1016" s="155">
        <v>1800</v>
      </c>
      <c r="R1016" s="156">
        <v>42</v>
      </c>
      <c r="S1016" s="157" t="s">
        <v>138</v>
      </c>
      <c r="T1016" s="154" t="s">
        <v>2593</v>
      </c>
      <c r="U1016" s="158"/>
      <c r="V1016" s="149" t="s">
        <v>2174</v>
      </c>
      <c r="W1016" s="148" t="s">
        <v>2900</v>
      </c>
      <c r="X1016" s="148"/>
      <c r="Y1016" s="136"/>
      <c r="Z1016" s="17"/>
      <c r="AA1016" s="17"/>
      <c r="AB1016" s="17"/>
    </row>
    <row r="1017" spans="1:28" ht="25.5" x14ac:dyDescent="0.2">
      <c r="A1017" s="97">
        <v>44295</v>
      </c>
      <c r="B1017" s="80" t="s">
        <v>3051</v>
      </c>
      <c r="C1017" s="80" t="s">
        <v>235</v>
      </c>
      <c r="D1017" s="80" t="s">
        <v>134</v>
      </c>
      <c r="E1017" s="80" t="s">
        <v>143</v>
      </c>
      <c r="F1017" s="60">
        <v>44228</v>
      </c>
      <c r="G1017" s="61">
        <v>2021</v>
      </c>
      <c r="H1017" s="97" t="s">
        <v>6</v>
      </c>
      <c r="I1017" s="104" t="s">
        <v>6</v>
      </c>
      <c r="J1017" s="104" t="s">
        <v>6</v>
      </c>
      <c r="K1017" s="104" t="s">
        <v>2460</v>
      </c>
      <c r="L1017" s="104" t="s">
        <v>2460</v>
      </c>
      <c r="M1017" s="104" t="s">
        <v>2460</v>
      </c>
      <c r="N1017" s="104"/>
      <c r="O1017" s="156">
        <v>18.899999999999999</v>
      </c>
      <c r="P1017" s="156">
        <v>2.6</v>
      </c>
      <c r="Q1017" s="145">
        <v>107</v>
      </c>
      <c r="R1017" s="98" t="s">
        <v>2348</v>
      </c>
      <c r="S1017" s="97" t="s">
        <v>138</v>
      </c>
      <c r="T1017" s="104" t="s">
        <v>381</v>
      </c>
      <c r="U1017" s="104" t="s">
        <v>3052</v>
      </c>
      <c r="V1017" s="104" t="s">
        <v>2174</v>
      </c>
      <c r="W1017" s="80" t="s">
        <v>3053</v>
      </c>
      <c r="X1017" s="80" t="s">
        <v>2814</v>
      </c>
      <c r="Y1017" s="146"/>
      <c r="Z1017" s="17"/>
      <c r="AA1017" s="17"/>
      <c r="AB1017" s="17"/>
    </row>
    <row r="1018" spans="1:28" ht="25.5" x14ac:dyDescent="0.2">
      <c r="A1018" s="97">
        <v>44302</v>
      </c>
      <c r="B1018" s="79" t="s">
        <v>2998</v>
      </c>
      <c r="C1018" s="79" t="s">
        <v>2999</v>
      </c>
      <c r="D1018" s="79" t="s">
        <v>140</v>
      </c>
      <c r="E1018" s="79" t="s">
        <v>143</v>
      </c>
      <c r="F1018" s="60">
        <v>44253</v>
      </c>
      <c r="G1018" s="98">
        <v>2021</v>
      </c>
      <c r="H1018" s="97" t="s">
        <v>43</v>
      </c>
      <c r="I1018" s="97" t="str">
        <f t="shared" ref="I1018:I1028" si="57">LEFT($H1018,2)</f>
        <v>NM</v>
      </c>
      <c r="J1018" s="97" t="str">
        <f t="shared" ref="J1018:J1028" si="58">RIGHT($H1018,2)</f>
        <v>NM</v>
      </c>
      <c r="K1018" s="104" t="str">
        <f t="shared" ref="K1018:K1027" si="59">IF($L1018=$M1018,L1018,CONCATENATE($L1018,", ",IF(ISBLANK(N1018),"",CONCATENATE(N1018,", ")),$M1018))</f>
        <v>Mountain</v>
      </c>
      <c r="L1018" s="97" t="str">
        <f>INDEX('State '!$A$1:$C$62,MATCH($I1018,'State '!$B:$B,0),3)</f>
        <v>Mountain</v>
      </c>
      <c r="M1018" s="97" t="str">
        <f>INDEX('State '!$A$1:$C$62,MATCH($J1018,'State '!$B:$B,0),3)</f>
        <v>Mountain</v>
      </c>
      <c r="N1018" s="97"/>
      <c r="O1018" s="156">
        <v>60</v>
      </c>
      <c r="P1018" s="156">
        <v>35</v>
      </c>
      <c r="Q1018" s="145"/>
      <c r="R1018" s="98">
        <v>20</v>
      </c>
      <c r="S1018" s="101" t="s">
        <v>138</v>
      </c>
      <c r="T1018" s="97"/>
      <c r="U1018" s="97"/>
      <c r="V1018" s="97" t="s">
        <v>2174</v>
      </c>
      <c r="W1018" s="79" t="s">
        <v>3000</v>
      </c>
      <c r="X1018" s="79" t="s">
        <v>2816</v>
      </c>
      <c r="Y1018" s="146" t="s">
        <v>3005</v>
      </c>
      <c r="Z1018" s="17"/>
      <c r="AA1018" s="17"/>
      <c r="AB1018" s="17"/>
    </row>
    <row r="1019" spans="1:28" ht="25.5" x14ac:dyDescent="0.2">
      <c r="A1019" s="97">
        <v>44313</v>
      </c>
      <c r="B1019" s="79" t="s">
        <v>3014</v>
      </c>
      <c r="C1019" s="80" t="s">
        <v>1718</v>
      </c>
      <c r="D1019" s="79" t="s">
        <v>140</v>
      </c>
      <c r="E1019" s="79" t="s">
        <v>143</v>
      </c>
      <c r="F1019" s="60">
        <v>44255</v>
      </c>
      <c r="G1019" s="61">
        <v>2021</v>
      </c>
      <c r="H1019" s="97" t="s">
        <v>1147</v>
      </c>
      <c r="I1019" s="97" t="str">
        <f t="shared" si="57"/>
        <v>NM</v>
      </c>
      <c r="J1019" s="97" t="str">
        <f t="shared" si="58"/>
        <v>TX</v>
      </c>
      <c r="K1019" s="104" t="str">
        <f t="shared" si="59"/>
        <v>Mountain, South Central</v>
      </c>
      <c r="L1019" s="97" t="str">
        <f>INDEX('State '!$A$1:$C$62,MATCH($I1019,'State '!$B:$B,0),3)</f>
        <v>Mountain</v>
      </c>
      <c r="M1019" s="97" t="str">
        <f>INDEX('State '!$A$1:$C$62,MATCH($J1019,'State '!$B:$B,0),3)</f>
        <v>South Central</v>
      </c>
      <c r="N1019" s="97"/>
      <c r="O1019" s="156">
        <v>23.5</v>
      </c>
      <c r="P1019" s="156">
        <v>17.100000000000001</v>
      </c>
      <c r="Q1019" s="145">
        <v>159</v>
      </c>
      <c r="R1019" s="98">
        <v>16</v>
      </c>
      <c r="S1019" s="97" t="s">
        <v>135</v>
      </c>
      <c r="T1019" s="97" t="s">
        <v>381</v>
      </c>
      <c r="U1019" s="97" t="s">
        <v>3015</v>
      </c>
      <c r="V1019" s="97" t="s">
        <v>2177</v>
      </c>
      <c r="W1019" s="79" t="s">
        <v>3016</v>
      </c>
      <c r="X1019" s="79"/>
      <c r="Y1019" s="136"/>
      <c r="Z1019" s="17"/>
      <c r="AA1019" s="17"/>
      <c r="AB1019" s="17"/>
    </row>
    <row r="1020" spans="1:28" ht="25.5" x14ac:dyDescent="0.2">
      <c r="A1020" s="97">
        <v>44295</v>
      </c>
      <c r="B1020" s="80" t="s">
        <v>2917</v>
      </c>
      <c r="C1020" s="79" t="s">
        <v>239</v>
      </c>
      <c r="D1020" s="80" t="s">
        <v>140</v>
      </c>
      <c r="E1020" s="102" t="s">
        <v>143</v>
      </c>
      <c r="F1020" s="62">
        <v>44256</v>
      </c>
      <c r="G1020" s="107">
        <v>2021</v>
      </c>
      <c r="H1020" s="97" t="s">
        <v>14</v>
      </c>
      <c r="I1020" s="97" t="str">
        <f t="shared" si="57"/>
        <v>MS</v>
      </c>
      <c r="J1020" s="97" t="str">
        <f t="shared" si="58"/>
        <v>MS</v>
      </c>
      <c r="K1020" s="104" t="str">
        <f t="shared" si="59"/>
        <v>South Central</v>
      </c>
      <c r="L1020" s="97" t="str">
        <f>INDEX('State '!$A$1:$C$62,MATCH($I1020,'State '!$B:$B,0),3)</f>
        <v>South Central</v>
      </c>
      <c r="M1020" s="97" t="str">
        <f>INDEX('State '!$A$1:$C$62,MATCH($J1020,'State '!$B:$B,0),3)</f>
        <v>South Central</v>
      </c>
      <c r="N1020" s="97"/>
      <c r="O1020" s="156"/>
      <c r="P1020" s="156"/>
      <c r="Q1020" s="108">
        <v>48</v>
      </c>
      <c r="R1020" s="63"/>
      <c r="S1020" s="103" t="s">
        <v>135</v>
      </c>
      <c r="T1020" s="104" t="s">
        <v>381</v>
      </c>
      <c r="U1020" s="105" t="s">
        <v>2918</v>
      </c>
      <c r="V1020" s="97" t="s">
        <v>2174</v>
      </c>
      <c r="W1020" s="79" t="s">
        <v>2919</v>
      </c>
      <c r="X1020" s="79"/>
      <c r="Y1020" s="189"/>
      <c r="Z1020" s="17"/>
      <c r="AA1020" s="17"/>
      <c r="AB1020" s="17"/>
    </row>
    <row r="1021" spans="1:28" ht="25.5" x14ac:dyDescent="0.2">
      <c r="A1021" s="97">
        <v>44274</v>
      </c>
      <c r="B1021" s="79" t="s">
        <v>2757</v>
      </c>
      <c r="C1021" s="79" t="s">
        <v>2065</v>
      </c>
      <c r="D1021" s="79" t="s">
        <v>1878</v>
      </c>
      <c r="E1021" s="79" t="s">
        <v>143</v>
      </c>
      <c r="F1021" s="60">
        <v>44256</v>
      </c>
      <c r="G1021" s="61">
        <v>2021</v>
      </c>
      <c r="H1021" s="97" t="s">
        <v>2339</v>
      </c>
      <c r="I1021" s="97" t="str">
        <f t="shared" si="57"/>
        <v>IL</v>
      </c>
      <c r="J1021" s="97" t="str">
        <f t="shared" si="58"/>
        <v>TX</v>
      </c>
      <c r="K1021" s="104" t="str">
        <f t="shared" si="59"/>
        <v>Midwest, South Central</v>
      </c>
      <c r="L1021" s="97" t="str">
        <f>INDEX('State '!$A$1:$C$62,MATCH($I1021,'State '!$B:$B,0),3)</f>
        <v>Midwest</v>
      </c>
      <c r="M1021" s="97" t="str">
        <f>INDEX('State '!$A$1:$C$62,MATCH($J1021,'State '!$B:$B,0),3)</f>
        <v>South Central</v>
      </c>
      <c r="N1021" s="97"/>
      <c r="O1021" s="156">
        <v>176</v>
      </c>
      <c r="P1021" s="156"/>
      <c r="Q1021" s="145">
        <v>300</v>
      </c>
      <c r="R1021" s="98"/>
      <c r="S1021" s="97" t="s">
        <v>135</v>
      </c>
      <c r="T1021" s="97" t="s">
        <v>381</v>
      </c>
      <c r="U1021" s="97" t="s">
        <v>2755</v>
      </c>
      <c r="V1021" s="97" t="s">
        <v>2177</v>
      </c>
      <c r="W1021" s="79" t="s">
        <v>2756</v>
      </c>
      <c r="X1021" s="79" t="s">
        <v>2813</v>
      </c>
      <c r="Y1021" s="189"/>
      <c r="Z1021" s="17"/>
      <c r="AA1021" s="17"/>
      <c r="AB1021" s="17"/>
    </row>
    <row r="1022" spans="1:28" ht="51" x14ac:dyDescent="0.2">
      <c r="A1022" s="191">
        <v>44327</v>
      </c>
      <c r="B1022" s="188" t="s">
        <v>2292</v>
      </c>
      <c r="C1022" s="188" t="s">
        <v>1875</v>
      </c>
      <c r="D1022" s="188" t="s">
        <v>140</v>
      </c>
      <c r="E1022" s="188" t="s">
        <v>143</v>
      </c>
      <c r="F1022" s="190">
        <v>44256</v>
      </c>
      <c r="G1022" s="192">
        <v>2021</v>
      </c>
      <c r="H1022" s="191" t="s">
        <v>2294</v>
      </c>
      <c r="I1022" s="97" t="str">
        <f t="shared" si="57"/>
        <v>VA</v>
      </c>
      <c r="J1022" s="97" t="str">
        <f t="shared" si="58"/>
        <v>LA</v>
      </c>
      <c r="K1022" s="104" t="str">
        <f t="shared" si="59"/>
        <v>Northeast, Southeast, South Central</v>
      </c>
      <c r="L1022" s="97" t="str">
        <f>INDEX('State '!$A$1:$C$62,MATCH($I1022,'State '!$B:$B,0),3)</f>
        <v>Northeast</v>
      </c>
      <c r="M1022" s="97" t="str">
        <f>INDEX('State '!$A$1:$C$62,MATCH($J1022,'State '!$B:$B,0),3)</f>
        <v>South Central</v>
      </c>
      <c r="N1022" s="97" t="s">
        <v>15</v>
      </c>
      <c r="O1022" s="156">
        <v>404.8</v>
      </c>
      <c r="P1022" s="156">
        <v>7.72</v>
      </c>
      <c r="Q1022" s="194">
        <v>296</v>
      </c>
      <c r="R1022" s="192"/>
      <c r="S1022" s="191" t="s">
        <v>135</v>
      </c>
      <c r="T1022" s="191" t="s">
        <v>381</v>
      </c>
      <c r="U1022" s="191" t="s">
        <v>2479</v>
      </c>
      <c r="V1022" s="97" t="s">
        <v>2177</v>
      </c>
      <c r="W1022" s="79" t="s">
        <v>3080</v>
      </c>
      <c r="X1022" s="79" t="s">
        <v>2816</v>
      </c>
      <c r="Y1022" s="189"/>
      <c r="Z1022" s="17"/>
      <c r="AA1022" s="17"/>
      <c r="AB1022" s="17"/>
    </row>
    <row r="1023" spans="1:28" ht="25.5" x14ac:dyDescent="0.2">
      <c r="A1023" s="97">
        <v>44302</v>
      </c>
      <c r="B1023" s="79" t="s">
        <v>2788</v>
      </c>
      <c r="C1023" s="79" t="s">
        <v>2789</v>
      </c>
      <c r="D1023" s="79" t="s">
        <v>136</v>
      </c>
      <c r="E1023" s="79" t="s">
        <v>143</v>
      </c>
      <c r="F1023" s="60">
        <v>44285</v>
      </c>
      <c r="G1023" s="98">
        <v>2021</v>
      </c>
      <c r="H1023" s="97" t="s">
        <v>6</v>
      </c>
      <c r="I1023" s="97" t="str">
        <f t="shared" si="57"/>
        <v>TX</v>
      </c>
      <c r="J1023" s="97" t="str">
        <f t="shared" si="58"/>
        <v>TX</v>
      </c>
      <c r="K1023" s="104" t="str">
        <f t="shared" si="59"/>
        <v>South Central</v>
      </c>
      <c r="L1023" s="97" t="str">
        <f>INDEX('State '!$A$1:$C$62,MATCH($I1023,'State '!$B:$B,0),3)</f>
        <v>South Central</v>
      </c>
      <c r="M1023" s="97" t="str">
        <f>INDEX('State '!$A$1:$C$62,MATCH($J1023,'State '!$B:$B,0),3)</f>
        <v>South Central</v>
      </c>
      <c r="N1023" s="97"/>
      <c r="O1023" s="156"/>
      <c r="P1023" s="156">
        <v>107</v>
      </c>
      <c r="Q1023" s="204">
        <v>1000</v>
      </c>
      <c r="R1023" s="98">
        <v>36</v>
      </c>
      <c r="S1023" s="97" t="s">
        <v>138</v>
      </c>
      <c r="T1023" s="97"/>
      <c r="U1023" s="97"/>
      <c r="V1023" s="97" t="s">
        <v>2174</v>
      </c>
      <c r="W1023" s="79" t="s">
        <v>2961</v>
      </c>
      <c r="X1023" s="79"/>
      <c r="Y1023" s="146" t="s">
        <v>2856</v>
      </c>
      <c r="Z1023" s="17"/>
      <c r="AA1023" s="17"/>
      <c r="AB1023" s="17"/>
    </row>
    <row r="1024" spans="1:28" x14ac:dyDescent="0.2">
      <c r="A1024" s="97">
        <v>44656</v>
      </c>
      <c r="B1024" s="80" t="s">
        <v>2886</v>
      </c>
      <c r="C1024" s="79" t="s">
        <v>2395</v>
      </c>
      <c r="D1024" s="80" t="s">
        <v>140</v>
      </c>
      <c r="E1024" s="102" t="s">
        <v>143</v>
      </c>
      <c r="F1024" s="62">
        <v>44287</v>
      </c>
      <c r="G1024" s="107">
        <v>2021</v>
      </c>
      <c r="H1024" s="97" t="s">
        <v>37</v>
      </c>
      <c r="I1024" s="97" t="str">
        <f t="shared" si="57"/>
        <v>OK</v>
      </c>
      <c r="J1024" s="97" t="str">
        <f t="shared" si="58"/>
        <v>OK</v>
      </c>
      <c r="K1024" s="104" t="str">
        <f t="shared" si="59"/>
        <v>South Central</v>
      </c>
      <c r="L1024" s="97" t="str">
        <f>INDEX('State '!$A$1:$C$62,MATCH($I1024,'State '!$B:$B,0),3)</f>
        <v>South Central</v>
      </c>
      <c r="M1024" s="97" t="str">
        <f>INDEX('State '!$A$1:$C$62,MATCH($J1024,'State '!$B:$B,0),3)</f>
        <v>South Central</v>
      </c>
      <c r="N1024" s="97"/>
      <c r="O1024" s="156">
        <v>35.9</v>
      </c>
      <c r="P1024" s="196">
        <v>1.5</v>
      </c>
      <c r="Q1024" s="108">
        <v>100</v>
      </c>
      <c r="R1024" s="63"/>
      <c r="S1024" s="103" t="s">
        <v>135</v>
      </c>
      <c r="T1024" s="104" t="s">
        <v>381</v>
      </c>
      <c r="U1024" s="105" t="s">
        <v>3026</v>
      </c>
      <c r="V1024" s="97" t="s">
        <v>2174</v>
      </c>
      <c r="W1024" s="79" t="s">
        <v>2887</v>
      </c>
      <c r="X1024" s="79"/>
      <c r="Y1024" s="146" t="s">
        <v>3022</v>
      </c>
      <c r="Z1024" s="17"/>
      <c r="AA1024" s="17"/>
      <c r="AB1024" s="17"/>
    </row>
    <row r="1025" spans="1:28" ht="25.5" x14ac:dyDescent="0.2">
      <c r="A1025" s="97">
        <v>44295</v>
      </c>
      <c r="B1025" s="79" t="s">
        <v>2544</v>
      </c>
      <c r="C1025" s="80" t="s">
        <v>2545</v>
      </c>
      <c r="D1025" s="79" t="s">
        <v>134</v>
      </c>
      <c r="E1025" s="79" t="s">
        <v>143</v>
      </c>
      <c r="F1025" s="60">
        <v>44293</v>
      </c>
      <c r="G1025" s="98">
        <v>2021</v>
      </c>
      <c r="H1025" s="97" t="s">
        <v>0</v>
      </c>
      <c r="I1025" s="97" t="str">
        <f t="shared" si="57"/>
        <v>LA</v>
      </c>
      <c r="J1025" s="97" t="str">
        <f t="shared" si="58"/>
        <v>LA</v>
      </c>
      <c r="K1025" s="104" t="str">
        <f t="shared" si="59"/>
        <v>South Central</v>
      </c>
      <c r="L1025" s="97" t="str">
        <f>INDEX('State '!$A$1:$C$62,MATCH($I1025,'State '!$B:$B,0),3)</f>
        <v>South Central</v>
      </c>
      <c r="M1025" s="97" t="str">
        <f>INDEX('State '!$A$1:$C$62,MATCH($J1025,'State '!$B:$B,0),3)</f>
        <v>South Central</v>
      </c>
      <c r="N1025" s="97"/>
      <c r="O1025" s="156">
        <v>344.54500000000002</v>
      </c>
      <c r="P1025" s="156">
        <v>24</v>
      </c>
      <c r="Q1025" s="145">
        <v>1900</v>
      </c>
      <c r="R1025" s="98">
        <v>42</v>
      </c>
      <c r="S1025" s="97" t="s">
        <v>135</v>
      </c>
      <c r="T1025" s="104" t="s">
        <v>381</v>
      </c>
      <c r="U1025" s="97" t="s">
        <v>2546</v>
      </c>
      <c r="V1025" s="97" t="s">
        <v>2174</v>
      </c>
      <c r="W1025" s="79" t="s">
        <v>2806</v>
      </c>
      <c r="X1025" s="79" t="s">
        <v>2813</v>
      </c>
      <c r="Y1025" s="136" t="s">
        <v>2547</v>
      </c>
      <c r="Z1025" s="17"/>
      <c r="AA1025" s="17"/>
      <c r="AB1025" s="17"/>
    </row>
    <row r="1026" spans="1:28" ht="25.5" x14ac:dyDescent="0.2">
      <c r="A1026" s="97">
        <v>44372</v>
      </c>
      <c r="B1026" s="79" t="s">
        <v>2683</v>
      </c>
      <c r="C1026" s="80" t="s">
        <v>2522</v>
      </c>
      <c r="D1026" s="79" t="s">
        <v>140</v>
      </c>
      <c r="E1026" s="79" t="s">
        <v>143</v>
      </c>
      <c r="F1026" s="60">
        <v>44356</v>
      </c>
      <c r="G1026" s="98">
        <v>2021</v>
      </c>
      <c r="H1026" s="97" t="s">
        <v>2684</v>
      </c>
      <c r="I1026" s="97" t="str">
        <f t="shared" si="57"/>
        <v>PA</v>
      </c>
      <c r="J1026" s="97" t="str">
        <f t="shared" si="58"/>
        <v>OH</v>
      </c>
      <c r="K1026" s="104" t="str">
        <f t="shared" si="59"/>
        <v>Northeast</v>
      </c>
      <c r="L1026" s="97" t="str">
        <f>INDEX('State '!$A$1:$C$62,MATCH($I1026,'State '!$B:$B,0),3)</f>
        <v>Northeast</v>
      </c>
      <c r="M1026" s="97" t="str">
        <f>INDEX('State '!$A$1:$C$62,MATCH($J1026,'State '!$B:$B,0),3)</f>
        <v>Northeast</v>
      </c>
      <c r="N1026" s="97"/>
      <c r="O1026" s="156">
        <v>94.2</v>
      </c>
      <c r="P1026" s="156">
        <v>5.0999999999999996</v>
      </c>
      <c r="Q1026" s="145">
        <v>150</v>
      </c>
      <c r="R1026" s="98">
        <v>36</v>
      </c>
      <c r="S1026" s="97" t="s">
        <v>135</v>
      </c>
      <c r="T1026" s="97" t="s">
        <v>381</v>
      </c>
      <c r="U1026" s="97" t="s">
        <v>2685</v>
      </c>
      <c r="V1026" s="97" t="s">
        <v>2177</v>
      </c>
      <c r="W1026" s="79" t="s">
        <v>2686</v>
      </c>
      <c r="X1026" s="79" t="s">
        <v>2814</v>
      </c>
      <c r="Y1026" s="146" t="s">
        <v>2849</v>
      </c>
      <c r="Z1026" s="17"/>
      <c r="AA1026" s="17"/>
      <c r="AB1026" s="17"/>
    </row>
    <row r="1027" spans="1:28" ht="25.5" x14ac:dyDescent="0.2">
      <c r="A1027" s="97">
        <v>44425</v>
      </c>
      <c r="B1027" s="79" t="s">
        <v>2589</v>
      </c>
      <c r="C1027" s="79" t="s">
        <v>3151</v>
      </c>
      <c r="D1027" s="79" t="s">
        <v>136</v>
      </c>
      <c r="E1027" s="79" t="s">
        <v>143</v>
      </c>
      <c r="F1027" s="60">
        <v>44378</v>
      </c>
      <c r="G1027" s="98">
        <v>2021</v>
      </c>
      <c r="H1027" s="97" t="s">
        <v>6</v>
      </c>
      <c r="I1027" s="97" t="str">
        <f t="shared" si="57"/>
        <v>TX</v>
      </c>
      <c r="J1027" s="97" t="str">
        <f t="shared" si="58"/>
        <v>TX</v>
      </c>
      <c r="K1027" s="104" t="str">
        <f t="shared" si="59"/>
        <v>South Central</v>
      </c>
      <c r="L1027" s="97" t="str">
        <f>INDEX('State '!$A$1:$C$62,MATCH($I1027,'State '!$B:$B,0),3)</f>
        <v>South Central</v>
      </c>
      <c r="M1027" s="97" t="str">
        <f>INDEX('State '!$A$1:$C$62,MATCH($J1027,'State '!$B:$B,0),3)</f>
        <v>South Central</v>
      </c>
      <c r="N1027" s="97"/>
      <c r="O1027" s="156"/>
      <c r="P1027" s="156">
        <v>620</v>
      </c>
      <c r="Q1027" s="145">
        <v>2000</v>
      </c>
      <c r="R1027" s="98" t="s">
        <v>421</v>
      </c>
      <c r="S1027" s="97" t="s">
        <v>138</v>
      </c>
      <c r="T1027" s="97" t="s">
        <v>2590</v>
      </c>
      <c r="U1027" s="97"/>
      <c r="V1027" s="97" t="s">
        <v>2174</v>
      </c>
      <c r="W1027" s="79" t="s">
        <v>2963</v>
      </c>
      <c r="X1027" s="79"/>
      <c r="Y1027" s="189"/>
      <c r="Z1027" s="17"/>
      <c r="AA1027" s="17"/>
      <c r="AB1027" s="17"/>
    </row>
    <row r="1028" spans="1:28" ht="25.5" x14ac:dyDescent="0.2">
      <c r="A1028" s="97">
        <v>44386</v>
      </c>
      <c r="B1028" s="79" t="s">
        <v>3125</v>
      </c>
      <c r="C1028" s="80" t="s">
        <v>239</v>
      </c>
      <c r="D1028" s="79" t="s">
        <v>134</v>
      </c>
      <c r="E1028" s="102" t="s">
        <v>143</v>
      </c>
      <c r="F1028" s="60">
        <v>44383</v>
      </c>
      <c r="G1028" s="61">
        <v>2021</v>
      </c>
      <c r="H1028" s="97" t="s">
        <v>0</v>
      </c>
      <c r="I1028" s="97" t="str">
        <f t="shared" si="57"/>
        <v>LA</v>
      </c>
      <c r="J1028" s="97" t="str">
        <f t="shared" si="58"/>
        <v>LA</v>
      </c>
      <c r="K1028" s="104" t="s">
        <v>9</v>
      </c>
      <c r="L1028" s="97" t="str">
        <f>INDEX('State '!$A$1:$C$62,MATCH($I1028,'State '!$B:$B,0),3)</f>
        <v>South Central</v>
      </c>
      <c r="M1028" s="97" t="str">
        <f>INDEX('State '!$A$1:$C$62,MATCH($J1028,'State '!$B:$B,0),3)</f>
        <v>South Central</v>
      </c>
      <c r="N1028" s="97"/>
      <c r="O1028" s="156">
        <v>0.05</v>
      </c>
      <c r="P1028" s="156"/>
      <c r="Q1028" s="145">
        <v>9</v>
      </c>
      <c r="R1028" s="98">
        <v>4</v>
      </c>
      <c r="S1028" s="97" t="s">
        <v>135</v>
      </c>
      <c r="T1028" s="97" t="s">
        <v>381</v>
      </c>
      <c r="U1028" s="97" t="s">
        <v>3126</v>
      </c>
      <c r="V1028" s="97" t="s">
        <v>2174</v>
      </c>
      <c r="W1028" s="79" t="s">
        <v>3127</v>
      </c>
      <c r="X1028" s="79" t="s">
        <v>2812</v>
      </c>
      <c r="Y1028" s="146"/>
      <c r="Z1028" s="17"/>
      <c r="AA1028" s="17"/>
      <c r="AB1028" s="17"/>
    </row>
    <row r="1029" spans="1:28" ht="25.5" x14ac:dyDescent="0.2">
      <c r="A1029" s="97">
        <v>44575</v>
      </c>
      <c r="B1029" s="79" t="s">
        <v>3095</v>
      </c>
      <c r="C1029" s="80" t="s">
        <v>1954</v>
      </c>
      <c r="D1029" s="79" t="s">
        <v>142</v>
      </c>
      <c r="E1029" s="102" t="s">
        <v>143</v>
      </c>
      <c r="F1029" s="60">
        <v>44406</v>
      </c>
      <c r="G1029" s="61">
        <v>2021</v>
      </c>
      <c r="H1029" s="97" t="s">
        <v>23</v>
      </c>
      <c r="I1029" s="97" t="s">
        <v>23</v>
      </c>
      <c r="J1029" s="97" t="s">
        <v>23</v>
      </c>
      <c r="K1029" s="104" t="s">
        <v>15</v>
      </c>
      <c r="L1029" s="104" t="s">
        <v>15</v>
      </c>
      <c r="M1029" s="104" t="s">
        <v>15</v>
      </c>
      <c r="N1029" s="97"/>
      <c r="O1029" s="156">
        <v>5.4</v>
      </c>
      <c r="P1029" s="156">
        <v>0.14768000000000001</v>
      </c>
      <c r="Q1029" s="145">
        <v>0</v>
      </c>
      <c r="R1029" s="98">
        <v>36</v>
      </c>
      <c r="S1029" s="97" t="s">
        <v>135</v>
      </c>
      <c r="T1029" s="97" t="s">
        <v>381</v>
      </c>
      <c r="U1029" s="97" t="s">
        <v>3096</v>
      </c>
      <c r="V1029" s="97" t="s">
        <v>2174</v>
      </c>
      <c r="W1029" s="79" t="s">
        <v>3097</v>
      </c>
      <c r="X1029" s="79"/>
      <c r="Y1029" s="146"/>
      <c r="Z1029" s="17"/>
      <c r="AA1029" s="17"/>
      <c r="AB1029" s="17"/>
    </row>
    <row r="1030" spans="1:28" ht="25.5" x14ac:dyDescent="0.2">
      <c r="A1030" s="97">
        <v>44575</v>
      </c>
      <c r="B1030" s="80" t="s">
        <v>3225</v>
      </c>
      <c r="C1030" s="80" t="s">
        <v>2986</v>
      </c>
      <c r="D1030" s="80" t="s">
        <v>140</v>
      </c>
      <c r="E1030" s="102" t="s">
        <v>143</v>
      </c>
      <c r="F1030" s="62">
        <v>44413</v>
      </c>
      <c r="G1030" s="107">
        <v>2021</v>
      </c>
      <c r="H1030" s="97" t="s">
        <v>2987</v>
      </c>
      <c r="I1030" s="97" t="str">
        <f>LEFT($H1030,2)</f>
        <v>MN</v>
      </c>
      <c r="J1030" s="97" t="str">
        <f>RIGHT($H1030,2)</f>
        <v>ND</v>
      </c>
      <c r="K1030" s="104" t="str">
        <f>IF($L1030=$M1030,L1030,CONCATENATE($L1030,", ",IF(ISBLANK(N1030),"",CONCATENATE(N1030,", ")),$M1030))</f>
        <v>Midwest, Mountain</v>
      </c>
      <c r="L1030" s="97" t="str">
        <f>INDEX('State '!$A$1:$C$62,MATCH($I1030,'State '!$B:$B,0),3)</f>
        <v>Midwest</v>
      </c>
      <c r="M1030" s="97" t="str">
        <f>INDEX('State '!$A$1:$C$62,MATCH($J1030,'State '!$B:$B,0),3)</f>
        <v>Mountain</v>
      </c>
      <c r="N1030" s="97"/>
      <c r="O1030" s="156">
        <v>8.5</v>
      </c>
      <c r="P1030" s="156">
        <v>62.74</v>
      </c>
      <c r="Q1030" s="108"/>
      <c r="R1030" s="63">
        <v>4</v>
      </c>
      <c r="S1030" s="103" t="s">
        <v>135</v>
      </c>
      <c r="T1030" s="104" t="s">
        <v>381</v>
      </c>
      <c r="U1030" s="105" t="s">
        <v>2988</v>
      </c>
      <c r="V1030" s="97" t="s">
        <v>2177</v>
      </c>
      <c r="W1030" s="79" t="s">
        <v>2989</v>
      </c>
      <c r="X1030" s="79" t="s">
        <v>2816</v>
      </c>
      <c r="Y1030" s="136"/>
      <c r="Z1030" s="17"/>
      <c r="AA1030" s="17"/>
      <c r="AB1030" s="17"/>
    </row>
    <row r="1031" spans="1:28" ht="25.5" x14ac:dyDescent="0.2">
      <c r="A1031" s="149">
        <v>44568</v>
      </c>
      <c r="B1031" s="150" t="s">
        <v>3086</v>
      </c>
      <c r="C1031" s="150" t="s">
        <v>260</v>
      </c>
      <c r="D1031" s="150" t="s">
        <v>142</v>
      </c>
      <c r="E1031" s="151" t="s">
        <v>143</v>
      </c>
      <c r="F1031" s="152">
        <v>44419</v>
      </c>
      <c r="G1031" s="159">
        <v>2021</v>
      </c>
      <c r="H1031" s="149" t="s">
        <v>24</v>
      </c>
      <c r="I1031" s="149" t="s">
        <v>24</v>
      </c>
      <c r="J1031" s="149" t="s">
        <v>24</v>
      </c>
      <c r="K1031" s="149" t="s">
        <v>2458</v>
      </c>
      <c r="L1031" s="149" t="s">
        <v>2458</v>
      </c>
      <c r="M1031" s="149" t="s">
        <v>2458</v>
      </c>
      <c r="N1031" s="149"/>
      <c r="O1031" s="156">
        <v>7.7</v>
      </c>
      <c r="P1031" s="156">
        <v>4.4000000000000004</v>
      </c>
      <c r="Q1031" s="155"/>
      <c r="R1031" s="156">
        <v>8</v>
      </c>
      <c r="S1031" s="157" t="s">
        <v>138</v>
      </c>
      <c r="T1031" s="154" t="s">
        <v>381</v>
      </c>
      <c r="U1031" s="158" t="s">
        <v>3087</v>
      </c>
      <c r="V1031" s="149" t="s">
        <v>2174</v>
      </c>
      <c r="W1031" s="148" t="s">
        <v>3088</v>
      </c>
      <c r="X1031" s="148"/>
      <c r="Y1031" s="136"/>
      <c r="Z1031" s="17"/>
      <c r="AA1031" s="17"/>
      <c r="AB1031" s="17"/>
    </row>
    <row r="1032" spans="1:28" ht="25.5" x14ac:dyDescent="0.2">
      <c r="A1032" s="97">
        <v>44923</v>
      </c>
      <c r="B1032" s="79" t="s">
        <v>2895</v>
      </c>
      <c r="C1032" s="79" t="s">
        <v>2065</v>
      </c>
      <c r="D1032" s="79" t="s">
        <v>134</v>
      </c>
      <c r="E1032" s="102" t="s">
        <v>143</v>
      </c>
      <c r="F1032" s="60">
        <v>44428</v>
      </c>
      <c r="G1032" s="61">
        <v>2021</v>
      </c>
      <c r="H1032" s="97" t="s">
        <v>609</v>
      </c>
      <c r="I1032" s="97" t="str">
        <f>LEFT($H1032,2)</f>
        <v>IL</v>
      </c>
      <c r="J1032" s="97" t="str">
        <f>RIGHT($H1032,2)</f>
        <v>IN</v>
      </c>
      <c r="K1032" s="104" t="str">
        <f>IF($L1032=$M1032,L1032,CONCATENATE($L1032,", ",IF(ISBLANK(N1032),"",CONCATENATE(N1032,", ")),$M1032))</f>
        <v>Midwest</v>
      </c>
      <c r="L1032" s="97" t="str">
        <f>INDEX('State '!$A$1:$C$62,MATCH($I1032,'State '!$B:$B,0),3)</f>
        <v>Midwest</v>
      </c>
      <c r="M1032" s="97" t="str">
        <f>INDEX('State '!$A$1:$C$62,MATCH($J1032,'State '!$B:$B,0),3)</f>
        <v>Midwest</v>
      </c>
      <c r="N1032" s="97"/>
      <c r="O1032" s="156">
        <v>16.2</v>
      </c>
      <c r="P1032" s="196">
        <v>1.4</v>
      </c>
      <c r="Q1032" s="145">
        <v>70</v>
      </c>
      <c r="R1032" s="98">
        <v>20</v>
      </c>
      <c r="S1032" s="97" t="s">
        <v>135</v>
      </c>
      <c r="T1032" s="97" t="s">
        <v>381</v>
      </c>
      <c r="U1032" s="97" t="s">
        <v>2897</v>
      </c>
      <c r="V1032" s="97" t="s">
        <v>2177</v>
      </c>
      <c r="W1032" s="79" t="s">
        <v>2896</v>
      </c>
      <c r="X1032" s="79" t="s">
        <v>2816</v>
      </c>
      <c r="Y1032" s="136"/>
      <c r="Z1032" s="17"/>
      <c r="AA1032" s="17"/>
      <c r="AB1032" s="17"/>
    </row>
    <row r="1033" spans="1:28" ht="38.25" x14ac:dyDescent="0.2">
      <c r="A1033" s="97">
        <v>44210</v>
      </c>
      <c r="B1033" s="79" t="s">
        <v>3089</v>
      </c>
      <c r="C1033" s="80" t="s">
        <v>2879</v>
      </c>
      <c r="D1033" s="79" t="s">
        <v>142</v>
      </c>
      <c r="E1033" s="102" t="s">
        <v>143</v>
      </c>
      <c r="F1033" s="60">
        <v>44434</v>
      </c>
      <c r="G1033" s="61">
        <v>2021</v>
      </c>
      <c r="H1033" s="97" t="s">
        <v>33</v>
      </c>
      <c r="I1033" s="97" t="s">
        <v>33</v>
      </c>
      <c r="J1033" s="97" t="s">
        <v>33</v>
      </c>
      <c r="K1033" s="104" t="s">
        <v>5</v>
      </c>
      <c r="L1033" s="97" t="s">
        <v>5</v>
      </c>
      <c r="M1033" s="97" t="s">
        <v>5</v>
      </c>
      <c r="N1033" s="97"/>
      <c r="O1033" s="156">
        <v>23.2</v>
      </c>
      <c r="P1033" s="156">
        <v>0.81</v>
      </c>
      <c r="Q1033" s="145"/>
      <c r="R1033" s="98">
        <v>20</v>
      </c>
      <c r="S1033" s="97" t="s">
        <v>138</v>
      </c>
      <c r="T1033" s="97" t="s">
        <v>381</v>
      </c>
      <c r="U1033" s="97" t="s">
        <v>3090</v>
      </c>
      <c r="V1033" s="97" t="s">
        <v>2174</v>
      </c>
      <c r="W1033" s="79" t="s">
        <v>3091</v>
      </c>
      <c r="X1033" s="79"/>
      <c r="Y1033" s="146"/>
      <c r="Z1033" s="17"/>
      <c r="AA1033" s="17"/>
      <c r="AB1033" s="17"/>
    </row>
    <row r="1034" spans="1:28" x14ac:dyDescent="0.2">
      <c r="A1034" s="97">
        <v>44575</v>
      </c>
      <c r="B1034" s="79" t="s">
        <v>3070</v>
      </c>
      <c r="C1034" s="79" t="s">
        <v>3071</v>
      </c>
      <c r="D1034" s="79" t="s">
        <v>134</v>
      </c>
      <c r="E1034" s="79" t="s">
        <v>143</v>
      </c>
      <c r="F1034" s="60">
        <v>44439</v>
      </c>
      <c r="G1034" s="61">
        <v>2021</v>
      </c>
      <c r="H1034" s="97" t="s">
        <v>22</v>
      </c>
      <c r="I1034" s="97" t="str">
        <f t="shared" ref="I1034:I1065" si="60">LEFT($H1034,2)</f>
        <v>GA</v>
      </c>
      <c r="J1034" s="97" t="str">
        <f t="shared" ref="J1034:J1065" si="61">RIGHT($H1034,2)</f>
        <v>GA</v>
      </c>
      <c r="K1034" s="104" t="s">
        <v>15</v>
      </c>
      <c r="L1034" s="97" t="s">
        <v>15</v>
      </c>
      <c r="M1034" s="97" t="s">
        <v>15</v>
      </c>
      <c r="N1034" s="97"/>
      <c r="O1034" s="156">
        <v>22</v>
      </c>
      <c r="P1034" s="156">
        <v>9.3000000000000007</v>
      </c>
      <c r="Q1034" s="145">
        <v>11.8</v>
      </c>
      <c r="R1034" s="98">
        <v>12</v>
      </c>
      <c r="S1034" s="97" t="s">
        <v>138</v>
      </c>
      <c r="T1034" s="97" t="s">
        <v>3072</v>
      </c>
      <c r="U1034" s="97"/>
      <c r="V1034" s="97" t="s">
        <v>2174</v>
      </c>
      <c r="W1034" s="79" t="s">
        <v>3073</v>
      </c>
      <c r="X1034" s="79" t="s">
        <v>2812</v>
      </c>
      <c r="Y1034" s="146"/>
      <c r="Z1034" s="17"/>
      <c r="AA1034" s="17"/>
      <c r="AB1034" s="17"/>
    </row>
    <row r="1035" spans="1:28" ht="25.5" x14ac:dyDescent="0.2">
      <c r="A1035" s="97">
        <v>44575</v>
      </c>
      <c r="B1035" s="79" t="s">
        <v>2781</v>
      </c>
      <c r="C1035" s="79" t="s">
        <v>2024</v>
      </c>
      <c r="D1035" s="79" t="s">
        <v>140</v>
      </c>
      <c r="E1035" s="79" t="s">
        <v>143</v>
      </c>
      <c r="F1035" s="60">
        <v>44439</v>
      </c>
      <c r="G1035" s="61">
        <v>2021</v>
      </c>
      <c r="H1035" s="97" t="s">
        <v>56</v>
      </c>
      <c r="I1035" s="97" t="str">
        <f t="shared" si="60"/>
        <v>MT</v>
      </c>
      <c r="J1035" s="97" t="str">
        <f t="shared" si="61"/>
        <v>MT</v>
      </c>
      <c r="K1035" s="104" t="str">
        <f t="shared" ref="K1035:K1046" si="62">IF($L1035=$M1035,L1035,CONCATENATE($L1035,", ",IF(ISBLANK(N1035),"",CONCATENATE(N1035,", ")),$M1035))</f>
        <v>Mountain</v>
      </c>
      <c r="L1035" s="97" t="str">
        <f>INDEX('State '!$A$1:$C$62,MATCH($I1035,'State '!$B:$B,0),3)</f>
        <v>Mountain</v>
      </c>
      <c r="M1035" s="97" t="str">
        <f>INDEX('State '!$A$1:$C$62,MATCH($J1035,'State '!$B:$B,0),3)</f>
        <v>Mountain</v>
      </c>
      <c r="N1035" s="97"/>
      <c r="O1035" s="156">
        <v>11.6</v>
      </c>
      <c r="P1035" s="156">
        <v>9.5</v>
      </c>
      <c r="Q1035" s="145">
        <v>22.5</v>
      </c>
      <c r="R1035" s="98"/>
      <c r="S1035" s="97" t="s">
        <v>135</v>
      </c>
      <c r="T1035" s="97" t="s">
        <v>381</v>
      </c>
      <c r="U1035" s="97" t="s">
        <v>2782</v>
      </c>
      <c r="V1035" s="97" t="s">
        <v>2174</v>
      </c>
      <c r="W1035" s="79" t="s">
        <v>2783</v>
      </c>
      <c r="X1035" s="79" t="s">
        <v>2816</v>
      </c>
      <c r="Y1035" s="189"/>
      <c r="Z1035" s="17"/>
      <c r="AA1035" s="17"/>
      <c r="AB1035" s="17"/>
    </row>
    <row r="1036" spans="1:28" ht="38.25" x14ac:dyDescent="0.2">
      <c r="A1036" s="97">
        <v>44470</v>
      </c>
      <c r="B1036" s="79" t="s">
        <v>2654</v>
      </c>
      <c r="C1036" s="79" t="s">
        <v>218</v>
      </c>
      <c r="D1036" s="79" t="s">
        <v>140</v>
      </c>
      <c r="E1036" s="79" t="s">
        <v>143</v>
      </c>
      <c r="F1036" s="60">
        <v>44461</v>
      </c>
      <c r="G1036" s="61">
        <v>2021</v>
      </c>
      <c r="H1036" s="97" t="s">
        <v>3173</v>
      </c>
      <c r="I1036" s="97" t="str">
        <f t="shared" si="60"/>
        <v>DE</v>
      </c>
      <c r="J1036" s="97" t="str">
        <f t="shared" si="61"/>
        <v>MD</v>
      </c>
      <c r="K1036" s="104" t="str">
        <f t="shared" si="62"/>
        <v>Northeast</v>
      </c>
      <c r="L1036" s="97" t="str">
        <f>INDEX('State '!$A$1:$C$62,MATCH($I1036,'State '!$B:$B,0),3)</f>
        <v>Northeast</v>
      </c>
      <c r="M1036" s="97" t="str">
        <f>INDEX('State '!$A$1:$C$62,MATCH($J1036,'State '!$B:$B,0),3)</f>
        <v>Northeast</v>
      </c>
      <c r="N1036" s="97"/>
      <c r="O1036" s="156">
        <v>46.1</v>
      </c>
      <c r="P1036" s="156">
        <f>5+7.4+0.35+7</f>
        <v>19.75</v>
      </c>
      <c r="Q1036" s="145">
        <f>11.8+2.5</f>
        <v>14.3</v>
      </c>
      <c r="R1036" s="98" t="s">
        <v>3001</v>
      </c>
      <c r="S1036" s="97" t="s">
        <v>135</v>
      </c>
      <c r="T1036" s="97" t="s">
        <v>381</v>
      </c>
      <c r="U1036" s="97" t="s">
        <v>2655</v>
      </c>
      <c r="V1036" s="97" t="s">
        <v>2177</v>
      </c>
      <c r="W1036" s="79" t="s">
        <v>2656</v>
      </c>
      <c r="X1036" s="79" t="s">
        <v>2817</v>
      </c>
      <c r="Y1036" s="189"/>
      <c r="Z1036" s="17"/>
      <c r="AA1036" s="17"/>
      <c r="AB1036" s="17"/>
    </row>
    <row r="1037" spans="1:28" ht="38.25" x14ac:dyDescent="0.2">
      <c r="A1037" s="97">
        <v>44470</v>
      </c>
      <c r="B1037" s="80" t="s">
        <v>2914</v>
      </c>
      <c r="C1037" s="79" t="s">
        <v>199</v>
      </c>
      <c r="D1037" s="80" t="s">
        <v>140</v>
      </c>
      <c r="E1037" s="102" t="s">
        <v>143</v>
      </c>
      <c r="F1037" s="62">
        <v>44467</v>
      </c>
      <c r="G1037" s="107">
        <v>2021</v>
      </c>
      <c r="H1037" s="97" t="s">
        <v>20</v>
      </c>
      <c r="I1037" s="97" t="str">
        <f t="shared" si="60"/>
        <v>NJ</v>
      </c>
      <c r="J1037" s="97" t="str">
        <f t="shared" si="61"/>
        <v>NJ</v>
      </c>
      <c r="K1037" s="104" t="str">
        <f t="shared" si="62"/>
        <v>Northeast</v>
      </c>
      <c r="L1037" s="97" t="str">
        <f>INDEX('State '!$A$1:$C$62,MATCH($I1037,'State '!$B:$B,0),3)</f>
        <v>Northeast</v>
      </c>
      <c r="M1037" s="97" t="str">
        <f>INDEX('State '!$A$1:$C$62,MATCH($J1037,'State '!$B:$B,0),3)</f>
        <v>Northeast</v>
      </c>
      <c r="N1037" s="97"/>
      <c r="O1037" s="156">
        <v>52</v>
      </c>
      <c r="P1037" s="156">
        <f>1.55+0.2</f>
        <v>1.75</v>
      </c>
      <c r="Q1037" s="108">
        <v>264</v>
      </c>
      <c r="R1037" s="63" t="s">
        <v>1096</v>
      </c>
      <c r="S1037" s="103" t="s">
        <v>135</v>
      </c>
      <c r="T1037" s="104" t="s">
        <v>381</v>
      </c>
      <c r="U1037" s="105" t="s">
        <v>2915</v>
      </c>
      <c r="V1037" s="97" t="s">
        <v>2174</v>
      </c>
      <c r="W1037" s="79" t="s">
        <v>2916</v>
      </c>
      <c r="X1037" s="79" t="s">
        <v>2814</v>
      </c>
      <c r="Y1037" s="189" t="s">
        <v>3146</v>
      </c>
      <c r="Z1037" s="17"/>
      <c r="AA1037" s="17"/>
      <c r="AB1037" s="17"/>
    </row>
    <row r="1038" spans="1:28" x14ac:dyDescent="0.2">
      <c r="A1038" s="97">
        <v>44923</v>
      </c>
      <c r="B1038" s="79" t="s">
        <v>2838</v>
      </c>
      <c r="C1038" s="79" t="s">
        <v>221</v>
      </c>
      <c r="D1038" s="79" t="s">
        <v>140</v>
      </c>
      <c r="E1038" s="79" t="s">
        <v>143</v>
      </c>
      <c r="F1038" s="60">
        <v>44470</v>
      </c>
      <c r="G1038" s="61">
        <v>2021</v>
      </c>
      <c r="H1038" s="97" t="s">
        <v>0</v>
      </c>
      <c r="I1038" s="97" t="str">
        <f t="shared" si="60"/>
        <v>LA</v>
      </c>
      <c r="J1038" s="97" t="str">
        <f t="shared" si="61"/>
        <v>LA</v>
      </c>
      <c r="K1038" s="104" t="str">
        <f t="shared" si="62"/>
        <v>South Central</v>
      </c>
      <c r="L1038" s="97" t="str">
        <f>INDEX('State '!$A$1:$C$62,MATCH($I1038,'State '!$B:$B,0),3)</f>
        <v>South Central</v>
      </c>
      <c r="M1038" s="97" t="str">
        <f>INDEX('State '!$A$1:$C$62,MATCH($J1038,'State '!$B:$B,0),3)</f>
        <v>South Central</v>
      </c>
      <c r="N1038" s="97"/>
      <c r="O1038" s="156">
        <v>143</v>
      </c>
      <c r="P1038" s="156"/>
      <c r="Q1038" s="145">
        <v>894</v>
      </c>
      <c r="R1038" s="98"/>
      <c r="S1038" s="97" t="s">
        <v>135</v>
      </c>
      <c r="T1038" s="97" t="s">
        <v>381</v>
      </c>
      <c r="U1038" s="97" t="s">
        <v>2837</v>
      </c>
      <c r="V1038" s="97" t="s">
        <v>2174</v>
      </c>
      <c r="W1038" s="79" t="s">
        <v>3233</v>
      </c>
      <c r="X1038" s="79" t="s">
        <v>2813</v>
      </c>
      <c r="Y1038" s="189"/>
      <c r="Z1038" s="17"/>
      <c r="AA1038" s="17"/>
      <c r="AB1038" s="17"/>
    </row>
    <row r="1039" spans="1:28" x14ac:dyDescent="0.2">
      <c r="A1039" s="97">
        <v>44484</v>
      </c>
      <c r="B1039" s="79" t="s">
        <v>2965</v>
      </c>
      <c r="C1039" s="80" t="s">
        <v>206</v>
      </c>
      <c r="D1039" s="79" t="s">
        <v>140</v>
      </c>
      <c r="E1039" s="102" t="s">
        <v>143</v>
      </c>
      <c r="F1039" s="60">
        <v>44475</v>
      </c>
      <c r="G1039" s="61">
        <v>2021</v>
      </c>
      <c r="H1039" s="97" t="s">
        <v>2658</v>
      </c>
      <c r="I1039" s="97" t="str">
        <f t="shared" si="60"/>
        <v>MA</v>
      </c>
      <c r="J1039" s="97" t="str">
        <f t="shared" si="61"/>
        <v>CT</v>
      </c>
      <c r="K1039" s="104" t="str">
        <f t="shared" si="62"/>
        <v>Northeast</v>
      </c>
      <c r="L1039" s="97" t="str">
        <f>INDEX('State '!$A$1:$C$62,MATCH($I1039,'State '!$B:$B,0),3)</f>
        <v>Northeast</v>
      </c>
      <c r="M1039" s="97" t="str">
        <f>INDEX('State '!$A$1:$C$62,MATCH($J1039,'State '!$B:$B,0),3)</f>
        <v>Northeast</v>
      </c>
      <c r="N1039" s="97"/>
      <c r="O1039" s="156">
        <v>5.53</v>
      </c>
      <c r="P1039" s="156">
        <v>2.1</v>
      </c>
      <c r="Q1039" s="145">
        <v>72.400000000000006</v>
      </c>
      <c r="R1039" s="98">
        <v>12</v>
      </c>
      <c r="S1039" s="97" t="s">
        <v>135</v>
      </c>
      <c r="T1039" s="97" t="s">
        <v>381</v>
      </c>
      <c r="U1039" s="97" t="s">
        <v>2657</v>
      </c>
      <c r="V1039" s="97" t="s">
        <v>2177</v>
      </c>
      <c r="W1039" s="79" t="s">
        <v>2825</v>
      </c>
      <c r="X1039" s="79"/>
      <c r="Y1039" s="203" t="s">
        <v>3145</v>
      </c>
      <c r="Z1039" s="17"/>
      <c r="AA1039" s="17"/>
      <c r="AB1039" s="17"/>
    </row>
    <row r="1040" spans="1:28" ht="38.25" x14ac:dyDescent="0.2">
      <c r="A1040" s="191">
        <v>44923</v>
      </c>
      <c r="B1040" s="188" t="s">
        <v>2631</v>
      </c>
      <c r="C1040" s="188" t="s">
        <v>2632</v>
      </c>
      <c r="D1040" s="188" t="s">
        <v>134</v>
      </c>
      <c r="E1040" s="188" t="s">
        <v>143</v>
      </c>
      <c r="F1040" s="190">
        <v>44476</v>
      </c>
      <c r="G1040" s="192">
        <v>2021</v>
      </c>
      <c r="H1040" s="191" t="s">
        <v>34</v>
      </c>
      <c r="I1040" s="97" t="str">
        <f t="shared" si="60"/>
        <v>WI</v>
      </c>
      <c r="J1040" s="97" t="str">
        <f t="shared" si="61"/>
        <v>WI</v>
      </c>
      <c r="K1040" s="104" t="str">
        <f t="shared" si="62"/>
        <v>Midwest</v>
      </c>
      <c r="L1040" s="97" t="str">
        <f>INDEX('State '!$A$1:$C$62,MATCH($I1040,'State '!$B:$B,0),3)</f>
        <v>Midwest</v>
      </c>
      <c r="M1040" s="97" t="str">
        <f>INDEX('State '!$A$1:$C$62,MATCH($J1040,'State '!$B:$B,0),3)</f>
        <v>Midwest</v>
      </c>
      <c r="N1040" s="97"/>
      <c r="O1040" s="156">
        <v>144.30000000000001</v>
      </c>
      <c r="P1040" s="200">
        <v>49</v>
      </c>
      <c r="Q1040" s="194"/>
      <c r="R1040" s="192">
        <v>24</v>
      </c>
      <c r="S1040" s="103" t="s">
        <v>138</v>
      </c>
      <c r="T1040" s="104" t="s">
        <v>2634</v>
      </c>
      <c r="U1040" s="191" t="s">
        <v>3310</v>
      </c>
      <c r="V1040" s="97" t="s">
        <v>2174</v>
      </c>
      <c r="W1040" s="79" t="s">
        <v>2635</v>
      </c>
      <c r="X1040" s="79" t="s">
        <v>2816</v>
      </c>
      <c r="Y1040" s="189" t="s">
        <v>2637</v>
      </c>
      <c r="Z1040" s="17"/>
      <c r="AA1040" s="17"/>
      <c r="AB1040" s="17"/>
    </row>
    <row r="1041" spans="1:28" ht="25.5" x14ac:dyDescent="0.2">
      <c r="A1041" s="97">
        <v>44490</v>
      </c>
      <c r="B1041" s="79" t="s">
        <v>2692</v>
      </c>
      <c r="C1041" s="79" t="s">
        <v>1828</v>
      </c>
      <c r="D1041" s="79" t="s">
        <v>140</v>
      </c>
      <c r="E1041" s="79" t="s">
        <v>143</v>
      </c>
      <c r="F1041" s="60">
        <v>44490</v>
      </c>
      <c r="G1041" s="98">
        <v>2021</v>
      </c>
      <c r="H1041" s="97" t="s">
        <v>2468</v>
      </c>
      <c r="I1041" s="97" t="str">
        <f t="shared" si="60"/>
        <v>QU</v>
      </c>
      <c r="J1041" s="97" t="str">
        <f t="shared" si="61"/>
        <v>ME</v>
      </c>
      <c r="K1041" s="104" t="str">
        <f t="shared" si="62"/>
        <v>Canada, Northeast</v>
      </c>
      <c r="L1041" s="97" t="str">
        <f>INDEX('State '!$A$1:$C$62,MATCH($I1041,'State '!$B:$B,0),3)</f>
        <v>Canada</v>
      </c>
      <c r="M1041" s="97" t="str">
        <f>INDEX('State '!$A$1:$C$62,MATCH($J1041,'State '!$B:$B,0),3)</f>
        <v>Northeast</v>
      </c>
      <c r="N1041" s="97"/>
      <c r="O1041" s="156">
        <v>117.3</v>
      </c>
      <c r="P1041" s="156"/>
      <c r="Q1041" s="145">
        <v>63</v>
      </c>
      <c r="R1041" s="98"/>
      <c r="S1041" s="97" t="s">
        <v>135</v>
      </c>
      <c r="T1041" s="97" t="s">
        <v>381</v>
      </c>
      <c r="U1041" s="97" t="s">
        <v>3010</v>
      </c>
      <c r="V1041" s="97" t="s">
        <v>2177</v>
      </c>
      <c r="W1041" s="79" t="s">
        <v>3012</v>
      </c>
      <c r="X1041" s="79"/>
      <c r="Y1041" s="136" t="s">
        <v>2766</v>
      </c>
      <c r="Z1041" s="17"/>
      <c r="AA1041" s="17"/>
      <c r="AB1041" s="17"/>
    </row>
    <row r="1042" spans="1:28" ht="25.5" x14ac:dyDescent="0.2">
      <c r="A1042" s="97">
        <v>44500</v>
      </c>
      <c r="B1042" s="79" t="s">
        <v>3011</v>
      </c>
      <c r="C1042" s="79" t="s">
        <v>1828</v>
      </c>
      <c r="D1042" s="79" t="s">
        <v>140</v>
      </c>
      <c r="E1042" s="79" t="s">
        <v>143</v>
      </c>
      <c r="F1042" s="60">
        <v>44490</v>
      </c>
      <c r="G1042" s="98">
        <v>2021</v>
      </c>
      <c r="H1042" s="97" t="s">
        <v>2468</v>
      </c>
      <c r="I1042" s="97" t="str">
        <f t="shared" si="60"/>
        <v>QU</v>
      </c>
      <c r="J1042" s="97" t="str">
        <f t="shared" si="61"/>
        <v>ME</v>
      </c>
      <c r="K1042" s="104" t="str">
        <f t="shared" si="62"/>
        <v>Canada, Northeast</v>
      </c>
      <c r="L1042" s="97" t="str">
        <f>INDEX('State '!$A$1:$C$62,MATCH($I1042,'State '!$B:$B,0),3)</f>
        <v>Canada</v>
      </c>
      <c r="M1042" s="97" t="str">
        <f>INDEX('State '!$A$1:$C$62,MATCH($J1042,'State '!$B:$B,0),3)</f>
        <v>Northeast</v>
      </c>
      <c r="N1042" s="97"/>
      <c r="O1042" s="156"/>
      <c r="P1042" s="156"/>
      <c r="Q1042" s="145">
        <v>18</v>
      </c>
      <c r="R1042" s="98"/>
      <c r="S1042" s="97" t="s">
        <v>135</v>
      </c>
      <c r="T1042" s="97" t="s">
        <v>381</v>
      </c>
      <c r="U1042" s="97" t="s">
        <v>3010</v>
      </c>
      <c r="V1042" s="97" t="s">
        <v>2177</v>
      </c>
      <c r="W1042" s="79" t="s">
        <v>3012</v>
      </c>
      <c r="X1042" s="79"/>
      <c r="Y1042" s="136" t="s">
        <v>2766</v>
      </c>
      <c r="Z1042" s="17"/>
      <c r="AA1042" s="17"/>
      <c r="AB1042" s="17"/>
    </row>
    <row r="1043" spans="1:28" ht="25.5" x14ac:dyDescent="0.2">
      <c r="A1043" s="97">
        <v>44575</v>
      </c>
      <c r="B1043" s="80" t="s">
        <v>2990</v>
      </c>
      <c r="C1043" s="80" t="s">
        <v>199</v>
      </c>
      <c r="D1043" s="79" t="s">
        <v>141</v>
      </c>
      <c r="E1043" s="80" t="s">
        <v>143</v>
      </c>
      <c r="F1043" s="62">
        <v>44501</v>
      </c>
      <c r="G1043" s="107">
        <v>2021</v>
      </c>
      <c r="H1043" s="97" t="s">
        <v>7</v>
      </c>
      <c r="I1043" s="97" t="str">
        <f t="shared" si="60"/>
        <v>PA</v>
      </c>
      <c r="J1043" s="97" t="str">
        <f t="shared" si="61"/>
        <v>PA</v>
      </c>
      <c r="K1043" s="104" t="str">
        <f t="shared" si="62"/>
        <v>Northeast</v>
      </c>
      <c r="L1043" s="97" t="str">
        <f>INDEX('State '!$A$1:$C$62,MATCH($I1043,'State '!$B:$B,0),3)</f>
        <v>Northeast</v>
      </c>
      <c r="M1043" s="97" t="str">
        <f>INDEX('State '!$A$1:$C$62,MATCH($J1043,'State '!$B:$B,0),3)</f>
        <v>Northeast</v>
      </c>
      <c r="N1043" s="97"/>
      <c r="O1043" s="156">
        <v>21.5</v>
      </c>
      <c r="P1043" s="156">
        <v>0.8</v>
      </c>
      <c r="Q1043" s="108">
        <v>18</v>
      </c>
      <c r="R1043" s="63">
        <v>30</v>
      </c>
      <c r="S1043" s="103" t="s">
        <v>135</v>
      </c>
      <c r="T1043" s="104" t="s">
        <v>381</v>
      </c>
      <c r="U1043" s="105" t="s">
        <v>2991</v>
      </c>
      <c r="V1043" s="97" t="s">
        <v>2174</v>
      </c>
      <c r="W1043" s="79" t="s">
        <v>2992</v>
      </c>
      <c r="X1043" s="79"/>
      <c r="Y1043" s="136"/>
      <c r="Z1043" s="17"/>
      <c r="AA1043" s="17"/>
      <c r="AB1043" s="17"/>
    </row>
    <row r="1044" spans="1:28" ht="25.5" x14ac:dyDescent="0.2">
      <c r="A1044" s="97">
        <v>44519</v>
      </c>
      <c r="B1044" s="79" t="s">
        <v>3048</v>
      </c>
      <c r="C1044" s="79" t="s">
        <v>199</v>
      </c>
      <c r="D1044" s="79" t="s">
        <v>142</v>
      </c>
      <c r="E1044" s="102" t="s">
        <v>143</v>
      </c>
      <c r="F1044" s="60">
        <v>44503</v>
      </c>
      <c r="G1044" s="61">
        <v>2021</v>
      </c>
      <c r="H1044" s="97" t="s">
        <v>7</v>
      </c>
      <c r="I1044" s="97" t="str">
        <f t="shared" si="60"/>
        <v>PA</v>
      </c>
      <c r="J1044" s="97" t="str">
        <f t="shared" si="61"/>
        <v>PA</v>
      </c>
      <c r="K1044" s="104" t="str">
        <f t="shared" si="62"/>
        <v>Northeast</v>
      </c>
      <c r="L1044" s="97" t="str">
        <f>INDEX('State '!$A$1:$C$62,MATCH($I1044,'State '!$B:$B,0),3)</f>
        <v>Northeast</v>
      </c>
      <c r="M1044" s="97" t="str">
        <f>INDEX('State '!$A$1:$C$62,MATCH($J1044,'State '!$B:$B,0),3)</f>
        <v>Northeast</v>
      </c>
      <c r="N1044" s="97"/>
      <c r="O1044" s="156"/>
      <c r="P1044" s="156">
        <v>0</v>
      </c>
      <c r="Q1044" s="145">
        <v>0</v>
      </c>
      <c r="R1044" s="98"/>
      <c r="S1044" s="97" t="s">
        <v>135</v>
      </c>
      <c r="T1044" s="97" t="s">
        <v>381</v>
      </c>
      <c r="U1044" s="97" t="s">
        <v>2718</v>
      </c>
      <c r="V1044" s="97" t="s">
        <v>2174</v>
      </c>
      <c r="W1044" s="79" t="s">
        <v>2719</v>
      </c>
      <c r="X1044" s="79"/>
      <c r="Y1044" s="189"/>
      <c r="Z1044" s="17"/>
      <c r="AA1044" s="17"/>
      <c r="AB1044" s="17"/>
    </row>
    <row r="1045" spans="1:28" ht="25.5" x14ac:dyDescent="0.2">
      <c r="A1045" s="97">
        <v>44519</v>
      </c>
      <c r="B1045" s="79" t="s">
        <v>3017</v>
      </c>
      <c r="C1045" s="80" t="s">
        <v>2879</v>
      </c>
      <c r="D1045" s="79" t="s">
        <v>140</v>
      </c>
      <c r="E1045" s="79" t="s">
        <v>143</v>
      </c>
      <c r="F1045" s="60">
        <v>44508</v>
      </c>
      <c r="G1045" s="98">
        <v>2021</v>
      </c>
      <c r="H1045" s="97" t="s">
        <v>1311</v>
      </c>
      <c r="I1045" s="97" t="str">
        <f t="shared" si="60"/>
        <v>OR</v>
      </c>
      <c r="J1045" s="97" t="str">
        <f t="shared" si="61"/>
        <v>NV</v>
      </c>
      <c r="K1045" s="104" t="str">
        <f t="shared" si="62"/>
        <v>Pacific, Mountain</v>
      </c>
      <c r="L1045" s="97" t="str">
        <f>INDEX('State '!$A$1:$C$62,MATCH($I1045,'State '!$B:$B,0),3)</f>
        <v>Pacific</v>
      </c>
      <c r="M1045" s="97" t="str">
        <f>INDEX('State '!$A$1:$C$62,MATCH($J1045,'State '!$B:$B,0),3)</f>
        <v>Mountain</v>
      </c>
      <c r="N1045" s="97"/>
      <c r="O1045" s="156">
        <v>13.45</v>
      </c>
      <c r="P1045" s="156"/>
      <c r="Q1045" s="145">
        <v>15</v>
      </c>
      <c r="R1045" s="98"/>
      <c r="S1045" s="97" t="s">
        <v>135</v>
      </c>
      <c r="T1045" s="104" t="s">
        <v>381</v>
      </c>
      <c r="U1045" s="97" t="s">
        <v>3018</v>
      </c>
      <c r="V1045" s="97" t="s">
        <v>2177</v>
      </c>
      <c r="W1045" s="79" t="s">
        <v>3019</v>
      </c>
      <c r="X1045" s="79"/>
      <c r="Y1045" s="203" t="s">
        <v>3147</v>
      </c>
      <c r="Z1045" s="17"/>
      <c r="AA1045" s="17"/>
      <c r="AB1045" s="17"/>
    </row>
    <row r="1046" spans="1:28" ht="51" x14ac:dyDescent="0.2">
      <c r="A1046" s="191">
        <v>44519</v>
      </c>
      <c r="B1046" s="188" t="s">
        <v>2587</v>
      </c>
      <c r="C1046" s="188" t="s">
        <v>2588</v>
      </c>
      <c r="D1046" s="188" t="s">
        <v>136</v>
      </c>
      <c r="E1046" s="79" t="s">
        <v>143</v>
      </c>
      <c r="F1046" s="190">
        <v>44517</v>
      </c>
      <c r="G1046" s="192">
        <v>2021</v>
      </c>
      <c r="H1046" s="191" t="s">
        <v>1147</v>
      </c>
      <c r="I1046" s="191" t="str">
        <f t="shared" si="60"/>
        <v>NM</v>
      </c>
      <c r="J1046" s="191" t="str">
        <f t="shared" si="61"/>
        <v>TX</v>
      </c>
      <c r="K1046" s="104" t="str">
        <f t="shared" si="62"/>
        <v>Mountain, South Central</v>
      </c>
      <c r="L1046" s="97" t="str">
        <f>INDEX('State '!$A$1:$C$62,MATCH($I1046,'State '!$B:$B,0),3)</f>
        <v>Mountain</v>
      </c>
      <c r="M1046" s="97" t="str">
        <f>INDEX('State '!$A$1:$C$62,MATCH($J1046,'State '!$B:$B,0),3)</f>
        <v>South Central</v>
      </c>
      <c r="N1046" s="97"/>
      <c r="O1046" s="156">
        <v>450</v>
      </c>
      <c r="P1046" s="156">
        <f>34+81.1+17.3+1.4</f>
        <v>133.80000000000001</v>
      </c>
      <c r="Q1046" s="194">
        <v>1350</v>
      </c>
      <c r="R1046" s="192" t="s">
        <v>421</v>
      </c>
      <c r="S1046" s="191" t="s">
        <v>135</v>
      </c>
      <c r="T1046" s="191" t="s">
        <v>381</v>
      </c>
      <c r="U1046" s="191" t="s">
        <v>2805</v>
      </c>
      <c r="V1046" s="97" t="s">
        <v>2177</v>
      </c>
      <c r="W1046" s="79" t="s">
        <v>2676</v>
      </c>
      <c r="X1046" s="79"/>
      <c r="Y1046" s="189"/>
      <c r="Z1046" s="17"/>
      <c r="AA1046" s="17"/>
      <c r="AB1046" s="17"/>
    </row>
    <row r="1047" spans="1:28" ht="38.25" x14ac:dyDescent="0.2">
      <c r="A1047" s="97">
        <v>44519</v>
      </c>
      <c r="B1047" s="79" t="s">
        <v>3045</v>
      </c>
      <c r="C1047" s="79" t="s">
        <v>1870</v>
      </c>
      <c r="D1047" s="79" t="s">
        <v>140</v>
      </c>
      <c r="E1047" s="102" t="s">
        <v>143</v>
      </c>
      <c r="F1047" s="60">
        <v>44519</v>
      </c>
      <c r="G1047" s="61">
        <v>2021</v>
      </c>
      <c r="H1047" s="97" t="s">
        <v>41</v>
      </c>
      <c r="I1047" s="97" t="str">
        <f t="shared" si="60"/>
        <v>MI</v>
      </c>
      <c r="J1047" s="97" t="str">
        <f t="shared" si="61"/>
        <v>MI</v>
      </c>
      <c r="K1047" s="104" t="s">
        <v>9</v>
      </c>
      <c r="L1047" s="97" t="s">
        <v>9</v>
      </c>
      <c r="M1047" s="97" t="s">
        <v>9</v>
      </c>
      <c r="N1047" s="97"/>
      <c r="O1047" s="156">
        <v>40</v>
      </c>
      <c r="P1047" s="156">
        <v>0</v>
      </c>
      <c r="Q1047" s="145">
        <v>380</v>
      </c>
      <c r="R1047" s="98"/>
      <c r="S1047" s="97" t="s">
        <v>135</v>
      </c>
      <c r="T1047" s="97" t="s">
        <v>381</v>
      </c>
      <c r="U1047" s="97" t="s">
        <v>3046</v>
      </c>
      <c r="V1047" s="97" t="s">
        <v>2174</v>
      </c>
      <c r="W1047" s="79" t="s">
        <v>3047</v>
      </c>
      <c r="X1047" s="79"/>
      <c r="Y1047" s="189"/>
      <c r="Z1047" s="17"/>
      <c r="AA1047" s="17"/>
      <c r="AB1047" s="17"/>
    </row>
    <row r="1048" spans="1:28" ht="25.5" x14ac:dyDescent="0.2">
      <c r="A1048" s="191">
        <v>44575</v>
      </c>
      <c r="B1048" s="188" t="s">
        <v>2753</v>
      </c>
      <c r="C1048" s="188" t="s">
        <v>201</v>
      </c>
      <c r="D1048" s="188" t="s">
        <v>140</v>
      </c>
      <c r="E1048" s="79" t="s">
        <v>143</v>
      </c>
      <c r="F1048" s="190">
        <v>44531</v>
      </c>
      <c r="G1048" s="192">
        <v>2021</v>
      </c>
      <c r="H1048" s="191" t="s">
        <v>7</v>
      </c>
      <c r="I1048" s="191" t="str">
        <f t="shared" si="60"/>
        <v>PA</v>
      </c>
      <c r="J1048" s="191" t="str">
        <f t="shared" si="61"/>
        <v>PA</v>
      </c>
      <c r="K1048" s="104" t="str">
        <f t="shared" ref="K1048:K1053" si="63">IF($L1048=$M1048,L1048,CONCATENATE($L1048,", ",IF(ISBLANK(N1048),"",CONCATENATE(N1048,", ")),$M1048))</f>
        <v>Northeast</v>
      </c>
      <c r="L1048" s="97" t="str">
        <f>INDEX('State '!$A$1:$C$62,MATCH($I1048,'State '!$B:$B,0),3)</f>
        <v>Northeast</v>
      </c>
      <c r="M1048" s="97" t="str">
        <f>INDEX('State '!$A$1:$C$62,MATCH($J1048,'State '!$B:$B,0),3)</f>
        <v>Northeast</v>
      </c>
      <c r="N1048" s="97"/>
      <c r="O1048" s="156">
        <v>279</v>
      </c>
      <c r="P1048" s="156">
        <f>29.5+1.4+0.4</f>
        <v>31.299999999999997</v>
      </c>
      <c r="Q1048" s="194">
        <v>330</v>
      </c>
      <c r="R1048" s="192">
        <v>20</v>
      </c>
      <c r="S1048" s="191" t="s">
        <v>135</v>
      </c>
      <c r="T1048" s="191" t="s">
        <v>381</v>
      </c>
      <c r="U1048" s="191" t="s">
        <v>2754</v>
      </c>
      <c r="V1048" s="97" t="s">
        <v>2174</v>
      </c>
      <c r="W1048" s="79" t="s">
        <v>3154</v>
      </c>
      <c r="X1048" s="79"/>
      <c r="Y1048" s="136"/>
      <c r="Z1048" s="17"/>
      <c r="AA1048" s="17"/>
      <c r="AB1048" s="17"/>
    </row>
    <row r="1049" spans="1:28" ht="25.5" x14ac:dyDescent="0.2">
      <c r="A1049" s="149">
        <v>44629</v>
      </c>
      <c r="B1049" s="162" t="s">
        <v>3234</v>
      </c>
      <c r="C1049" s="162" t="s">
        <v>233</v>
      </c>
      <c r="D1049" s="162" t="s">
        <v>134</v>
      </c>
      <c r="E1049" s="162" t="s">
        <v>143</v>
      </c>
      <c r="F1049" s="163">
        <v>44531</v>
      </c>
      <c r="G1049" s="164">
        <v>2021</v>
      </c>
      <c r="H1049" s="149" t="s">
        <v>0</v>
      </c>
      <c r="I1049" s="149" t="str">
        <f t="shared" si="60"/>
        <v>LA</v>
      </c>
      <c r="J1049" s="149" t="str">
        <f t="shared" si="61"/>
        <v>LA</v>
      </c>
      <c r="K1049" s="149" t="str">
        <f t="shared" si="63"/>
        <v>South Central</v>
      </c>
      <c r="L1049" s="149" t="str">
        <f>INDEX('State '!$A$1:$C$62,MATCH($I1049,'State '!$B:$B,0),3)</f>
        <v>South Central</v>
      </c>
      <c r="M1049" s="149" t="str">
        <f>INDEX('State '!$A$1:$C$62,MATCH($J1049,'State '!$B:$B,0),3)</f>
        <v>South Central</v>
      </c>
      <c r="N1049" s="149"/>
      <c r="O1049" s="156"/>
      <c r="P1049" s="156">
        <v>80</v>
      </c>
      <c r="Q1049" s="156">
        <v>300</v>
      </c>
      <c r="R1049" s="155"/>
      <c r="S1049" s="149" t="s">
        <v>138</v>
      </c>
      <c r="T1049" s="149" t="s">
        <v>187</v>
      </c>
      <c r="U1049" s="149"/>
      <c r="V1049" s="149" t="s">
        <v>2174</v>
      </c>
      <c r="W1049" s="148" t="s">
        <v>3235</v>
      </c>
      <c r="X1049" s="148"/>
      <c r="Y1049" s="148"/>
      <c r="Z1049" s="17"/>
      <c r="AA1049" s="17"/>
      <c r="AB1049" s="17"/>
    </row>
    <row r="1050" spans="1:28" x14ac:dyDescent="0.2">
      <c r="A1050" s="97">
        <v>44568</v>
      </c>
      <c r="B1050" s="79" t="s">
        <v>2843</v>
      </c>
      <c r="C1050" s="80" t="s">
        <v>199</v>
      </c>
      <c r="D1050" s="79" t="s">
        <v>140</v>
      </c>
      <c r="E1050" s="79" t="s">
        <v>143</v>
      </c>
      <c r="F1050" s="60">
        <v>44539</v>
      </c>
      <c r="G1050" s="61">
        <v>2021</v>
      </c>
      <c r="H1050" s="97" t="s">
        <v>0</v>
      </c>
      <c r="I1050" s="97" t="str">
        <f t="shared" si="60"/>
        <v>LA</v>
      </c>
      <c r="J1050" s="97" t="str">
        <f t="shared" si="61"/>
        <v>LA</v>
      </c>
      <c r="K1050" s="104" t="str">
        <f t="shared" si="63"/>
        <v>South Central</v>
      </c>
      <c r="L1050" s="97" t="str">
        <f>INDEX('State '!$A$1:$C$62,MATCH($I1050,'State '!$B:$B,0),3)</f>
        <v>South Central</v>
      </c>
      <c r="M1050" s="97" t="str">
        <f>INDEX('State '!$A$1:$C$62,MATCH($J1050,'State '!$B:$B,0),3)</f>
        <v>South Central</v>
      </c>
      <c r="N1050" s="97"/>
      <c r="O1050" s="156">
        <v>149</v>
      </c>
      <c r="P1050" s="156">
        <v>0.2</v>
      </c>
      <c r="Q1050" s="145">
        <v>750</v>
      </c>
      <c r="R1050" s="98">
        <v>20</v>
      </c>
      <c r="S1050" s="97" t="s">
        <v>135</v>
      </c>
      <c r="T1050" s="97" t="s">
        <v>381</v>
      </c>
      <c r="U1050" s="97" t="s">
        <v>2844</v>
      </c>
      <c r="V1050" s="97" t="s">
        <v>2174</v>
      </c>
      <c r="W1050" s="79" t="s">
        <v>2845</v>
      </c>
      <c r="X1050" s="79" t="s">
        <v>2813</v>
      </c>
      <c r="Y1050" s="136"/>
      <c r="Z1050" s="17"/>
      <c r="AA1050" s="17"/>
      <c r="AB1050" s="17"/>
    </row>
    <row r="1051" spans="1:28" ht="38.25" x14ac:dyDescent="0.2">
      <c r="A1051" s="97">
        <v>44575</v>
      </c>
      <c r="B1051" s="79" t="s">
        <v>2881</v>
      </c>
      <c r="C1051" s="79" t="s">
        <v>274</v>
      </c>
      <c r="D1051" s="79" t="s">
        <v>134</v>
      </c>
      <c r="E1051" s="102" t="s">
        <v>143</v>
      </c>
      <c r="F1051" s="60">
        <v>44545</v>
      </c>
      <c r="G1051" s="61">
        <v>2021</v>
      </c>
      <c r="H1051" s="97" t="s">
        <v>41</v>
      </c>
      <c r="I1051" s="97" t="str">
        <f t="shared" si="60"/>
        <v>MI</v>
      </c>
      <c r="J1051" s="97" t="str">
        <f t="shared" si="61"/>
        <v>MI</v>
      </c>
      <c r="K1051" s="104" t="str">
        <f t="shared" si="63"/>
        <v>Midwest</v>
      </c>
      <c r="L1051" s="97" t="str">
        <f>INDEX('State '!$A$1:$C$62,MATCH($I1051,'State '!$B:$B,0),3)</f>
        <v>Midwest</v>
      </c>
      <c r="M1051" s="97" t="str">
        <f>INDEX('State '!$A$1:$C$62,MATCH($J1051,'State '!$B:$B,0),3)</f>
        <v>Midwest</v>
      </c>
      <c r="N1051" s="97"/>
      <c r="O1051" s="156">
        <v>21.5</v>
      </c>
      <c r="P1051" s="156">
        <v>1.25</v>
      </c>
      <c r="Q1051" s="145">
        <v>180</v>
      </c>
      <c r="R1051" s="98">
        <v>24</v>
      </c>
      <c r="S1051" s="97" t="s">
        <v>135</v>
      </c>
      <c r="T1051" s="97" t="s">
        <v>381</v>
      </c>
      <c r="U1051" s="97" t="s">
        <v>2882</v>
      </c>
      <c r="V1051" s="97" t="s">
        <v>2174</v>
      </c>
      <c r="W1051" s="79" t="s">
        <v>2883</v>
      </c>
      <c r="X1051" s="79" t="s">
        <v>2814</v>
      </c>
      <c r="Y1051" s="189"/>
      <c r="Z1051" s="17"/>
      <c r="AA1051" s="17"/>
      <c r="AB1051" s="17"/>
    </row>
    <row r="1052" spans="1:28" ht="38.25" x14ac:dyDescent="0.2">
      <c r="A1052" s="97">
        <v>44568</v>
      </c>
      <c r="B1052" s="79" t="s">
        <v>2839</v>
      </c>
      <c r="C1052" s="80" t="s">
        <v>239</v>
      </c>
      <c r="D1052" s="80" t="s">
        <v>134</v>
      </c>
      <c r="E1052" s="79" t="s">
        <v>143</v>
      </c>
      <c r="F1052" s="60">
        <v>44545</v>
      </c>
      <c r="G1052" s="61">
        <v>2021</v>
      </c>
      <c r="H1052" s="97" t="s">
        <v>14</v>
      </c>
      <c r="I1052" s="97" t="str">
        <f t="shared" si="60"/>
        <v>MS</v>
      </c>
      <c r="J1052" s="97" t="str">
        <f t="shared" si="61"/>
        <v>MS</v>
      </c>
      <c r="K1052" s="104" t="str">
        <f t="shared" si="63"/>
        <v>South Central</v>
      </c>
      <c r="L1052" s="97" t="str">
        <f>INDEX('State '!$A$1:$C$62,MATCH($I1052,'State '!$B:$B,0),3)</f>
        <v>South Central</v>
      </c>
      <c r="M1052" s="97" t="str">
        <f>INDEX('State '!$A$1:$C$62,MATCH($J1052,'State '!$B:$B,0),3)</f>
        <v>South Central</v>
      </c>
      <c r="N1052" s="97"/>
      <c r="O1052" s="156">
        <f>36.8+17.6</f>
        <v>54.4</v>
      </c>
      <c r="P1052" s="156">
        <v>3.4</v>
      </c>
      <c r="Q1052" s="145">
        <v>200</v>
      </c>
      <c r="R1052" s="98">
        <v>20</v>
      </c>
      <c r="S1052" s="97" t="s">
        <v>135</v>
      </c>
      <c r="T1052" s="97" t="s">
        <v>381</v>
      </c>
      <c r="U1052" s="97" t="s">
        <v>2840</v>
      </c>
      <c r="V1052" s="97" t="s">
        <v>2174</v>
      </c>
      <c r="W1052" s="79" t="s">
        <v>2841</v>
      </c>
      <c r="X1052" s="79" t="s">
        <v>2814</v>
      </c>
      <c r="Y1052" s="136"/>
      <c r="Z1052" s="17"/>
      <c r="AA1052" s="17"/>
      <c r="AB1052" s="17"/>
    </row>
    <row r="1053" spans="1:28" ht="25.5" x14ac:dyDescent="0.2">
      <c r="A1053" s="97">
        <v>44568</v>
      </c>
      <c r="B1053" s="79" t="s">
        <v>2097</v>
      </c>
      <c r="C1053" s="79" t="s">
        <v>1875</v>
      </c>
      <c r="D1053" s="79" t="s">
        <v>140</v>
      </c>
      <c r="E1053" s="79" t="s">
        <v>143</v>
      </c>
      <c r="F1053" s="60">
        <v>44545</v>
      </c>
      <c r="G1053" s="61">
        <v>2021</v>
      </c>
      <c r="H1053" s="97" t="s">
        <v>7</v>
      </c>
      <c r="I1053" s="97" t="str">
        <f t="shared" si="60"/>
        <v>PA</v>
      </c>
      <c r="J1053" s="97" t="str">
        <f t="shared" si="61"/>
        <v>PA</v>
      </c>
      <c r="K1053" s="104" t="str">
        <f t="shared" si="63"/>
        <v>Northeast</v>
      </c>
      <c r="L1053" s="97" t="str">
        <f>INDEX('State '!$A$1:$C$62,MATCH($I1053,'State '!$B:$B,0),3)</f>
        <v>Northeast</v>
      </c>
      <c r="M1053" s="97" t="str">
        <f>INDEX('State '!$A$1:$C$62,MATCH($J1053,'State '!$B:$B,0),3)</f>
        <v>Northeast</v>
      </c>
      <c r="N1053" s="97"/>
      <c r="O1053" s="156">
        <v>531</v>
      </c>
      <c r="P1053" s="156">
        <v>12.2</v>
      </c>
      <c r="Q1053" s="145">
        <v>580</v>
      </c>
      <c r="R1053" s="98" t="s">
        <v>550</v>
      </c>
      <c r="S1053" s="97" t="s">
        <v>135</v>
      </c>
      <c r="T1053" s="97" t="s">
        <v>381</v>
      </c>
      <c r="U1053" s="97" t="s">
        <v>2802</v>
      </c>
      <c r="V1053" s="97" t="s">
        <v>2174</v>
      </c>
      <c r="W1053" s="79" t="s">
        <v>3172</v>
      </c>
      <c r="X1053" s="79"/>
      <c r="Y1053" s="189"/>
      <c r="Z1053" s="17"/>
      <c r="AA1053" s="17"/>
      <c r="AB1053" s="17"/>
    </row>
    <row r="1054" spans="1:28" ht="25.5" x14ac:dyDescent="0.2">
      <c r="A1054" s="191">
        <v>44344</v>
      </c>
      <c r="B1054" s="188" t="s">
        <v>3107</v>
      </c>
      <c r="C1054" s="188" t="s">
        <v>3108</v>
      </c>
      <c r="D1054" s="188" t="s">
        <v>140</v>
      </c>
      <c r="E1054" s="188" t="s">
        <v>143</v>
      </c>
      <c r="F1054" s="190">
        <v>44561</v>
      </c>
      <c r="G1054" s="192">
        <v>2021</v>
      </c>
      <c r="H1054" s="191" t="s">
        <v>29</v>
      </c>
      <c r="I1054" s="97" t="str">
        <f t="shared" si="60"/>
        <v>WY</v>
      </c>
      <c r="J1054" s="97" t="str">
        <f t="shared" si="61"/>
        <v>WY</v>
      </c>
      <c r="K1054" s="104" t="s">
        <v>2458</v>
      </c>
      <c r="L1054" s="97" t="s">
        <v>2458</v>
      </c>
      <c r="M1054" s="97" t="s">
        <v>2458</v>
      </c>
      <c r="N1054" s="97"/>
      <c r="O1054" s="156">
        <v>4.8</v>
      </c>
      <c r="P1054" s="202">
        <v>0.17</v>
      </c>
      <c r="Q1054" s="194">
        <v>130</v>
      </c>
      <c r="R1054" s="192"/>
      <c r="S1054" s="191" t="s">
        <v>135</v>
      </c>
      <c r="T1054" s="191" t="s">
        <v>381</v>
      </c>
      <c r="U1054" s="191" t="s">
        <v>3110</v>
      </c>
      <c r="V1054" s="97" t="s">
        <v>2174</v>
      </c>
      <c r="W1054" s="79" t="s">
        <v>3109</v>
      </c>
      <c r="X1054" s="79"/>
      <c r="Y1054" s="136"/>
      <c r="Z1054" s="17"/>
      <c r="AA1054" s="17"/>
      <c r="AB1054" s="17"/>
    </row>
    <row r="1055" spans="1:28" s="95" customFormat="1" ht="25.5" x14ac:dyDescent="0.2">
      <c r="A1055" s="96">
        <v>44519</v>
      </c>
      <c r="B1055" s="79" t="s">
        <v>2908</v>
      </c>
      <c r="C1055" s="79" t="s">
        <v>1725</v>
      </c>
      <c r="D1055" s="79" t="s">
        <v>140</v>
      </c>
      <c r="E1055" s="79" t="s">
        <v>143</v>
      </c>
      <c r="F1055" s="60">
        <v>44512</v>
      </c>
      <c r="G1055" s="61">
        <v>2022</v>
      </c>
      <c r="H1055" s="97" t="s">
        <v>0</v>
      </c>
      <c r="I1055" s="97" t="str">
        <f t="shared" si="60"/>
        <v>LA</v>
      </c>
      <c r="J1055" s="97" t="str">
        <f t="shared" si="61"/>
        <v>LA</v>
      </c>
      <c r="K1055" s="104" t="str">
        <f t="shared" ref="K1055:K1066" si="64">IF($L1055=$M1055,L1055,CONCATENATE($L1055,", ",IF(ISBLANK(N1055),"",CONCATENATE(N1055,", ")),$M1055))</f>
        <v>South Central</v>
      </c>
      <c r="L1055" s="97" t="str">
        <f>INDEX('State '!$A$1:$C$62,MATCH($I1055,'State '!$B:$B,0),3)</f>
        <v>South Central</v>
      </c>
      <c r="M1055" s="97" t="str">
        <f>INDEX('State '!$A$1:$C$62,MATCH($J1055,'State '!$B:$B,0),3)</f>
        <v>South Central</v>
      </c>
      <c r="N1055" s="97"/>
      <c r="O1055" s="156">
        <v>200</v>
      </c>
      <c r="P1055" s="156"/>
      <c r="Q1055" s="145">
        <v>420</v>
      </c>
      <c r="R1055" s="98"/>
      <c r="S1055" s="97" t="s">
        <v>135</v>
      </c>
      <c r="T1055" s="97" t="s">
        <v>381</v>
      </c>
      <c r="U1055" s="97" t="s">
        <v>2909</v>
      </c>
      <c r="V1055" s="97" t="s">
        <v>2174</v>
      </c>
      <c r="W1055" s="79" t="s">
        <v>2910</v>
      </c>
      <c r="X1055" s="79"/>
      <c r="Y1055" s="136"/>
    </row>
    <row r="1056" spans="1:28" s="95" customFormat="1" ht="51" x14ac:dyDescent="0.2">
      <c r="A1056" s="96">
        <v>44729</v>
      </c>
      <c r="B1056" s="188" t="s">
        <v>3158</v>
      </c>
      <c r="C1056" s="188" t="s">
        <v>235</v>
      </c>
      <c r="D1056" s="188" t="s">
        <v>140</v>
      </c>
      <c r="E1056" s="188" t="s">
        <v>143</v>
      </c>
      <c r="F1056" s="190">
        <v>44573</v>
      </c>
      <c r="G1056" s="106">
        <v>2022</v>
      </c>
      <c r="H1056" s="191" t="s">
        <v>483</v>
      </c>
      <c r="I1056" s="97" t="str">
        <f t="shared" si="60"/>
        <v>MS</v>
      </c>
      <c r="J1056" s="97" t="str">
        <f t="shared" si="61"/>
        <v>AL</v>
      </c>
      <c r="K1056" s="104" t="str">
        <f t="shared" si="64"/>
        <v>South Central</v>
      </c>
      <c r="L1056" s="97" t="str">
        <f>INDEX('State '!$A$1:$C$62,MATCH($I1056,'State '!$B:$B,0),3)</f>
        <v>South Central</v>
      </c>
      <c r="M1056" s="97" t="str">
        <f>INDEX('State '!$A$1:$C$62,MATCH($J1056,'State '!$B:$B,0),3)</f>
        <v>South Central</v>
      </c>
      <c r="N1056" s="97"/>
      <c r="O1056" s="156">
        <v>2.2000000000000002</v>
      </c>
      <c r="P1056" s="195"/>
      <c r="Q1056" s="145">
        <v>100</v>
      </c>
      <c r="R1056" s="192"/>
      <c r="S1056" s="191" t="s">
        <v>135</v>
      </c>
      <c r="T1056" s="191" t="s">
        <v>381</v>
      </c>
      <c r="U1056" s="191" t="s">
        <v>3159</v>
      </c>
      <c r="V1056" s="97" t="s">
        <v>2177</v>
      </c>
      <c r="W1056" s="227" t="s">
        <v>3160</v>
      </c>
      <c r="X1056" s="227" t="s">
        <v>2814</v>
      </c>
      <c r="Y1056" s="189"/>
    </row>
    <row r="1057" spans="1:28" ht="25.5" x14ac:dyDescent="0.2">
      <c r="A1057" s="96">
        <v>44589</v>
      </c>
      <c r="B1057" s="79" t="s">
        <v>2851</v>
      </c>
      <c r="C1057" s="79" t="s">
        <v>1729</v>
      </c>
      <c r="D1057" s="79" t="s">
        <v>136</v>
      </c>
      <c r="E1057" s="79" t="s">
        <v>143</v>
      </c>
      <c r="F1057" s="60">
        <v>44587</v>
      </c>
      <c r="G1057" s="61">
        <v>2022</v>
      </c>
      <c r="H1057" s="97" t="s">
        <v>11</v>
      </c>
      <c r="I1057" s="97" t="str">
        <f t="shared" si="60"/>
        <v>ND</v>
      </c>
      <c r="J1057" s="97" t="str">
        <f t="shared" si="61"/>
        <v>ND</v>
      </c>
      <c r="K1057" s="104" t="str">
        <f t="shared" si="64"/>
        <v>Mountain</v>
      </c>
      <c r="L1057" s="97" t="str">
        <f>INDEX('State '!$A$1:$C$62,MATCH($I1057,'State '!$B:$B,0),3)</f>
        <v>Mountain</v>
      </c>
      <c r="M1057" s="97" t="str">
        <f>INDEX('State '!$A$1:$C$62,MATCH($J1057,'State '!$B:$B,0),3)</f>
        <v>Mountain</v>
      </c>
      <c r="N1057" s="97"/>
      <c r="O1057" s="156">
        <v>260.5</v>
      </c>
      <c r="P1057" s="196">
        <v>62</v>
      </c>
      <c r="Q1057" s="145">
        <v>245</v>
      </c>
      <c r="R1057" s="98">
        <v>20</v>
      </c>
      <c r="S1057" s="97" t="s">
        <v>135</v>
      </c>
      <c r="T1057" s="97" t="s">
        <v>381</v>
      </c>
      <c r="U1057" s="97" t="s">
        <v>2984</v>
      </c>
      <c r="V1057" s="97" t="s">
        <v>2174</v>
      </c>
      <c r="W1057" s="79" t="s">
        <v>2852</v>
      </c>
      <c r="X1057" s="79" t="s">
        <v>2816</v>
      </c>
      <c r="Y1057" s="146" t="s">
        <v>2853</v>
      </c>
    </row>
    <row r="1058" spans="1:28" ht="38.25" x14ac:dyDescent="0.2">
      <c r="A1058" s="96">
        <v>44923</v>
      </c>
      <c r="B1058" s="188" t="s">
        <v>3155</v>
      </c>
      <c r="C1058" s="188" t="s">
        <v>235</v>
      </c>
      <c r="D1058" s="188" t="s">
        <v>140</v>
      </c>
      <c r="E1058" s="188" t="s">
        <v>143</v>
      </c>
      <c r="F1058" s="190">
        <v>44592</v>
      </c>
      <c r="G1058" s="106">
        <v>2022</v>
      </c>
      <c r="H1058" s="191" t="s">
        <v>483</v>
      </c>
      <c r="I1058" s="97" t="str">
        <f t="shared" si="60"/>
        <v>MS</v>
      </c>
      <c r="J1058" s="97" t="str">
        <f t="shared" si="61"/>
        <v>AL</v>
      </c>
      <c r="K1058" s="104" t="str">
        <f t="shared" si="64"/>
        <v>South Central</v>
      </c>
      <c r="L1058" s="97" t="str">
        <f>INDEX('State '!$A$1:$C$62,MATCH($I1058,'State '!$B:$B,0),3)</f>
        <v>South Central</v>
      </c>
      <c r="M1058" s="97" t="str">
        <f>INDEX('State '!$A$1:$C$62,MATCH($J1058,'State '!$B:$B,0),3)</f>
        <v>South Central</v>
      </c>
      <c r="N1058" s="97"/>
      <c r="O1058" s="156">
        <v>0.32</v>
      </c>
      <c r="P1058" s="195"/>
      <c r="Q1058" s="194">
        <v>175</v>
      </c>
      <c r="R1058" s="192"/>
      <c r="S1058" s="191" t="s">
        <v>135</v>
      </c>
      <c r="T1058" s="191" t="s">
        <v>381</v>
      </c>
      <c r="U1058" s="191" t="s">
        <v>3156</v>
      </c>
      <c r="V1058" s="97" t="s">
        <v>2177</v>
      </c>
      <c r="W1058" s="79" t="s">
        <v>3157</v>
      </c>
      <c r="X1058" s="79"/>
      <c r="Y1058" s="189"/>
      <c r="AA1058" s="17"/>
      <c r="AB1058" s="17"/>
    </row>
    <row r="1059" spans="1:28" ht="25.5" x14ac:dyDescent="0.2">
      <c r="A1059" s="96">
        <v>44680</v>
      </c>
      <c r="B1059" s="80" t="s">
        <v>2796</v>
      </c>
      <c r="C1059" s="80" t="s">
        <v>235</v>
      </c>
      <c r="D1059" s="80" t="s">
        <v>140</v>
      </c>
      <c r="E1059" s="102" t="s">
        <v>143</v>
      </c>
      <c r="F1059" s="62">
        <v>44617</v>
      </c>
      <c r="G1059" s="109">
        <v>2022</v>
      </c>
      <c r="H1059" s="97" t="s">
        <v>18</v>
      </c>
      <c r="I1059" s="97" t="str">
        <f t="shared" si="60"/>
        <v>FL</v>
      </c>
      <c r="J1059" s="97" t="str">
        <f t="shared" si="61"/>
        <v>FL</v>
      </c>
      <c r="K1059" s="104" t="str">
        <f t="shared" si="64"/>
        <v>Southeast</v>
      </c>
      <c r="L1059" s="97" t="str">
        <f>INDEX('State '!$A$1:$C$62,MATCH($I1059,'State '!$B:$B,0),3)</f>
        <v>Southeast</v>
      </c>
      <c r="M1059" s="97" t="str">
        <f>INDEX('State '!$A$1:$C$62,MATCH($J1059,'State '!$B:$B,0),3)</f>
        <v>Southeast</v>
      </c>
      <c r="N1059" s="97"/>
      <c r="O1059" s="156">
        <v>102.6</v>
      </c>
      <c r="P1059" s="199">
        <f>13.7+7</f>
        <v>20.7</v>
      </c>
      <c r="Q1059" s="108">
        <v>169</v>
      </c>
      <c r="R1059" s="63">
        <v>30</v>
      </c>
      <c r="S1059" s="103" t="s">
        <v>135</v>
      </c>
      <c r="T1059" s="104" t="s">
        <v>381</v>
      </c>
      <c r="U1059" s="105" t="s">
        <v>2797</v>
      </c>
      <c r="V1059" s="97" t="s">
        <v>2174</v>
      </c>
      <c r="W1059" s="79" t="s">
        <v>2798</v>
      </c>
      <c r="X1059" s="79" t="s">
        <v>2814</v>
      </c>
      <c r="Y1059" s="189"/>
      <c r="Z1059" s="17"/>
      <c r="AA1059" s="17"/>
      <c r="AB1059" s="17"/>
    </row>
    <row r="1060" spans="1:28" ht="25.5" x14ac:dyDescent="0.2">
      <c r="A1060" s="96">
        <v>44638</v>
      </c>
      <c r="B1060" s="80" t="s">
        <v>2739</v>
      </c>
      <c r="C1060" s="80" t="s">
        <v>200</v>
      </c>
      <c r="D1060" s="80" t="s">
        <v>140</v>
      </c>
      <c r="E1060" s="102" t="s">
        <v>143</v>
      </c>
      <c r="F1060" s="62">
        <v>44630</v>
      </c>
      <c r="G1060" s="109">
        <v>2022</v>
      </c>
      <c r="H1060" s="97" t="s">
        <v>10</v>
      </c>
      <c r="I1060" s="97" t="str">
        <f t="shared" si="60"/>
        <v>NY</v>
      </c>
      <c r="J1060" s="97" t="str">
        <f t="shared" si="61"/>
        <v>NY</v>
      </c>
      <c r="K1060" s="104" t="str">
        <f t="shared" si="64"/>
        <v>Northeast</v>
      </c>
      <c r="L1060" s="97" t="str">
        <f>INDEX('State '!$A$1:$C$62,MATCH($I1060,'State '!$B:$B,0),3)</f>
        <v>Northeast</v>
      </c>
      <c r="M1060" s="97" t="str">
        <f>INDEX('State '!$A$1:$C$62,MATCH($J1060,'State '!$B:$B,0),3)</f>
        <v>Northeast</v>
      </c>
      <c r="N1060" s="97"/>
      <c r="O1060" s="156">
        <v>13</v>
      </c>
      <c r="P1060" s="156"/>
      <c r="Q1060" s="108">
        <v>18</v>
      </c>
      <c r="R1060" s="63"/>
      <c r="S1060" s="103" t="s">
        <v>135</v>
      </c>
      <c r="T1060" s="104" t="s">
        <v>381</v>
      </c>
      <c r="U1060" s="105" t="s">
        <v>2740</v>
      </c>
      <c r="V1060" s="97" t="s">
        <v>2174</v>
      </c>
      <c r="W1060" s="79" t="s">
        <v>2741</v>
      </c>
      <c r="X1060" s="79" t="s">
        <v>2819</v>
      </c>
      <c r="Y1060" s="189"/>
      <c r="AA1060" s="17"/>
      <c r="AB1060" s="17"/>
    </row>
    <row r="1061" spans="1:28" ht="25.5" x14ac:dyDescent="0.2">
      <c r="A1061" s="96">
        <v>44923</v>
      </c>
      <c r="B1061" s="79" t="s">
        <v>2722</v>
      </c>
      <c r="C1061" s="80" t="s">
        <v>2723</v>
      </c>
      <c r="D1061" s="79" t="s">
        <v>140</v>
      </c>
      <c r="E1061" s="79" t="s">
        <v>143</v>
      </c>
      <c r="F1061" s="60">
        <v>44634</v>
      </c>
      <c r="G1061" s="61">
        <v>2022</v>
      </c>
      <c r="H1061" s="97" t="s">
        <v>8</v>
      </c>
      <c r="I1061" s="97" t="str">
        <f t="shared" si="60"/>
        <v>OH</v>
      </c>
      <c r="J1061" s="97" t="str">
        <f t="shared" si="61"/>
        <v>OH</v>
      </c>
      <c r="K1061" s="104" t="str">
        <f t="shared" si="64"/>
        <v>Northeast</v>
      </c>
      <c r="L1061" s="97" t="str">
        <f>INDEX('State '!$A$1:$C$62,MATCH($I1061,'State '!$B:$B,0),3)</f>
        <v>Northeast</v>
      </c>
      <c r="M1061" s="97" t="str">
        <f>INDEX('State '!$A$1:$C$62,MATCH($J1061,'State '!$B:$B,0),3)</f>
        <v>Northeast</v>
      </c>
      <c r="N1061" s="97"/>
      <c r="O1061" s="156"/>
      <c r="P1061" s="156">
        <v>12</v>
      </c>
      <c r="Q1061" s="145">
        <v>1.032</v>
      </c>
      <c r="R1061" s="98">
        <v>20</v>
      </c>
      <c r="S1061" s="97" t="s">
        <v>138</v>
      </c>
      <c r="T1061" s="97" t="s">
        <v>2724</v>
      </c>
      <c r="U1061" s="97"/>
      <c r="V1061" s="97" t="s">
        <v>2174</v>
      </c>
      <c r="W1061" s="79" t="s">
        <v>2725</v>
      </c>
      <c r="X1061" s="79" t="s">
        <v>2814</v>
      </c>
      <c r="Y1061" s="146" t="s">
        <v>2855</v>
      </c>
      <c r="AA1061" s="17"/>
      <c r="AB1061" s="17"/>
    </row>
    <row r="1062" spans="1:28" ht="25.5" x14ac:dyDescent="0.2">
      <c r="A1062" s="96">
        <v>44754</v>
      </c>
      <c r="B1062" s="79" t="s">
        <v>2776</v>
      </c>
      <c r="C1062" s="79" t="s">
        <v>2777</v>
      </c>
      <c r="D1062" s="79" t="s">
        <v>140</v>
      </c>
      <c r="E1062" s="79" t="s">
        <v>143</v>
      </c>
      <c r="F1062" s="60">
        <v>44754</v>
      </c>
      <c r="G1062" s="98">
        <v>2022</v>
      </c>
      <c r="H1062" s="97" t="s">
        <v>513</v>
      </c>
      <c r="I1062" s="97" t="str">
        <f t="shared" si="60"/>
        <v>AL</v>
      </c>
      <c r="J1062" s="97" t="str">
        <f t="shared" si="61"/>
        <v>FL</v>
      </c>
      <c r="K1062" s="104" t="str">
        <f t="shared" si="64"/>
        <v>South Central, Southeast</v>
      </c>
      <c r="L1062" s="97" t="str">
        <f>INDEX('State '!$A$1:$C$62,MATCH($I1062,'State '!$B:$B,0),3)</f>
        <v>South Central</v>
      </c>
      <c r="M1062" s="97" t="str">
        <f>INDEX('State '!$A$1:$C$62,MATCH($J1062,'State '!$B:$B,0),3)</f>
        <v>Southeast</v>
      </c>
      <c r="N1062" s="97"/>
      <c r="O1062" s="156">
        <v>154.6</v>
      </c>
      <c r="P1062" s="110">
        <v>4</v>
      </c>
      <c r="Q1062" s="145">
        <v>78</v>
      </c>
      <c r="R1062" s="98">
        <v>36</v>
      </c>
      <c r="S1062" s="97" t="s">
        <v>135</v>
      </c>
      <c r="T1062" s="97" t="s">
        <v>381</v>
      </c>
      <c r="U1062" s="97" t="s">
        <v>2778</v>
      </c>
      <c r="V1062" s="97" t="s">
        <v>2177</v>
      </c>
      <c r="W1062" s="79" t="s">
        <v>2779</v>
      </c>
      <c r="X1062" s="79" t="s">
        <v>2814</v>
      </c>
      <c r="Y1062" s="136"/>
      <c r="AA1062" s="17"/>
      <c r="AB1062" s="17"/>
    </row>
    <row r="1063" spans="1:28" ht="25.5" x14ac:dyDescent="0.2">
      <c r="A1063" s="96">
        <v>44923</v>
      </c>
      <c r="B1063" s="79" t="s">
        <v>2949</v>
      </c>
      <c r="C1063" s="79" t="s">
        <v>1725</v>
      </c>
      <c r="D1063" s="79" t="s">
        <v>134</v>
      </c>
      <c r="E1063" s="79" t="s">
        <v>143</v>
      </c>
      <c r="F1063" s="60">
        <v>44755</v>
      </c>
      <c r="G1063" s="61">
        <v>2022</v>
      </c>
      <c r="H1063" s="97" t="s">
        <v>41</v>
      </c>
      <c r="I1063" s="97" t="str">
        <f t="shared" si="60"/>
        <v>MI</v>
      </c>
      <c r="J1063" s="97" t="str">
        <f t="shared" si="61"/>
        <v>MI</v>
      </c>
      <c r="K1063" s="104" t="str">
        <f t="shared" si="64"/>
        <v>Midwest</v>
      </c>
      <c r="L1063" s="97" t="str">
        <f>INDEX('State '!$A$1:$C$62,MATCH($I1063,'State '!$B:$B,0),3)</f>
        <v>Midwest</v>
      </c>
      <c r="M1063" s="97" t="str">
        <f>INDEX('State '!$A$1:$C$62,MATCH($J1063,'State '!$B:$B,0),3)</f>
        <v>Midwest</v>
      </c>
      <c r="N1063" s="97"/>
      <c r="O1063" s="156"/>
      <c r="P1063" s="173"/>
      <c r="Q1063" s="145"/>
      <c r="R1063" s="98"/>
      <c r="S1063" s="97" t="s">
        <v>135</v>
      </c>
      <c r="T1063" s="97" t="s">
        <v>381</v>
      </c>
      <c r="U1063" s="97"/>
      <c r="V1063" s="97" t="s">
        <v>2174</v>
      </c>
      <c r="W1063" s="79" t="s">
        <v>2950</v>
      </c>
      <c r="X1063" s="79" t="s">
        <v>2814</v>
      </c>
      <c r="Y1063" s="228"/>
      <c r="Z1063" s="17"/>
      <c r="AA1063" s="17"/>
      <c r="AB1063" s="17"/>
    </row>
    <row r="1064" spans="1:28" ht="25.5" x14ac:dyDescent="0.2">
      <c r="A1064" s="96">
        <v>44923</v>
      </c>
      <c r="B1064" s="79" t="s">
        <v>2867</v>
      </c>
      <c r="C1064" s="79" t="s">
        <v>1980</v>
      </c>
      <c r="D1064" s="79" t="s">
        <v>134</v>
      </c>
      <c r="E1064" s="102" t="s">
        <v>143</v>
      </c>
      <c r="F1064" s="60">
        <v>44773</v>
      </c>
      <c r="G1064" s="61">
        <v>2022</v>
      </c>
      <c r="H1064" s="97" t="s">
        <v>17</v>
      </c>
      <c r="I1064" s="97" t="str">
        <f t="shared" si="60"/>
        <v>AL</v>
      </c>
      <c r="J1064" s="97" t="str">
        <f t="shared" si="61"/>
        <v>AL</v>
      </c>
      <c r="K1064" s="104" t="str">
        <f t="shared" si="64"/>
        <v>South Central</v>
      </c>
      <c r="L1064" s="97" t="str">
        <f>INDEX('State '!$A$1:$C$62,MATCH($I1064,'State '!$B:$B,0),3)</f>
        <v>South Central</v>
      </c>
      <c r="M1064" s="97" t="str">
        <f>INDEX('State '!$A$1:$C$62,MATCH($J1064,'State '!$B:$B,0),3)</f>
        <v>South Central</v>
      </c>
      <c r="N1064" s="97"/>
      <c r="O1064" s="156"/>
      <c r="P1064" s="110">
        <v>50</v>
      </c>
      <c r="Q1064" s="145"/>
      <c r="R1064" s="98">
        <v>16</v>
      </c>
      <c r="S1064" s="97" t="s">
        <v>138</v>
      </c>
      <c r="T1064" s="97" t="s">
        <v>2869</v>
      </c>
      <c r="U1064" s="97"/>
      <c r="V1064" s="97" t="s">
        <v>2174</v>
      </c>
      <c r="W1064" s="79" t="s">
        <v>2868</v>
      </c>
      <c r="X1064" s="79" t="s">
        <v>2814</v>
      </c>
      <c r="Y1064" s="189"/>
      <c r="Z1064" s="17"/>
      <c r="AA1064" s="17"/>
      <c r="AB1064" s="17"/>
    </row>
    <row r="1065" spans="1:28" ht="25.5" x14ac:dyDescent="0.2">
      <c r="A1065" s="96">
        <v>44860</v>
      </c>
      <c r="B1065" s="79" t="s">
        <v>2793</v>
      </c>
      <c r="C1065" s="79" t="s">
        <v>1954</v>
      </c>
      <c r="D1065" s="79" t="s">
        <v>140</v>
      </c>
      <c r="E1065" s="102" t="s">
        <v>143</v>
      </c>
      <c r="F1065" s="60">
        <v>44825</v>
      </c>
      <c r="G1065" s="61">
        <v>2022</v>
      </c>
      <c r="H1065" s="97" t="s">
        <v>1992</v>
      </c>
      <c r="I1065" s="97" t="str">
        <f t="shared" si="60"/>
        <v>KY</v>
      </c>
      <c r="J1065" s="97" t="str">
        <f t="shared" si="61"/>
        <v>LA</v>
      </c>
      <c r="K1065" s="104" t="str">
        <f t="shared" si="64"/>
        <v>Midwest, South Central</v>
      </c>
      <c r="L1065" s="97" t="str">
        <f>INDEX('State '!$A$1:$C$62,MATCH($I1065,'State '!$B:$B,0),3)</f>
        <v>Midwest</v>
      </c>
      <c r="M1065" s="97" t="str">
        <f>INDEX('State '!$A$1:$C$62,MATCH($J1065,'State '!$B:$B,0),3)</f>
        <v>South Central</v>
      </c>
      <c r="N1065" s="97"/>
      <c r="O1065" s="156">
        <v>472</v>
      </c>
      <c r="P1065" s="156"/>
      <c r="Q1065" s="145">
        <v>493</v>
      </c>
      <c r="R1065" s="98"/>
      <c r="S1065" s="97" t="s">
        <v>135</v>
      </c>
      <c r="T1065" s="97" t="s">
        <v>381</v>
      </c>
      <c r="U1065" s="97" t="s">
        <v>2794</v>
      </c>
      <c r="V1065" s="97" t="s">
        <v>2177</v>
      </c>
      <c r="W1065" s="79" t="s">
        <v>2795</v>
      </c>
      <c r="X1065" s="79"/>
      <c r="Y1065" s="189"/>
      <c r="Z1065" s="17"/>
      <c r="AA1065" s="17"/>
      <c r="AB1065" s="17"/>
    </row>
    <row r="1066" spans="1:28" ht="51" x14ac:dyDescent="0.2">
      <c r="A1066" s="193">
        <v>44923</v>
      </c>
      <c r="B1066" s="188" t="s">
        <v>3257</v>
      </c>
      <c r="C1066" s="188" t="s">
        <v>3258</v>
      </c>
      <c r="D1066" s="188" t="s">
        <v>140</v>
      </c>
      <c r="E1066" s="188" t="s">
        <v>143</v>
      </c>
      <c r="F1066" s="190">
        <v>44834</v>
      </c>
      <c r="G1066" s="192">
        <v>2022</v>
      </c>
      <c r="H1066" s="191" t="s">
        <v>53</v>
      </c>
      <c r="I1066" s="97" t="str">
        <f t="shared" ref="I1066:I1097" si="65">LEFT($H1066,2)</f>
        <v>SC</v>
      </c>
      <c r="J1066" s="97" t="str">
        <f t="shared" ref="J1066:J1097" si="66">RIGHT($H1066,2)</f>
        <v>SC</v>
      </c>
      <c r="K1066" s="104" t="str">
        <f t="shared" si="64"/>
        <v>Southeast</v>
      </c>
      <c r="L1066" s="97" t="str">
        <f>INDEX('State '!$A$1:$C$62,MATCH($I1066,'State '!$B:$B,0),3)</f>
        <v>Southeast</v>
      </c>
      <c r="M1066" s="97" t="str">
        <f>INDEX('State '!$A$1:$C$62,MATCH($J1066,'State '!$B:$B,0),3)</f>
        <v>Southeast</v>
      </c>
      <c r="N1066" s="97"/>
      <c r="O1066" s="156">
        <v>5.5</v>
      </c>
      <c r="P1066" s="200"/>
      <c r="Q1066" s="194">
        <v>10</v>
      </c>
      <c r="R1066" s="192"/>
      <c r="S1066" s="191" t="s">
        <v>135</v>
      </c>
      <c r="T1066" s="191" t="s">
        <v>381</v>
      </c>
      <c r="U1066" s="191" t="s">
        <v>3259</v>
      </c>
      <c r="V1066" s="97" t="s">
        <v>2174</v>
      </c>
      <c r="W1066" s="79" t="s">
        <v>3260</v>
      </c>
      <c r="X1066" s="79" t="s">
        <v>2816</v>
      </c>
      <c r="Y1066" s="189"/>
      <c r="Z1066" s="17"/>
      <c r="AA1066" s="17"/>
      <c r="AB1066" s="17"/>
    </row>
    <row r="1067" spans="1:28" ht="51" x14ac:dyDescent="0.2">
      <c r="A1067" s="96">
        <v>44631</v>
      </c>
      <c r="B1067" s="79" t="s">
        <v>3054</v>
      </c>
      <c r="C1067" s="79" t="s">
        <v>260</v>
      </c>
      <c r="D1067" s="79" t="s">
        <v>142</v>
      </c>
      <c r="E1067" s="79" t="s">
        <v>143</v>
      </c>
      <c r="F1067" s="60">
        <v>44835</v>
      </c>
      <c r="G1067" s="98">
        <v>2022</v>
      </c>
      <c r="H1067" s="97" t="s">
        <v>42</v>
      </c>
      <c r="I1067" s="97" t="str">
        <f t="shared" si="65"/>
        <v>IA</v>
      </c>
      <c r="J1067" s="97" t="str">
        <f t="shared" si="66"/>
        <v>IA</v>
      </c>
      <c r="K1067" s="97" t="s">
        <v>9</v>
      </c>
      <c r="L1067" s="97" t="str">
        <f>INDEX('State '!$A$1:$C$62,MATCH($I1067,'State '!$B:$B,0),3)</f>
        <v>Midwest</v>
      </c>
      <c r="M1067" s="97" t="str">
        <f>INDEX('State '!$A$1:$C$62,MATCH($J1067,'State '!$B:$B,0),3)</f>
        <v>Midwest</v>
      </c>
      <c r="N1067" s="97"/>
      <c r="O1067" s="156">
        <v>19.8</v>
      </c>
      <c r="P1067" s="196">
        <v>9.1999999999999993</v>
      </c>
      <c r="Q1067" s="145">
        <v>0</v>
      </c>
      <c r="R1067" s="98">
        <v>6</v>
      </c>
      <c r="S1067" s="97" t="s">
        <v>135</v>
      </c>
      <c r="T1067" s="97" t="s">
        <v>381</v>
      </c>
      <c r="U1067" s="97" t="s">
        <v>3055</v>
      </c>
      <c r="V1067" s="97" t="s">
        <v>2174</v>
      </c>
      <c r="W1067" s="80" t="s">
        <v>3387</v>
      </c>
      <c r="X1067" s="80"/>
      <c r="Y1067" s="218" t="s">
        <v>3363</v>
      </c>
      <c r="Z1067" s="17"/>
      <c r="AA1067" s="17"/>
      <c r="AB1067" s="17"/>
    </row>
    <row r="1068" spans="1:28" ht="25.5" x14ac:dyDescent="0.2">
      <c r="A1068" s="96">
        <v>44923</v>
      </c>
      <c r="B1068" s="79" t="s">
        <v>3252</v>
      </c>
      <c r="C1068" s="79" t="s">
        <v>2893</v>
      </c>
      <c r="D1068" s="79" t="s">
        <v>134</v>
      </c>
      <c r="E1068" s="79" t="s">
        <v>143</v>
      </c>
      <c r="F1068" s="60">
        <v>44836</v>
      </c>
      <c r="G1068" s="61">
        <v>2022</v>
      </c>
      <c r="H1068" s="97" t="s">
        <v>41</v>
      </c>
      <c r="I1068" s="97" t="str">
        <f t="shared" si="65"/>
        <v>MI</v>
      </c>
      <c r="J1068" s="97" t="str">
        <f t="shared" si="66"/>
        <v>MI</v>
      </c>
      <c r="K1068" s="104" t="str">
        <f>IF($L1068=$M1068,L1068,CONCATENATE($L1068,", ",IF(ISBLANK(N1068),"",CONCATENATE(N1068,", ")),$M1068))</f>
        <v>Midwest</v>
      </c>
      <c r="L1068" s="97" t="str">
        <f>INDEX('State '!$A$1:$C$62,MATCH($I1068,'State '!$B:$B,0),3)</f>
        <v>Midwest</v>
      </c>
      <c r="M1068" s="97" t="str">
        <f>INDEX('State '!$A$1:$C$62,MATCH($J1068,'State '!$B:$B,0),3)</f>
        <v>Midwest</v>
      </c>
      <c r="N1068" s="97"/>
      <c r="O1068" s="156">
        <v>1.6</v>
      </c>
      <c r="P1068" s="197">
        <v>0.01</v>
      </c>
      <c r="Q1068" s="205">
        <v>1.6</v>
      </c>
      <c r="R1068" s="98">
        <v>2</v>
      </c>
      <c r="S1068" s="97" t="s">
        <v>135</v>
      </c>
      <c r="T1068" s="97" t="s">
        <v>381</v>
      </c>
      <c r="U1068" s="97" t="s">
        <v>3254</v>
      </c>
      <c r="V1068" s="97" t="s">
        <v>2174</v>
      </c>
      <c r="W1068" s="79" t="s">
        <v>3265</v>
      </c>
      <c r="X1068" s="79" t="s">
        <v>3253</v>
      </c>
      <c r="Y1068" s="189"/>
      <c r="Z1068" s="17"/>
      <c r="AA1068" s="17"/>
      <c r="AB1068" s="17"/>
    </row>
    <row r="1069" spans="1:28" ht="25.5" x14ac:dyDescent="0.2">
      <c r="A1069" s="193">
        <v>44923</v>
      </c>
      <c r="B1069" s="188" t="s">
        <v>3059</v>
      </c>
      <c r="C1069" s="188" t="s">
        <v>199</v>
      </c>
      <c r="D1069" s="188" t="s">
        <v>142</v>
      </c>
      <c r="E1069" s="188" t="s">
        <v>143</v>
      </c>
      <c r="F1069" s="190">
        <v>44860</v>
      </c>
      <c r="G1069" s="192">
        <v>2022</v>
      </c>
      <c r="H1069" s="191" t="s">
        <v>33</v>
      </c>
      <c r="I1069" s="97" t="str">
        <f t="shared" si="65"/>
        <v>WV</v>
      </c>
      <c r="J1069" s="97" t="str">
        <f t="shared" si="66"/>
        <v>WV</v>
      </c>
      <c r="K1069" s="104" t="s">
        <v>5</v>
      </c>
      <c r="L1069" s="97" t="s">
        <v>5</v>
      </c>
      <c r="M1069" s="97" t="s">
        <v>5</v>
      </c>
      <c r="N1069" s="97"/>
      <c r="O1069" s="156">
        <v>77</v>
      </c>
      <c r="P1069" s="156"/>
      <c r="Q1069" s="194"/>
      <c r="R1069" s="192" t="s">
        <v>1179</v>
      </c>
      <c r="S1069" s="103" t="s">
        <v>138</v>
      </c>
      <c r="T1069" s="104" t="s">
        <v>381</v>
      </c>
      <c r="U1069" s="191" t="s">
        <v>3060</v>
      </c>
      <c r="V1069" s="97" t="s">
        <v>2174</v>
      </c>
      <c r="W1069" s="79" t="s">
        <v>3061</v>
      </c>
      <c r="X1069" s="79"/>
      <c r="Y1069" s="146"/>
      <c r="AA1069" s="17"/>
      <c r="AB1069" s="17"/>
    </row>
    <row r="1070" spans="1:28" ht="25.5" x14ac:dyDescent="0.2">
      <c r="A1070" s="96">
        <v>45288</v>
      </c>
      <c r="B1070" s="80" t="s">
        <v>3043</v>
      </c>
      <c r="C1070" s="80" t="s">
        <v>2879</v>
      </c>
      <c r="D1070" s="80" t="s">
        <v>142</v>
      </c>
      <c r="E1070" s="80" t="s">
        <v>143</v>
      </c>
      <c r="F1070" s="163">
        <v>44866</v>
      </c>
      <c r="G1070" s="61">
        <v>2022</v>
      </c>
      <c r="H1070" s="97" t="s">
        <v>28</v>
      </c>
      <c r="I1070" s="97" t="str">
        <f t="shared" si="65"/>
        <v>IL</v>
      </c>
      <c r="J1070" s="97" t="str">
        <f t="shared" si="66"/>
        <v>IL</v>
      </c>
      <c r="K1070" s="104" t="s">
        <v>9</v>
      </c>
      <c r="L1070" s="104" t="s">
        <v>9</v>
      </c>
      <c r="M1070" s="104" t="s">
        <v>9</v>
      </c>
      <c r="N1070" s="104"/>
      <c r="O1070" s="156">
        <v>400</v>
      </c>
      <c r="P1070" s="156"/>
      <c r="Q1070" s="145">
        <v>125</v>
      </c>
      <c r="R1070" s="98"/>
      <c r="S1070" s="97" t="s">
        <v>138</v>
      </c>
      <c r="T1070" s="104"/>
      <c r="U1070" s="104"/>
      <c r="V1070" s="104" t="s">
        <v>2174</v>
      </c>
      <c r="W1070" s="80" t="s">
        <v>3044</v>
      </c>
      <c r="X1070" s="80" t="s">
        <v>2814</v>
      </c>
      <c r="Y1070" s="146" t="s">
        <v>3390</v>
      </c>
      <c r="Z1070" s="17"/>
      <c r="AA1070" s="17"/>
      <c r="AB1070" s="17"/>
    </row>
    <row r="1071" spans="1:28" ht="25.5" x14ac:dyDescent="0.2">
      <c r="A1071" s="96">
        <v>44890</v>
      </c>
      <c r="B1071" s="79" t="s">
        <v>3062</v>
      </c>
      <c r="C1071" s="79" t="s">
        <v>1725</v>
      </c>
      <c r="D1071" s="79" t="s">
        <v>140</v>
      </c>
      <c r="E1071" s="102" t="s">
        <v>143</v>
      </c>
      <c r="F1071" s="60">
        <v>44866</v>
      </c>
      <c r="G1071" s="61">
        <v>2022</v>
      </c>
      <c r="H1071" s="97" t="s">
        <v>1295</v>
      </c>
      <c r="I1071" s="97" t="str">
        <f t="shared" si="65"/>
        <v>IL</v>
      </c>
      <c r="J1071" s="97" t="str">
        <f t="shared" si="66"/>
        <v>WI</v>
      </c>
      <c r="K1071" s="104" t="s">
        <v>9</v>
      </c>
      <c r="L1071" s="97" t="s">
        <v>9</v>
      </c>
      <c r="M1071" s="97" t="s">
        <v>9</v>
      </c>
      <c r="N1071" s="97"/>
      <c r="O1071" s="156">
        <v>5.5</v>
      </c>
      <c r="P1071" s="156"/>
      <c r="Q1071" s="204">
        <v>50.7</v>
      </c>
      <c r="R1071" s="98"/>
      <c r="S1071" s="97" t="s">
        <v>135</v>
      </c>
      <c r="T1071" s="97" t="s">
        <v>381</v>
      </c>
      <c r="U1071" s="97" t="s">
        <v>3301</v>
      </c>
      <c r="V1071" s="97" t="s">
        <v>2177</v>
      </c>
      <c r="W1071" s="79" t="s">
        <v>3266</v>
      </c>
      <c r="X1071" s="79" t="s">
        <v>2816</v>
      </c>
      <c r="Y1071" s="189"/>
      <c r="Z1071" s="17"/>
      <c r="AA1071" s="17"/>
      <c r="AB1071" s="17"/>
    </row>
    <row r="1072" spans="1:28" ht="25.5" x14ac:dyDescent="0.2">
      <c r="A1072" s="96">
        <v>44929</v>
      </c>
      <c r="B1072" s="79" t="s">
        <v>3168</v>
      </c>
      <c r="C1072" s="79" t="s">
        <v>3139</v>
      </c>
      <c r="D1072" s="79" t="s">
        <v>142</v>
      </c>
      <c r="E1072" s="79" t="s">
        <v>143</v>
      </c>
      <c r="F1072" s="60">
        <v>44882</v>
      </c>
      <c r="G1072" s="110">
        <v>2022</v>
      </c>
      <c r="H1072" s="97" t="s">
        <v>8</v>
      </c>
      <c r="I1072" s="97" t="str">
        <f t="shared" si="65"/>
        <v>OH</v>
      </c>
      <c r="J1072" s="97" t="str">
        <f t="shared" si="66"/>
        <v>OH</v>
      </c>
      <c r="K1072" s="104" t="str">
        <f>IF($L1072=$M1072,L1072,CONCATENATE($L1072,", ",IF(ISBLANK(N1072),"",CONCATENATE(N1072,", ")),$M1072))</f>
        <v>Northeast</v>
      </c>
      <c r="L1072" s="97" t="str">
        <f>INDEX('State '!$A$1:$C$62,MATCH($I1072,'State '!$B:$B,0),3)</f>
        <v>Northeast</v>
      </c>
      <c r="M1072" s="97" t="str">
        <f>INDEX('State '!$A$1:$C$62,MATCH($J1072,'State '!$B:$B,0),3)</f>
        <v>Northeast</v>
      </c>
      <c r="N1072" s="97"/>
      <c r="O1072" s="156">
        <v>2.15</v>
      </c>
      <c r="P1072" s="173">
        <v>1.2878799999999999E-2</v>
      </c>
      <c r="Q1072" s="145">
        <v>0</v>
      </c>
      <c r="R1072" s="98" t="s">
        <v>2579</v>
      </c>
      <c r="S1072" s="97" t="s">
        <v>135</v>
      </c>
      <c r="T1072" s="97" t="s">
        <v>381</v>
      </c>
      <c r="U1072" s="97" t="s">
        <v>3169</v>
      </c>
      <c r="V1072" s="97" t="s">
        <v>2174</v>
      </c>
      <c r="W1072" s="79" t="s">
        <v>3170</v>
      </c>
      <c r="X1072" s="79"/>
      <c r="Y1072" s="189"/>
      <c r="Z1072" s="17"/>
      <c r="AA1072" s="17"/>
      <c r="AB1072" s="17"/>
    </row>
    <row r="1073" spans="1:28" ht="25.5" x14ac:dyDescent="0.2">
      <c r="A1073" s="96">
        <v>44923</v>
      </c>
      <c r="B1073" s="80" t="s">
        <v>3119</v>
      </c>
      <c r="C1073" s="186" t="s">
        <v>199</v>
      </c>
      <c r="D1073" s="186" t="s">
        <v>142</v>
      </c>
      <c r="E1073" s="186" t="s">
        <v>143</v>
      </c>
      <c r="F1073" s="60">
        <v>44894</v>
      </c>
      <c r="G1073" s="61">
        <v>2022</v>
      </c>
      <c r="H1073" s="97" t="s">
        <v>33</v>
      </c>
      <c r="I1073" s="97" t="str">
        <f t="shared" si="65"/>
        <v>WV</v>
      </c>
      <c r="J1073" s="97" t="str">
        <f t="shared" si="66"/>
        <v>WV</v>
      </c>
      <c r="K1073" s="104" t="s">
        <v>5</v>
      </c>
      <c r="L1073" s="97" t="str">
        <f>INDEX('State '!$A$1:$C$62,MATCH($I1073,'State '!$B:$B,0),3)</f>
        <v>Northeast</v>
      </c>
      <c r="M1073" s="97" t="str">
        <f>INDEX('State '!$A$1:$C$62,MATCH($J1073,'State '!$B:$B,0),3)</f>
        <v>Northeast</v>
      </c>
      <c r="N1073" s="173"/>
      <c r="O1073" s="156">
        <v>30.5</v>
      </c>
      <c r="P1073" s="196">
        <v>1.47</v>
      </c>
      <c r="Q1073" s="145">
        <v>0</v>
      </c>
      <c r="R1073" s="98" t="s">
        <v>535</v>
      </c>
      <c r="S1073" s="97" t="s">
        <v>135</v>
      </c>
      <c r="T1073" s="97" t="s">
        <v>381</v>
      </c>
      <c r="U1073" s="97" t="s">
        <v>3120</v>
      </c>
      <c r="V1073" s="97" t="s">
        <v>2174</v>
      </c>
      <c r="W1073" s="79" t="s">
        <v>3121</v>
      </c>
      <c r="X1073" s="80"/>
      <c r="Y1073" s="146"/>
      <c r="Z1073" s="17"/>
      <c r="AA1073" s="17"/>
      <c r="AB1073" s="17"/>
    </row>
    <row r="1074" spans="1:28" ht="25.5" x14ac:dyDescent="0.2">
      <c r="A1074" s="96">
        <v>44923</v>
      </c>
      <c r="B1074" s="79" t="s">
        <v>2906</v>
      </c>
      <c r="C1074" s="79" t="s">
        <v>260</v>
      </c>
      <c r="D1074" s="79" t="s">
        <v>140</v>
      </c>
      <c r="E1074" s="79" t="s">
        <v>143</v>
      </c>
      <c r="F1074" s="60">
        <v>44908</v>
      </c>
      <c r="G1074" s="98">
        <v>2022</v>
      </c>
      <c r="H1074" s="97" t="s">
        <v>30</v>
      </c>
      <c r="I1074" s="97" t="str">
        <f t="shared" si="65"/>
        <v>MN</v>
      </c>
      <c r="J1074" s="97" t="str">
        <f t="shared" si="66"/>
        <v>MN</v>
      </c>
      <c r="K1074" s="104" t="str">
        <f t="shared" ref="K1074:K1094" si="67">IF($L1074=$M1074,L1074,CONCATENATE($L1074,", ",IF(ISBLANK(N1074),"",CONCATENATE(N1074,", ")),$M1074))</f>
        <v>Midwest</v>
      </c>
      <c r="L1074" s="97" t="str">
        <f>INDEX('State '!$A$1:$C$62,MATCH($I1074,'State '!$B:$B,0),3)</f>
        <v>Midwest</v>
      </c>
      <c r="M1074" s="97" t="str">
        <f>INDEX('State '!$A$1:$C$62,MATCH($J1074,'State '!$B:$B,0),3)</f>
        <v>Midwest</v>
      </c>
      <c r="N1074" s="97"/>
      <c r="O1074" s="156">
        <v>57.4</v>
      </c>
      <c r="P1074" s="196">
        <f>8.3+13.3</f>
        <v>21.6</v>
      </c>
      <c r="Q1074" s="145">
        <v>45.7</v>
      </c>
      <c r="R1074" s="98" t="s">
        <v>3177</v>
      </c>
      <c r="S1074" s="97" t="s">
        <v>135</v>
      </c>
      <c r="T1074" s="97" t="s">
        <v>381</v>
      </c>
      <c r="U1074" s="97" t="s">
        <v>3226</v>
      </c>
      <c r="V1074" s="97" t="s">
        <v>2174</v>
      </c>
      <c r="W1074" s="79" t="s">
        <v>2907</v>
      </c>
      <c r="X1074" s="79"/>
      <c r="Y1074" s="146" t="s">
        <v>3112</v>
      </c>
      <c r="Z1074" s="17"/>
      <c r="AA1074" s="17"/>
      <c r="AB1074" s="17"/>
    </row>
    <row r="1075" spans="1:28" ht="25.5" x14ac:dyDescent="0.2">
      <c r="A1075" s="96">
        <v>44922</v>
      </c>
      <c r="B1075" s="79" t="s">
        <v>2642</v>
      </c>
      <c r="C1075" s="80" t="s">
        <v>2395</v>
      </c>
      <c r="D1075" s="80" t="s">
        <v>136</v>
      </c>
      <c r="E1075" s="79" t="s">
        <v>143</v>
      </c>
      <c r="F1075" s="60">
        <v>44909</v>
      </c>
      <c r="G1075" s="61">
        <v>2022</v>
      </c>
      <c r="H1075" s="97" t="s">
        <v>0</v>
      </c>
      <c r="I1075" s="97" t="str">
        <f t="shared" si="65"/>
        <v>LA</v>
      </c>
      <c r="J1075" s="97" t="str">
        <f t="shared" si="66"/>
        <v>LA</v>
      </c>
      <c r="K1075" s="104" t="str">
        <f t="shared" si="67"/>
        <v>South Central</v>
      </c>
      <c r="L1075" s="97" t="str">
        <f>INDEX('State '!$A$1:$C$62,MATCH($I1075,'State '!$B:$B,0),3)</f>
        <v>South Central</v>
      </c>
      <c r="M1075" s="97" t="str">
        <f>INDEX('State '!$A$1:$C$62,MATCH($J1075,'State '!$B:$B,0),3)</f>
        <v>South Central</v>
      </c>
      <c r="N1075" s="97"/>
      <c r="O1075" s="156">
        <v>540</v>
      </c>
      <c r="P1075" s="110">
        <v>134</v>
      </c>
      <c r="Q1075" s="145">
        <v>1650</v>
      </c>
      <c r="R1075" s="98"/>
      <c r="S1075" s="97" t="s">
        <v>135</v>
      </c>
      <c r="T1075" s="97" t="s">
        <v>381</v>
      </c>
      <c r="U1075" s="97" t="s">
        <v>2955</v>
      </c>
      <c r="V1075" s="97" t="s">
        <v>2174</v>
      </c>
      <c r="W1075" s="79" t="s">
        <v>2643</v>
      </c>
      <c r="X1075" s="79" t="s">
        <v>2813</v>
      </c>
      <c r="Y1075" s="136" t="s">
        <v>2763</v>
      </c>
      <c r="Z1075" s="17"/>
      <c r="AA1075" s="17"/>
      <c r="AB1075" s="17"/>
    </row>
    <row r="1076" spans="1:28" ht="51" x14ac:dyDescent="0.2">
      <c r="A1076" s="96">
        <v>45114</v>
      </c>
      <c r="B1076" s="79" t="s">
        <v>2384</v>
      </c>
      <c r="C1076" s="79" t="s">
        <v>2385</v>
      </c>
      <c r="D1076" s="79" t="s">
        <v>141</v>
      </c>
      <c r="E1076" s="79" t="s">
        <v>143</v>
      </c>
      <c r="F1076" s="60">
        <v>44911</v>
      </c>
      <c r="G1076" s="61">
        <v>2022</v>
      </c>
      <c r="H1076" s="97" t="s">
        <v>7</v>
      </c>
      <c r="I1076" s="97" t="str">
        <f t="shared" si="65"/>
        <v>PA</v>
      </c>
      <c r="J1076" s="97" t="str">
        <f t="shared" si="66"/>
        <v>PA</v>
      </c>
      <c r="K1076" s="104" t="str">
        <f t="shared" si="67"/>
        <v>Northeast</v>
      </c>
      <c r="L1076" s="97" t="str">
        <f>INDEX('State '!$A$1:$C$62,MATCH($I1076,'State '!$B:$B,0),3)</f>
        <v>Northeast</v>
      </c>
      <c r="M1076" s="97" t="str">
        <f>INDEX('State '!$A$1:$C$62,MATCH($J1076,'State '!$B:$B,0),3)</f>
        <v>Northeast</v>
      </c>
      <c r="N1076" s="97"/>
      <c r="O1076" s="156">
        <v>143</v>
      </c>
      <c r="P1076" s="156">
        <v>4.75</v>
      </c>
      <c r="Q1076" s="145">
        <v>850</v>
      </c>
      <c r="R1076" s="98" t="s">
        <v>2392</v>
      </c>
      <c r="S1076" s="97" t="s">
        <v>135</v>
      </c>
      <c r="T1076" s="97" t="s">
        <v>381</v>
      </c>
      <c r="U1076" s="97" t="s">
        <v>2391</v>
      </c>
      <c r="V1076" s="97" t="s">
        <v>2174</v>
      </c>
      <c r="W1076" s="79" t="s">
        <v>3336</v>
      </c>
      <c r="X1076" s="79" t="s">
        <v>2821</v>
      </c>
      <c r="Y1076" s="146" t="s">
        <v>2820</v>
      </c>
      <c r="Z1076" s="17"/>
      <c r="AA1076" s="17"/>
      <c r="AB1076" s="17"/>
    </row>
    <row r="1077" spans="1:28" ht="51" x14ac:dyDescent="0.2">
      <c r="A1077" s="96">
        <v>44923</v>
      </c>
      <c r="B1077" s="79" t="s">
        <v>3250</v>
      </c>
      <c r="C1077" s="79" t="s">
        <v>2893</v>
      </c>
      <c r="D1077" s="79" t="s">
        <v>134</v>
      </c>
      <c r="E1077" s="79" t="s">
        <v>143</v>
      </c>
      <c r="F1077" s="60">
        <v>44911</v>
      </c>
      <c r="G1077" s="61">
        <v>2022</v>
      </c>
      <c r="H1077" s="97" t="s">
        <v>8</v>
      </c>
      <c r="I1077" s="97" t="str">
        <f t="shared" si="65"/>
        <v>OH</v>
      </c>
      <c r="J1077" s="97" t="str">
        <f t="shared" si="66"/>
        <v>OH</v>
      </c>
      <c r="K1077" s="104" t="str">
        <f t="shared" si="67"/>
        <v>Northeast</v>
      </c>
      <c r="L1077" s="97" t="str">
        <f>INDEX('State '!$A$1:$C$62,MATCH($I1077,'State '!$B:$B,0),3)</f>
        <v>Northeast</v>
      </c>
      <c r="M1077" s="97" t="str">
        <f>INDEX('State '!$A$1:$C$62,MATCH($J1077,'State '!$B:$B,0),3)</f>
        <v>Northeast</v>
      </c>
      <c r="N1077" s="97"/>
      <c r="O1077" s="156">
        <v>0.78</v>
      </c>
      <c r="P1077" s="197">
        <v>0.02</v>
      </c>
      <c r="Q1077" s="145">
        <v>108</v>
      </c>
      <c r="R1077" s="98">
        <v>6</v>
      </c>
      <c r="S1077" s="97" t="s">
        <v>135</v>
      </c>
      <c r="T1077" s="97" t="s">
        <v>381</v>
      </c>
      <c r="U1077" s="97" t="s">
        <v>3251</v>
      </c>
      <c r="V1077" s="97" t="s">
        <v>2174</v>
      </c>
      <c r="W1077" s="79" t="s">
        <v>3283</v>
      </c>
      <c r="X1077" s="79"/>
      <c r="Y1077" s="189"/>
      <c r="Z1077" s="17"/>
      <c r="AA1077" s="17"/>
      <c r="AB1077" s="17"/>
    </row>
    <row r="1078" spans="1:28" ht="51" x14ac:dyDescent="0.2">
      <c r="A1078" s="96">
        <v>45296</v>
      </c>
      <c r="B1078" s="79" t="s">
        <v>3076</v>
      </c>
      <c r="C1078" s="80" t="s">
        <v>2879</v>
      </c>
      <c r="D1078" s="80" t="s">
        <v>142</v>
      </c>
      <c r="E1078" s="79" t="s">
        <v>143</v>
      </c>
      <c r="F1078" s="60">
        <v>44785</v>
      </c>
      <c r="G1078" s="61">
        <v>2023</v>
      </c>
      <c r="H1078" s="97" t="s">
        <v>54</v>
      </c>
      <c r="I1078" s="97" t="str">
        <f t="shared" si="65"/>
        <v>MD</v>
      </c>
      <c r="J1078" s="97" t="str">
        <f t="shared" si="66"/>
        <v>MD</v>
      </c>
      <c r="K1078" s="104" t="str">
        <f t="shared" si="67"/>
        <v>Northeast</v>
      </c>
      <c r="L1078" s="97" t="str">
        <f>INDEX('State '!$A$1:$C$62,MATCH($I1078,'State '!$B:$B,0),3)</f>
        <v>Northeast</v>
      </c>
      <c r="M1078" s="97" t="str">
        <f>INDEX('State '!$A$1:$C$62,MATCH($J1078,'State '!$B:$B,0),3)</f>
        <v>Northeast</v>
      </c>
      <c r="N1078" s="97"/>
      <c r="O1078" s="144"/>
      <c r="P1078" s="198">
        <v>14.2</v>
      </c>
      <c r="Q1078" s="145">
        <v>0</v>
      </c>
      <c r="R1078" s="98" t="s">
        <v>3077</v>
      </c>
      <c r="S1078" s="97" t="s">
        <v>135</v>
      </c>
      <c r="T1078" s="97" t="s">
        <v>381</v>
      </c>
      <c r="U1078" s="97" t="s">
        <v>3078</v>
      </c>
      <c r="V1078" s="97" t="s">
        <v>2174</v>
      </c>
      <c r="W1078" s="79" t="s">
        <v>3079</v>
      </c>
      <c r="X1078" s="79"/>
      <c r="Y1078" s="136"/>
      <c r="Z1078" s="17"/>
      <c r="AA1078" s="17"/>
      <c r="AB1078" s="17"/>
    </row>
    <row r="1079" spans="1:28" ht="38.25" x14ac:dyDescent="0.2">
      <c r="A1079" s="96">
        <v>45576</v>
      </c>
      <c r="B1079" s="79" t="s">
        <v>3316</v>
      </c>
      <c r="C1079" s="79" t="s">
        <v>3164</v>
      </c>
      <c r="D1079" s="79" t="s">
        <v>140</v>
      </c>
      <c r="E1079" s="79" t="s">
        <v>143</v>
      </c>
      <c r="F1079" s="60">
        <v>44885</v>
      </c>
      <c r="G1079" s="98">
        <v>2023</v>
      </c>
      <c r="H1079" s="97" t="s">
        <v>3317</v>
      </c>
      <c r="I1079" s="97" t="str">
        <f t="shared" si="65"/>
        <v>AL</v>
      </c>
      <c r="J1079" s="97" t="str">
        <f t="shared" si="66"/>
        <v>GA</v>
      </c>
      <c r="K1079" s="104" t="str">
        <f t="shared" si="67"/>
        <v>South Central, Southeast</v>
      </c>
      <c r="L1079" s="97" t="str">
        <f>INDEX('State '!$A$1:$C$62,MATCH($I1079,'State '!$B:$B,0),3)</f>
        <v>South Central</v>
      </c>
      <c r="M1079" s="97" t="str">
        <f>INDEX('State '!$A$1:$C$62,MATCH($J1079,'State '!$B:$B,0),3)</f>
        <v>Southeast</v>
      </c>
      <c r="N1079" s="97"/>
      <c r="O1079" s="144">
        <v>14.3</v>
      </c>
      <c r="P1079" s="110">
        <v>3</v>
      </c>
      <c r="Q1079" s="145">
        <v>25.5</v>
      </c>
      <c r="R1079" s="98">
        <v>36</v>
      </c>
      <c r="S1079" s="97" t="s">
        <v>135</v>
      </c>
      <c r="T1079" s="97" t="s">
        <v>381</v>
      </c>
      <c r="U1079" s="97" t="s">
        <v>3319</v>
      </c>
      <c r="V1079" s="97" t="s">
        <v>2177</v>
      </c>
      <c r="W1079" s="79" t="s">
        <v>3318</v>
      </c>
      <c r="X1079" s="79"/>
      <c r="Y1079" s="228"/>
      <c r="AA1079" s="17"/>
      <c r="AB1079" s="17"/>
    </row>
    <row r="1080" spans="1:28" ht="38.25" x14ac:dyDescent="0.2">
      <c r="A1080" s="96">
        <v>44923</v>
      </c>
      <c r="B1080" s="79" t="s">
        <v>3163</v>
      </c>
      <c r="C1080" s="79" t="s">
        <v>3164</v>
      </c>
      <c r="D1080" s="79" t="s">
        <v>140</v>
      </c>
      <c r="E1080" s="79" t="s">
        <v>497</v>
      </c>
      <c r="F1080" s="60">
        <v>44896</v>
      </c>
      <c r="G1080" s="61">
        <v>2023</v>
      </c>
      <c r="H1080" s="97" t="s">
        <v>17</v>
      </c>
      <c r="I1080" s="97" t="str">
        <f t="shared" si="65"/>
        <v>AL</v>
      </c>
      <c r="J1080" s="97" t="str">
        <f t="shared" si="66"/>
        <v>AL</v>
      </c>
      <c r="K1080" s="104" t="str">
        <f t="shared" si="67"/>
        <v>South Central</v>
      </c>
      <c r="L1080" s="97" t="str">
        <f>INDEX('State '!$A$1:$C$62,MATCH($I1080,'State '!$B:$B,0),3)</f>
        <v>South Central</v>
      </c>
      <c r="M1080" s="97" t="str">
        <f>INDEX('State '!$A$1:$C$62,MATCH($J1080,'State '!$B:$B,0),3)</f>
        <v>South Central</v>
      </c>
      <c r="N1080" s="97"/>
      <c r="O1080" s="156">
        <v>15.1</v>
      </c>
      <c r="P1080" s="156">
        <v>2.2000000000000002</v>
      </c>
      <c r="Q1080" s="145">
        <v>25</v>
      </c>
      <c r="R1080" s="98">
        <v>8</v>
      </c>
      <c r="S1080" s="97" t="s">
        <v>135</v>
      </c>
      <c r="T1080" s="97" t="s">
        <v>381</v>
      </c>
      <c r="U1080" s="97" t="s">
        <v>3165</v>
      </c>
      <c r="V1080" s="97" t="s">
        <v>2174</v>
      </c>
      <c r="W1080" s="79" t="s">
        <v>3386</v>
      </c>
      <c r="X1080" s="79" t="s">
        <v>2816</v>
      </c>
      <c r="Y1080" s="189"/>
      <c r="AA1080" s="17"/>
      <c r="AB1080" s="17"/>
    </row>
    <row r="1081" spans="1:28" ht="38.25" x14ac:dyDescent="0.2">
      <c r="A1081" s="96">
        <v>45098</v>
      </c>
      <c r="B1081" s="188" t="s">
        <v>3284</v>
      </c>
      <c r="C1081" s="188" t="s">
        <v>3285</v>
      </c>
      <c r="D1081" s="188" t="s">
        <v>140</v>
      </c>
      <c r="E1081" s="188" t="s">
        <v>143</v>
      </c>
      <c r="F1081" s="190">
        <v>44896</v>
      </c>
      <c r="G1081" s="192">
        <v>2023</v>
      </c>
      <c r="H1081" s="191" t="s">
        <v>6</v>
      </c>
      <c r="I1081" s="97" t="str">
        <f t="shared" si="65"/>
        <v>TX</v>
      </c>
      <c r="J1081" s="97" t="str">
        <f t="shared" si="66"/>
        <v>TX</v>
      </c>
      <c r="K1081" s="104" t="str">
        <f t="shared" si="67"/>
        <v>South Central</v>
      </c>
      <c r="L1081" s="97" t="str">
        <f>INDEX('State '!$A$1:$C$62,MATCH($I1081,'State '!$B:$B,0),3)</f>
        <v>South Central</v>
      </c>
      <c r="M1081" s="97" t="str">
        <f>INDEX('State '!$A$1:$C$62,MATCH($J1081,'State '!$B:$B,0),3)</f>
        <v>South Central</v>
      </c>
      <c r="N1081" s="97"/>
      <c r="O1081" s="144"/>
      <c r="P1081" s="156">
        <v>0</v>
      </c>
      <c r="Q1081" s="194">
        <v>60</v>
      </c>
      <c r="R1081" s="192"/>
      <c r="S1081" s="191" t="s">
        <v>138</v>
      </c>
      <c r="T1081" s="191" t="s">
        <v>2593</v>
      </c>
      <c r="U1081" s="191"/>
      <c r="V1081" s="97" t="s">
        <v>2174</v>
      </c>
      <c r="W1081" s="79" t="s">
        <v>3286</v>
      </c>
      <c r="X1081" s="79"/>
      <c r="Y1081" s="214" t="s">
        <v>3347</v>
      </c>
      <c r="AA1081" s="17"/>
      <c r="AB1081" s="17"/>
    </row>
    <row r="1082" spans="1:28" ht="51" x14ac:dyDescent="0.2">
      <c r="A1082" s="96">
        <v>44923</v>
      </c>
      <c r="B1082" s="80" t="s">
        <v>2953</v>
      </c>
      <c r="C1082" s="80" t="s">
        <v>2879</v>
      </c>
      <c r="D1082" s="80" t="s">
        <v>140</v>
      </c>
      <c r="E1082" s="102" t="s">
        <v>143</v>
      </c>
      <c r="F1082" s="62">
        <v>44937</v>
      </c>
      <c r="G1082" s="107">
        <v>2023</v>
      </c>
      <c r="H1082" s="97" t="s">
        <v>2954</v>
      </c>
      <c r="I1082" s="97" t="str">
        <f t="shared" si="65"/>
        <v>MI</v>
      </c>
      <c r="J1082" s="97" t="str">
        <f t="shared" si="66"/>
        <v>LA</v>
      </c>
      <c r="K1082" s="104" t="str">
        <f t="shared" si="67"/>
        <v>Midwest, South Central</v>
      </c>
      <c r="L1082" s="97" t="str">
        <f>INDEX('State '!$A$1:$C$62,MATCH($I1082,'State '!$B:$B,0),3)</f>
        <v>Midwest</v>
      </c>
      <c r="M1082" s="97" t="str">
        <f>INDEX('State '!$A$1:$C$62,MATCH($J1082,'State '!$B:$B,0),3)</f>
        <v>South Central</v>
      </c>
      <c r="N1082" s="97"/>
      <c r="O1082" s="156">
        <v>81.099999999999994</v>
      </c>
      <c r="P1082" s="156"/>
      <c r="Q1082" s="108">
        <v>165</v>
      </c>
      <c r="R1082" s="63"/>
      <c r="S1082" s="103" t="s">
        <v>135</v>
      </c>
      <c r="T1082" s="104" t="s">
        <v>381</v>
      </c>
      <c r="U1082" s="105" t="s">
        <v>3013</v>
      </c>
      <c r="V1082" s="97" t="s">
        <v>2177</v>
      </c>
      <c r="W1082" s="79" t="s">
        <v>3395</v>
      </c>
      <c r="X1082" s="79" t="s">
        <v>2813</v>
      </c>
      <c r="Y1082" s="136"/>
      <c r="AA1082" s="17"/>
      <c r="AB1082" s="17"/>
    </row>
    <row r="1083" spans="1:28" s="99" customFormat="1" ht="25.5" x14ac:dyDescent="0.2">
      <c r="A1083" s="96">
        <v>45572</v>
      </c>
      <c r="B1083" s="79" t="s">
        <v>3135</v>
      </c>
      <c r="C1083" s="80" t="s">
        <v>3136</v>
      </c>
      <c r="D1083" s="79" t="s">
        <v>141</v>
      </c>
      <c r="E1083" s="79" t="s">
        <v>143</v>
      </c>
      <c r="F1083" s="60">
        <v>44972</v>
      </c>
      <c r="G1083" s="61">
        <v>2023</v>
      </c>
      <c r="H1083" s="97" t="s">
        <v>41</v>
      </c>
      <c r="I1083" s="97" t="str">
        <f t="shared" si="65"/>
        <v>MI</v>
      </c>
      <c r="J1083" s="97" t="str">
        <f t="shared" si="66"/>
        <v>MI</v>
      </c>
      <c r="K1083" s="104" t="str">
        <f t="shared" si="67"/>
        <v>Midwest</v>
      </c>
      <c r="L1083" s="97" t="str">
        <f>INDEX('State '!$A$1:$C$62,MATCH($I1083,'State '!$B:$B,0),3)</f>
        <v>Midwest</v>
      </c>
      <c r="M1083" s="97" t="str">
        <f>INDEX('State '!$A$1:$C$62,MATCH($J1083,'State '!$B:$B,0),3)</f>
        <v>Midwest</v>
      </c>
      <c r="N1083" s="97"/>
      <c r="O1083" s="144">
        <v>28</v>
      </c>
      <c r="P1083" s="196"/>
      <c r="Q1083" s="145"/>
      <c r="R1083" s="98"/>
      <c r="S1083" s="97" t="s">
        <v>138</v>
      </c>
      <c r="T1083" s="97" t="s">
        <v>3131</v>
      </c>
      <c r="U1083" s="97" t="s">
        <v>3134</v>
      </c>
      <c r="V1083" s="97" t="s">
        <v>2174</v>
      </c>
      <c r="W1083" s="79" t="s">
        <v>3132</v>
      </c>
      <c r="X1083" s="79"/>
      <c r="Y1083" s="136"/>
      <c r="Z1083" s="5"/>
    </row>
    <row r="1084" spans="1:28" ht="156.6" customHeight="1" x14ac:dyDescent="0.2">
      <c r="A1084" s="96">
        <v>45113</v>
      </c>
      <c r="B1084" s="79" t="s">
        <v>3240</v>
      </c>
      <c r="C1084" s="79" t="s">
        <v>206</v>
      </c>
      <c r="D1084" s="79" t="s">
        <v>140</v>
      </c>
      <c r="E1084" s="79" t="s">
        <v>143</v>
      </c>
      <c r="F1084" s="60">
        <v>45047</v>
      </c>
      <c r="G1084" s="61">
        <v>2023</v>
      </c>
      <c r="H1084" s="97" t="s">
        <v>6</v>
      </c>
      <c r="I1084" s="97" t="str">
        <f t="shared" si="65"/>
        <v>TX</v>
      </c>
      <c r="J1084" s="97" t="str">
        <f t="shared" si="66"/>
        <v>TX</v>
      </c>
      <c r="K1084" s="104" t="str">
        <f t="shared" si="67"/>
        <v>South Central</v>
      </c>
      <c r="L1084" s="97" t="str">
        <f>INDEX('State '!$A$1:$C$62,MATCH($I1084,'State '!$B:$B,0),3)</f>
        <v>South Central</v>
      </c>
      <c r="M1084" s="97" t="str">
        <f>INDEX('State '!$A$1:$C$62,MATCH($J1084,'State '!$B:$B,0),3)</f>
        <v>South Central</v>
      </c>
      <c r="N1084" s="97"/>
      <c r="O1084" s="156">
        <v>23.2</v>
      </c>
      <c r="P1084" s="156"/>
      <c r="Q1084" s="145">
        <v>69</v>
      </c>
      <c r="R1084" s="98"/>
      <c r="S1084" s="97" t="s">
        <v>135</v>
      </c>
      <c r="T1084" s="97" t="s">
        <v>381</v>
      </c>
      <c r="U1084" s="97" t="s">
        <v>3242</v>
      </c>
      <c r="V1084" s="97" t="s">
        <v>2174</v>
      </c>
      <c r="W1084" s="79" t="s">
        <v>3241</v>
      </c>
      <c r="X1084" s="79"/>
      <c r="Y1084" s="189"/>
      <c r="Z1084" s="17"/>
      <c r="AA1084" s="17"/>
      <c r="AB1084" s="17"/>
    </row>
    <row r="1085" spans="1:28" ht="25.5" x14ac:dyDescent="0.2">
      <c r="A1085" s="96">
        <v>45113</v>
      </c>
      <c r="B1085" s="79" t="s">
        <v>2948</v>
      </c>
      <c r="C1085" s="79" t="s">
        <v>2879</v>
      </c>
      <c r="D1085" s="79" t="s">
        <v>140</v>
      </c>
      <c r="E1085" s="79" t="s">
        <v>143</v>
      </c>
      <c r="F1085" s="60">
        <v>45071</v>
      </c>
      <c r="G1085" s="61">
        <v>2023</v>
      </c>
      <c r="H1085" s="97" t="s">
        <v>1305</v>
      </c>
      <c r="I1085" s="97" t="str">
        <f t="shared" si="65"/>
        <v>AZ</v>
      </c>
      <c r="J1085" s="97" t="str">
        <f t="shared" si="66"/>
        <v>MX</v>
      </c>
      <c r="K1085" s="104" t="str">
        <f t="shared" si="67"/>
        <v>Mountain, Pacific, Mexico</v>
      </c>
      <c r="L1085" s="97" t="str">
        <f>INDEX('State '!$A$1:$C$62,MATCH($I1085,'State '!$B:$B,0),3)</f>
        <v>Mountain</v>
      </c>
      <c r="M1085" s="97" t="str">
        <f>INDEX('State '!$A$1:$C$62,MATCH($J1085,'State '!$B:$B,0),3)</f>
        <v>Mexico</v>
      </c>
      <c r="N1085" s="97" t="s">
        <v>2459</v>
      </c>
      <c r="O1085" s="156">
        <v>127.2</v>
      </c>
      <c r="P1085" s="156"/>
      <c r="Q1085" s="145">
        <v>495</v>
      </c>
      <c r="R1085" s="98"/>
      <c r="S1085" s="97" t="s">
        <v>135</v>
      </c>
      <c r="T1085" s="97" t="s">
        <v>381</v>
      </c>
      <c r="U1085" s="97" t="s">
        <v>2951</v>
      </c>
      <c r="V1085" s="97" t="s">
        <v>2177</v>
      </c>
      <c r="W1085" s="79" t="s">
        <v>2952</v>
      </c>
      <c r="X1085" s="79" t="s">
        <v>2813</v>
      </c>
      <c r="Y1085" s="146" t="s">
        <v>2983</v>
      </c>
      <c r="Z1085" s="17"/>
      <c r="AA1085" s="17"/>
      <c r="AB1085" s="17"/>
    </row>
    <row r="1086" spans="1:28" s="99" customFormat="1" ht="63.75" x14ac:dyDescent="0.2">
      <c r="A1086" s="96">
        <v>45078</v>
      </c>
      <c r="B1086" s="188" t="s">
        <v>502</v>
      </c>
      <c r="C1086" s="188" t="s">
        <v>233</v>
      </c>
      <c r="D1086" s="188" t="s">
        <v>140</v>
      </c>
      <c r="E1086" s="188" t="s">
        <v>143</v>
      </c>
      <c r="F1086" s="60">
        <v>45077</v>
      </c>
      <c r="G1086" s="192">
        <v>2023</v>
      </c>
      <c r="H1086" s="191" t="s">
        <v>0</v>
      </c>
      <c r="I1086" s="97" t="str">
        <f t="shared" si="65"/>
        <v>LA</v>
      </c>
      <c r="J1086" s="97" t="str">
        <f t="shared" si="66"/>
        <v>LA</v>
      </c>
      <c r="K1086" s="104" t="str">
        <f t="shared" si="67"/>
        <v>South Central</v>
      </c>
      <c r="L1086" s="97" t="str">
        <f>INDEX('State '!$A$1:$C$62,MATCH($I1086,'State '!$B:$B,0),3)</f>
        <v>South Central</v>
      </c>
      <c r="M1086" s="97" t="str">
        <f>INDEX('State '!$A$1:$C$62,MATCH($J1086,'State '!$B:$B,0),3)</f>
        <v>South Central</v>
      </c>
      <c r="N1086" s="97"/>
      <c r="O1086" s="156">
        <v>3800</v>
      </c>
      <c r="P1086" s="156">
        <v>275</v>
      </c>
      <c r="Q1086" s="194">
        <v>400</v>
      </c>
      <c r="R1086" s="192"/>
      <c r="S1086" s="191" t="s">
        <v>138</v>
      </c>
      <c r="T1086" s="191"/>
      <c r="U1086" s="191"/>
      <c r="V1086" s="97" t="s">
        <v>2174</v>
      </c>
      <c r="W1086" s="79" t="s">
        <v>3334</v>
      </c>
      <c r="X1086" s="79" t="s">
        <v>3332</v>
      </c>
      <c r="Y1086" s="201" t="s">
        <v>3333</v>
      </c>
      <c r="Z1086" s="5"/>
    </row>
    <row r="1087" spans="1:28" ht="38.25" x14ac:dyDescent="0.2">
      <c r="A1087" s="96">
        <v>45288</v>
      </c>
      <c r="B1087" s="79" t="s">
        <v>3255</v>
      </c>
      <c r="C1087" s="79" t="s">
        <v>199</v>
      </c>
      <c r="D1087" s="79" t="s">
        <v>142</v>
      </c>
      <c r="E1087" s="79" t="s">
        <v>143</v>
      </c>
      <c r="F1087" s="60">
        <v>45146</v>
      </c>
      <c r="G1087" s="61">
        <v>2023</v>
      </c>
      <c r="H1087" s="97" t="s">
        <v>7</v>
      </c>
      <c r="I1087" s="97" t="str">
        <f t="shared" si="65"/>
        <v>PA</v>
      </c>
      <c r="J1087" s="97" t="str">
        <f t="shared" si="66"/>
        <v>PA</v>
      </c>
      <c r="K1087" s="104" t="str">
        <f t="shared" si="67"/>
        <v>Northeast</v>
      </c>
      <c r="L1087" s="97" t="str">
        <f>INDEX('State '!$A$1:$C$62,MATCH($I1087,'State '!$B:$B,0),3)</f>
        <v>Northeast</v>
      </c>
      <c r="M1087" s="97" t="str">
        <f>INDEX('State '!$A$1:$C$62,MATCH($J1087,'State '!$B:$B,0),3)</f>
        <v>Northeast</v>
      </c>
      <c r="N1087" s="97"/>
      <c r="O1087" s="156">
        <v>15</v>
      </c>
      <c r="P1087" s="196">
        <v>0.5</v>
      </c>
      <c r="Q1087" s="145">
        <v>0</v>
      </c>
      <c r="R1087" s="98">
        <v>24</v>
      </c>
      <c r="S1087" s="97" t="s">
        <v>135</v>
      </c>
      <c r="T1087" s="97" t="s">
        <v>381</v>
      </c>
      <c r="U1087" s="97" t="s">
        <v>3308</v>
      </c>
      <c r="V1087" s="97" t="s">
        <v>2174</v>
      </c>
      <c r="W1087" s="79" t="s">
        <v>3256</v>
      </c>
      <c r="X1087" s="79"/>
      <c r="Y1087" s="203"/>
    </row>
    <row r="1088" spans="1:28" ht="63.75" x14ac:dyDescent="0.2">
      <c r="A1088" s="96">
        <v>45296</v>
      </c>
      <c r="B1088" s="188" t="s">
        <v>3229</v>
      </c>
      <c r="C1088" s="80" t="s">
        <v>2267</v>
      </c>
      <c r="D1088" s="80" t="s">
        <v>140</v>
      </c>
      <c r="E1088" s="188" t="s">
        <v>143</v>
      </c>
      <c r="F1088" s="62">
        <v>45163</v>
      </c>
      <c r="G1088" s="107">
        <v>2023</v>
      </c>
      <c r="H1088" s="97" t="s">
        <v>0</v>
      </c>
      <c r="I1088" s="97" t="str">
        <f t="shared" si="65"/>
        <v>LA</v>
      </c>
      <c r="J1088" s="97" t="str">
        <f t="shared" si="66"/>
        <v>LA</v>
      </c>
      <c r="K1088" s="104" t="str">
        <f t="shared" si="67"/>
        <v>South Central</v>
      </c>
      <c r="L1088" s="97" t="str">
        <f>INDEX('State '!$A$1:$C$62,MATCH($I1088,'State '!$B:$B,0),3)</f>
        <v>South Central</v>
      </c>
      <c r="M1088" s="97" t="str">
        <f>INDEX('State '!$A$1:$C$62,MATCH($J1088,'State '!$B:$B,0),3)</f>
        <v>South Central</v>
      </c>
      <c r="N1088" s="97"/>
      <c r="O1088" s="156">
        <v>30.6</v>
      </c>
      <c r="P1088" s="199">
        <v>0.2</v>
      </c>
      <c r="Q1088" s="108"/>
      <c r="R1088" s="63"/>
      <c r="S1088" s="103" t="s">
        <v>135</v>
      </c>
      <c r="T1088" s="191" t="s">
        <v>381</v>
      </c>
      <c r="U1088" s="191" t="s">
        <v>3230</v>
      </c>
      <c r="V1088" s="97" t="s">
        <v>2174</v>
      </c>
      <c r="W1088" s="79" t="s">
        <v>3376</v>
      </c>
      <c r="X1088" s="79" t="s">
        <v>2813</v>
      </c>
      <c r="Y1088" s="146"/>
    </row>
    <row r="1089" spans="1:28" ht="51" x14ac:dyDescent="0.2">
      <c r="A1089" s="96">
        <v>45170</v>
      </c>
      <c r="B1089" s="79" t="s">
        <v>3320</v>
      </c>
      <c r="C1089" s="79" t="s">
        <v>2967</v>
      </c>
      <c r="D1089" s="79" t="s">
        <v>140</v>
      </c>
      <c r="E1089" s="79" t="s">
        <v>143</v>
      </c>
      <c r="F1089" s="60">
        <v>45168</v>
      </c>
      <c r="G1089" s="98">
        <v>2023</v>
      </c>
      <c r="H1089" s="97" t="s">
        <v>0</v>
      </c>
      <c r="I1089" s="97" t="str">
        <f t="shared" si="65"/>
        <v>LA</v>
      </c>
      <c r="J1089" s="97" t="str">
        <f t="shared" si="66"/>
        <v>LA</v>
      </c>
      <c r="K1089" s="104" t="str">
        <f t="shared" si="67"/>
        <v>South Central</v>
      </c>
      <c r="L1089" s="97" t="str">
        <f>INDEX('State '!$A$1:$C$62,MATCH($I1089,'State '!$B:$B,0),3)</f>
        <v>South Central</v>
      </c>
      <c r="M1089" s="97" t="str">
        <f>INDEX('State '!$A$1:$C$62,MATCH($J1089,'State '!$B:$B,0),3)</f>
        <v>South Central</v>
      </c>
      <c r="N1089" s="97"/>
      <c r="O1089" s="144"/>
      <c r="P1089" s="156"/>
      <c r="Q1089" s="145">
        <v>300</v>
      </c>
      <c r="R1089" s="98"/>
      <c r="S1089" s="97" t="s">
        <v>138</v>
      </c>
      <c r="T1089" s="97"/>
      <c r="U1089" s="97"/>
      <c r="V1089" s="97" t="s">
        <v>2174</v>
      </c>
      <c r="W1089" s="79" t="s">
        <v>3359</v>
      </c>
      <c r="X1089" s="79" t="s">
        <v>2813</v>
      </c>
      <c r="Y1089" s="189"/>
      <c r="Z1089" s="17"/>
      <c r="AA1089" s="17"/>
      <c r="AB1089" s="17"/>
    </row>
    <row r="1090" spans="1:28" ht="25.5" x14ac:dyDescent="0.2">
      <c r="A1090" s="96">
        <v>45251</v>
      </c>
      <c r="B1090" s="79" t="s">
        <v>3268</v>
      </c>
      <c r="C1090" s="79" t="s">
        <v>3331</v>
      </c>
      <c r="D1090" s="79" t="s">
        <v>140</v>
      </c>
      <c r="E1090" s="79" t="s">
        <v>143</v>
      </c>
      <c r="F1090" s="60">
        <v>45199</v>
      </c>
      <c r="G1090" s="61">
        <v>2023</v>
      </c>
      <c r="H1090" s="97" t="s">
        <v>6</v>
      </c>
      <c r="I1090" s="97" t="str">
        <f t="shared" si="65"/>
        <v>TX</v>
      </c>
      <c r="J1090" s="97" t="str">
        <f t="shared" si="66"/>
        <v>TX</v>
      </c>
      <c r="K1090" s="104" t="str">
        <f t="shared" si="67"/>
        <v>South Central</v>
      </c>
      <c r="L1090" s="97" t="str">
        <f>INDEX('State '!$A$1:$C$62,MATCH($I1090,'State '!$B:$B,0),3)</f>
        <v>South Central</v>
      </c>
      <c r="M1090" s="97" t="str">
        <f>INDEX('State '!$A$1:$C$62,MATCH($J1090,'State '!$B:$B,0),3)</f>
        <v>South Central</v>
      </c>
      <c r="N1090" s="97"/>
      <c r="O1090" s="144"/>
      <c r="P1090" s="156"/>
      <c r="Q1090" s="145">
        <v>500</v>
      </c>
      <c r="R1090" s="98"/>
      <c r="S1090" s="97" t="s">
        <v>138</v>
      </c>
      <c r="T1090" s="97" t="s">
        <v>2593</v>
      </c>
      <c r="U1090" s="97"/>
      <c r="V1090" s="97" t="s">
        <v>2174</v>
      </c>
      <c r="W1090" s="79" t="s">
        <v>3269</v>
      </c>
      <c r="X1090" s="79"/>
      <c r="Y1090" s="189" t="s">
        <v>3384</v>
      </c>
      <c r="Z1090" s="17"/>
      <c r="AA1090" s="17"/>
      <c r="AB1090" s="17"/>
    </row>
    <row r="1091" spans="1:28" s="99" customFormat="1" ht="25.5" x14ac:dyDescent="0.2">
      <c r="A1091" s="96">
        <v>45002</v>
      </c>
      <c r="B1091" s="188" t="s">
        <v>3324</v>
      </c>
      <c r="C1091" s="188" t="s">
        <v>201</v>
      </c>
      <c r="D1091" s="80" t="s">
        <v>142</v>
      </c>
      <c r="E1091" s="188" t="s">
        <v>143</v>
      </c>
      <c r="F1091" s="190">
        <v>45205</v>
      </c>
      <c r="G1091" s="192">
        <v>2023</v>
      </c>
      <c r="H1091" s="191" t="s">
        <v>7</v>
      </c>
      <c r="I1091" s="97" t="str">
        <f t="shared" si="65"/>
        <v>PA</v>
      </c>
      <c r="J1091" s="97" t="str">
        <f t="shared" si="66"/>
        <v>PA</v>
      </c>
      <c r="K1091" s="104" t="str">
        <f t="shared" si="67"/>
        <v>Northeast</v>
      </c>
      <c r="L1091" s="97" t="str">
        <f>INDEX('State '!$A$1:$C$62,MATCH($I1091,'State '!$B:$B,0),3)</f>
        <v>Northeast</v>
      </c>
      <c r="M1091" s="97" t="str">
        <f>INDEX('State '!$A$1:$C$62,MATCH($J1091,'State '!$B:$B,0),3)</f>
        <v>Northeast</v>
      </c>
      <c r="N1091" s="97"/>
      <c r="O1091" s="156">
        <v>33.4</v>
      </c>
      <c r="P1091" s="200">
        <v>11.55</v>
      </c>
      <c r="Q1091" s="194">
        <v>15</v>
      </c>
      <c r="R1091" s="192">
        <v>20</v>
      </c>
      <c r="S1091" s="191" t="s">
        <v>135</v>
      </c>
      <c r="T1091" s="191" t="s">
        <v>381</v>
      </c>
      <c r="U1091" s="191" t="s">
        <v>3388</v>
      </c>
      <c r="V1091" s="97" t="s">
        <v>2174</v>
      </c>
      <c r="W1091" s="79" t="s">
        <v>3325</v>
      </c>
      <c r="X1091" s="79"/>
      <c r="Y1091" s="136" t="s">
        <v>3389</v>
      </c>
      <c r="Z1091" s="5"/>
    </row>
    <row r="1092" spans="1:28" ht="38.25" x14ac:dyDescent="0.2">
      <c r="A1092" s="96">
        <v>45288</v>
      </c>
      <c r="B1092" s="80" t="s">
        <v>3227</v>
      </c>
      <c r="C1092" s="79" t="s">
        <v>260</v>
      </c>
      <c r="D1092" s="79" t="s">
        <v>142</v>
      </c>
      <c r="E1092" s="102" t="s">
        <v>143</v>
      </c>
      <c r="F1092" s="60">
        <v>45222</v>
      </c>
      <c r="G1092" s="61">
        <v>2023</v>
      </c>
      <c r="H1092" s="97" t="s">
        <v>42</v>
      </c>
      <c r="I1092" s="97" t="str">
        <f t="shared" si="65"/>
        <v>IA</v>
      </c>
      <c r="J1092" s="97" t="str">
        <f t="shared" si="66"/>
        <v>IA</v>
      </c>
      <c r="K1092" s="104" t="str">
        <f t="shared" si="67"/>
        <v>Midwest</v>
      </c>
      <c r="L1092" s="97" t="str">
        <f>INDEX('State '!$A$1:$C$62,MATCH($I1092,'State '!$B:$B,0),3)</f>
        <v>Midwest</v>
      </c>
      <c r="M1092" s="97" t="str">
        <f>INDEX('State '!$A$1:$C$62,MATCH($J1092,'State '!$B:$B,0),3)</f>
        <v>Midwest</v>
      </c>
      <c r="N1092" s="97"/>
      <c r="O1092" s="156">
        <v>31.2</v>
      </c>
      <c r="P1092" s="196">
        <v>1.5</v>
      </c>
      <c r="Q1092" s="145">
        <v>0</v>
      </c>
      <c r="R1092" s="98"/>
      <c r="S1092" s="97" t="s">
        <v>135</v>
      </c>
      <c r="T1092" s="97" t="s">
        <v>381</v>
      </c>
      <c r="U1092" s="97" t="s">
        <v>3228</v>
      </c>
      <c r="V1092" s="97" t="s">
        <v>2174</v>
      </c>
      <c r="W1092" s="79" t="s">
        <v>3337</v>
      </c>
      <c r="X1092" s="79"/>
      <c r="Y1092" s="136"/>
      <c r="Z1092" s="17"/>
      <c r="AA1092" s="17"/>
      <c r="AB1092" s="17"/>
    </row>
    <row r="1093" spans="1:28" ht="38.25" x14ac:dyDescent="0.2">
      <c r="A1093" s="96">
        <v>45288</v>
      </c>
      <c r="B1093" s="79" t="s">
        <v>3166</v>
      </c>
      <c r="C1093" s="79" t="s">
        <v>260</v>
      </c>
      <c r="D1093" s="79" t="s">
        <v>142</v>
      </c>
      <c r="E1093" s="79" t="s">
        <v>143</v>
      </c>
      <c r="F1093" s="60">
        <v>45231</v>
      </c>
      <c r="G1093" s="110">
        <v>2023</v>
      </c>
      <c r="H1093" s="97" t="s">
        <v>42</v>
      </c>
      <c r="I1093" s="97" t="str">
        <f t="shared" si="65"/>
        <v>IA</v>
      </c>
      <c r="J1093" s="97" t="str">
        <f t="shared" si="66"/>
        <v>IA</v>
      </c>
      <c r="K1093" s="104" t="str">
        <f t="shared" si="67"/>
        <v>Midwest</v>
      </c>
      <c r="L1093" s="97" t="str">
        <f>INDEX('State '!$A$1:$C$62,MATCH($I1093,'State '!$B:$B,0),3)</f>
        <v>Midwest</v>
      </c>
      <c r="M1093" s="97" t="str">
        <f>INDEX('State '!$A$1:$C$62,MATCH($J1093,'State '!$B:$B,0),3)</f>
        <v>Midwest</v>
      </c>
      <c r="N1093" s="156"/>
      <c r="O1093" s="156">
        <v>37</v>
      </c>
      <c r="P1093" s="173">
        <v>9.07</v>
      </c>
      <c r="Q1093" s="145">
        <v>0</v>
      </c>
      <c r="R1093" s="98">
        <v>20</v>
      </c>
      <c r="S1093" s="97" t="s">
        <v>135</v>
      </c>
      <c r="T1093" s="97" t="s">
        <v>381</v>
      </c>
      <c r="U1093" s="97" t="s">
        <v>3167</v>
      </c>
      <c r="V1093" s="97" t="s">
        <v>2174</v>
      </c>
      <c r="W1093" s="79" t="s">
        <v>3338</v>
      </c>
      <c r="X1093" s="79"/>
      <c r="Y1093" s="189"/>
      <c r="Z1093" s="17"/>
      <c r="AA1093" s="17"/>
      <c r="AB1093" s="17"/>
    </row>
    <row r="1094" spans="1:28" ht="127.5" x14ac:dyDescent="0.2">
      <c r="A1094" s="96">
        <v>45309</v>
      </c>
      <c r="B1094" s="188" t="s">
        <v>3342</v>
      </c>
      <c r="C1094" s="188" t="s">
        <v>3343</v>
      </c>
      <c r="D1094" s="188" t="s">
        <v>136</v>
      </c>
      <c r="E1094" s="188" t="s">
        <v>143</v>
      </c>
      <c r="F1094" s="190">
        <v>45231</v>
      </c>
      <c r="G1094" s="61">
        <v>2023</v>
      </c>
      <c r="H1094" s="191" t="s">
        <v>6</v>
      </c>
      <c r="I1094" s="97" t="str">
        <f t="shared" si="65"/>
        <v>TX</v>
      </c>
      <c r="J1094" s="97" t="str">
        <f t="shared" si="66"/>
        <v>TX</v>
      </c>
      <c r="K1094" s="104" t="str">
        <f t="shared" si="67"/>
        <v>South Central</v>
      </c>
      <c r="L1094" s="97" t="str">
        <f>INDEX('State '!$A$1:$C$62,MATCH($I1094,'State '!$B:$B,0),3)</f>
        <v>South Central</v>
      </c>
      <c r="M1094" s="97" t="str">
        <f>INDEX('State '!$A$1:$C$62,MATCH($J1094,'State '!$B:$B,0),3)</f>
        <v>South Central</v>
      </c>
      <c r="N1094" s="97"/>
      <c r="O1094" s="156">
        <v>251</v>
      </c>
      <c r="P1094" s="195">
        <v>67</v>
      </c>
      <c r="Q1094" s="145">
        <v>2000</v>
      </c>
      <c r="R1094" s="98">
        <v>42</v>
      </c>
      <c r="S1094" s="191" t="s">
        <v>138</v>
      </c>
      <c r="T1094" s="191"/>
      <c r="U1094" s="191"/>
      <c r="V1094" s="97" t="s">
        <v>2174</v>
      </c>
      <c r="W1094" s="79" t="s">
        <v>3344</v>
      </c>
      <c r="X1094" s="79" t="s">
        <v>3345</v>
      </c>
      <c r="Y1094" s="203" t="s">
        <v>3346</v>
      </c>
      <c r="Z1094" s="17"/>
      <c r="AA1094" s="17"/>
      <c r="AB1094" s="17"/>
    </row>
    <row r="1095" spans="1:28" ht="127.5" x14ac:dyDescent="0.2">
      <c r="A1095" s="96">
        <v>45321</v>
      </c>
      <c r="B1095" s="188" t="s">
        <v>3349</v>
      </c>
      <c r="C1095" s="188" t="s">
        <v>3397</v>
      </c>
      <c r="D1095" s="188" t="s">
        <v>136</v>
      </c>
      <c r="E1095" s="188" t="s">
        <v>143</v>
      </c>
      <c r="F1095" s="190">
        <v>45240</v>
      </c>
      <c r="G1095" s="61">
        <v>2023</v>
      </c>
      <c r="H1095" s="191" t="s">
        <v>6</v>
      </c>
      <c r="I1095" s="97" t="str">
        <f t="shared" si="65"/>
        <v>TX</v>
      </c>
      <c r="J1095" s="97" t="str">
        <f t="shared" si="66"/>
        <v>TX</v>
      </c>
      <c r="K1095" s="104" t="s">
        <v>2460</v>
      </c>
      <c r="L1095" s="97" t="s">
        <v>2460</v>
      </c>
      <c r="M1095" s="97" t="s">
        <v>2460</v>
      </c>
      <c r="N1095" s="97"/>
      <c r="O1095" s="144"/>
      <c r="P1095" s="195">
        <v>51</v>
      </c>
      <c r="Q1095" s="145">
        <v>1000</v>
      </c>
      <c r="R1095" s="98">
        <v>36</v>
      </c>
      <c r="S1095" s="191" t="s">
        <v>138</v>
      </c>
      <c r="T1095" s="191"/>
      <c r="U1095" s="191"/>
      <c r="V1095" s="97" t="s">
        <v>2174</v>
      </c>
      <c r="W1095" s="79" t="s">
        <v>3398</v>
      </c>
      <c r="X1095" s="79" t="s">
        <v>3345</v>
      </c>
      <c r="Y1095" s="203" t="s">
        <v>3350</v>
      </c>
      <c r="Z1095" s="17"/>
      <c r="AA1095" s="17"/>
      <c r="AB1095" s="17"/>
    </row>
    <row r="1096" spans="1:28" ht="76.5" x14ac:dyDescent="0.2">
      <c r="A1096" s="96">
        <v>45251</v>
      </c>
      <c r="B1096" s="79" t="s">
        <v>3247</v>
      </c>
      <c r="C1096" s="79" t="s">
        <v>206</v>
      </c>
      <c r="D1096" s="79" t="s">
        <v>142</v>
      </c>
      <c r="E1096" s="79" t="s">
        <v>143</v>
      </c>
      <c r="F1096" s="60">
        <v>45246</v>
      </c>
      <c r="G1096" s="61">
        <v>2023</v>
      </c>
      <c r="H1096" s="97" t="s">
        <v>399</v>
      </c>
      <c r="I1096" s="97" t="str">
        <f t="shared" si="65"/>
        <v>PA</v>
      </c>
      <c r="J1096" s="97" t="str">
        <f t="shared" si="66"/>
        <v>NJ</v>
      </c>
      <c r="K1096" s="104" t="str">
        <f t="shared" ref="K1096:K1108" si="68">IF($L1096=$M1096,L1096,CONCATENATE($L1096,", ",IF(ISBLANK(N1096),"",CONCATENATE(N1096,", ")),$M1096))</f>
        <v>Northeast</v>
      </c>
      <c r="L1096" s="97" t="str">
        <f>INDEX('State '!$A$1:$C$62,MATCH($I1096,'State '!$B:$B,0),3)</f>
        <v>Northeast</v>
      </c>
      <c r="M1096" s="97" t="str">
        <f>INDEX('State '!$A$1:$C$62,MATCH($J1096,'State '!$B:$B,0),3)</f>
        <v>Northeast</v>
      </c>
      <c r="N1096" s="97"/>
      <c r="O1096" s="156">
        <v>246.3</v>
      </c>
      <c r="P1096" s="156"/>
      <c r="Q1096" s="145">
        <v>115</v>
      </c>
      <c r="R1096" s="98"/>
      <c r="S1096" s="97" t="s">
        <v>135</v>
      </c>
      <c r="T1096" s="97" t="s">
        <v>381</v>
      </c>
      <c r="U1096" s="97" t="s">
        <v>3249</v>
      </c>
      <c r="V1096" s="97" t="s">
        <v>2177</v>
      </c>
      <c r="W1096" s="79" t="s">
        <v>3248</v>
      </c>
      <c r="X1096" s="79"/>
      <c r="Y1096" s="189"/>
      <c r="AA1096" s="17"/>
      <c r="AB1096" s="17"/>
    </row>
    <row r="1097" spans="1:28" ht="76.5" x14ac:dyDescent="0.2">
      <c r="A1097" s="96">
        <v>45272</v>
      </c>
      <c r="B1097" s="79" t="s">
        <v>3279</v>
      </c>
      <c r="C1097" s="79" t="s">
        <v>221</v>
      </c>
      <c r="D1097" s="79" t="s">
        <v>140</v>
      </c>
      <c r="E1097" s="79" t="s">
        <v>143</v>
      </c>
      <c r="F1097" s="60">
        <v>45261</v>
      </c>
      <c r="G1097" s="61">
        <v>2023</v>
      </c>
      <c r="H1097" s="97" t="s">
        <v>6</v>
      </c>
      <c r="I1097" s="97" t="str">
        <f t="shared" si="65"/>
        <v>TX</v>
      </c>
      <c r="J1097" s="97" t="str">
        <f t="shared" si="66"/>
        <v>TX</v>
      </c>
      <c r="K1097" s="104" t="str">
        <f t="shared" si="68"/>
        <v>South Central</v>
      </c>
      <c r="L1097" s="97" t="str">
        <f>INDEX('State '!$A$1:$C$62,MATCH($I1097,'State '!$B:$B,0),3)</f>
        <v>South Central</v>
      </c>
      <c r="M1097" s="97" t="str">
        <f>INDEX('State '!$A$1:$C$62,MATCH($J1097,'State '!$B:$B,0),3)</f>
        <v>South Central</v>
      </c>
      <c r="N1097" s="97"/>
      <c r="O1097" s="144"/>
      <c r="P1097" s="156">
        <v>15</v>
      </c>
      <c r="Q1097" s="145">
        <v>550</v>
      </c>
      <c r="R1097" s="98"/>
      <c r="S1097" s="97" t="s">
        <v>138</v>
      </c>
      <c r="T1097" s="97" t="s">
        <v>2593</v>
      </c>
      <c r="U1097" s="97"/>
      <c r="V1097" s="97" t="s">
        <v>2174</v>
      </c>
      <c r="W1097" s="79" t="s">
        <v>3348</v>
      </c>
      <c r="X1097" s="79"/>
      <c r="Y1097" s="201" t="s">
        <v>3385</v>
      </c>
      <c r="Z1097" s="17"/>
      <c r="AA1097" s="17"/>
      <c r="AB1097" s="17"/>
    </row>
    <row r="1098" spans="1:28" ht="51" x14ac:dyDescent="0.2">
      <c r="A1098" s="96">
        <v>45296</v>
      </c>
      <c r="B1098" s="79" t="s">
        <v>3306</v>
      </c>
      <c r="C1098" s="79" t="s">
        <v>2024</v>
      </c>
      <c r="D1098" s="79" t="s">
        <v>134</v>
      </c>
      <c r="E1098" s="79" t="s">
        <v>143</v>
      </c>
      <c r="F1098" s="60">
        <v>45281</v>
      </c>
      <c r="G1098" s="61">
        <v>2023</v>
      </c>
      <c r="H1098" s="97" t="s">
        <v>3396</v>
      </c>
      <c r="I1098" s="97" t="str">
        <f t="shared" ref="I1098:I1129" si="69">LEFT($H1098,2)</f>
        <v>ND</v>
      </c>
      <c r="J1098" s="97" t="str">
        <f t="shared" ref="J1098:J1129" si="70">RIGHT($H1098,2)</f>
        <v>WY</v>
      </c>
      <c r="K1098" s="104" t="str">
        <f t="shared" si="68"/>
        <v>Mountain</v>
      </c>
      <c r="L1098" s="97" t="str">
        <f>INDEX('State '!$A$1:$C$62,MATCH($I1098,'State '!$B:$B,0),3)</f>
        <v>Mountain</v>
      </c>
      <c r="M1098" s="97" t="str">
        <f>INDEX('State '!$A$1:$C$62,MATCH($J1098,'State '!$B:$B,0),3)</f>
        <v>Mountain</v>
      </c>
      <c r="N1098" s="97"/>
      <c r="O1098" s="156">
        <v>30.7</v>
      </c>
      <c r="P1098" s="173">
        <v>15.3</v>
      </c>
      <c r="Q1098" s="145">
        <v>94</v>
      </c>
      <c r="R1098" s="98">
        <v>12</v>
      </c>
      <c r="S1098" s="97" t="s">
        <v>135</v>
      </c>
      <c r="T1098" s="97" t="s">
        <v>381</v>
      </c>
      <c r="U1098" s="97" t="s">
        <v>3307</v>
      </c>
      <c r="V1098" s="97" t="s">
        <v>2177</v>
      </c>
      <c r="W1098" s="79" t="s">
        <v>3371</v>
      </c>
      <c r="X1098" s="79"/>
      <c r="Y1098" s="136"/>
      <c r="AA1098" s="17"/>
      <c r="AB1098" s="17"/>
    </row>
    <row r="1099" spans="1:28" ht="91.9" customHeight="1" x14ac:dyDescent="0.2">
      <c r="A1099" s="96">
        <v>45405</v>
      </c>
      <c r="B1099" s="79" t="s">
        <v>3374</v>
      </c>
      <c r="C1099" s="79" t="s">
        <v>340</v>
      </c>
      <c r="D1099" s="79" t="s">
        <v>140</v>
      </c>
      <c r="E1099" s="79" t="s">
        <v>143</v>
      </c>
      <c r="F1099" s="60"/>
      <c r="G1099" s="61">
        <v>2023</v>
      </c>
      <c r="H1099" s="97" t="s">
        <v>6</v>
      </c>
      <c r="I1099" s="97" t="str">
        <f t="shared" si="69"/>
        <v>TX</v>
      </c>
      <c r="J1099" s="97" t="str">
        <f t="shared" si="70"/>
        <v>TX</v>
      </c>
      <c r="K1099" s="104" t="str">
        <f t="shared" si="68"/>
        <v>South Central</v>
      </c>
      <c r="L1099" s="97" t="str">
        <f>INDEX('State '!$A$1:$C$62,MATCH($I1099,'State '!$B:$B,0),3)</f>
        <v>South Central</v>
      </c>
      <c r="M1099" s="97" t="str">
        <f>INDEX('State '!$A$1:$C$62,MATCH($J1099,'State '!$B:$B,0),3)</f>
        <v>South Central</v>
      </c>
      <c r="N1099" s="97"/>
      <c r="O1099" s="144">
        <v>180</v>
      </c>
      <c r="P1099" s="110">
        <v>30</v>
      </c>
      <c r="Q1099" s="145">
        <v>500</v>
      </c>
      <c r="R1099" s="98">
        <v>30</v>
      </c>
      <c r="S1099" s="97" t="s">
        <v>138</v>
      </c>
      <c r="T1099" s="97"/>
      <c r="U1099" s="97"/>
      <c r="V1099" s="97" t="s">
        <v>2174</v>
      </c>
      <c r="W1099" s="79" t="s">
        <v>3592</v>
      </c>
      <c r="X1099" s="79"/>
      <c r="Y1099" s="217" t="s">
        <v>3375</v>
      </c>
      <c r="Z1099" s="17"/>
      <c r="AA1099" s="17"/>
      <c r="AB1099" s="17"/>
    </row>
    <row r="1100" spans="1:28" ht="89.25" x14ac:dyDescent="0.2">
      <c r="A1100" s="96">
        <v>45569</v>
      </c>
      <c r="B1100" s="188" t="s">
        <v>2937</v>
      </c>
      <c r="C1100" s="79" t="s">
        <v>2938</v>
      </c>
      <c r="D1100" s="79" t="s">
        <v>140</v>
      </c>
      <c r="E1100" s="79" t="s">
        <v>3409</v>
      </c>
      <c r="F1100" s="60">
        <v>45214</v>
      </c>
      <c r="G1100" s="61">
        <v>2024</v>
      </c>
      <c r="H1100" s="97" t="s">
        <v>13</v>
      </c>
      <c r="I1100" s="97" t="str">
        <f t="shared" si="69"/>
        <v>CA</v>
      </c>
      <c r="J1100" s="97" t="str">
        <f t="shared" si="70"/>
        <v>CA</v>
      </c>
      <c r="K1100" s="104" t="str">
        <f t="shared" si="68"/>
        <v>Pacific</v>
      </c>
      <c r="L1100" s="97" t="str">
        <f>INDEX('State '!$A$1:$C$62,MATCH($I1100,'State '!$B:$B,0),3)</f>
        <v>Pacific</v>
      </c>
      <c r="M1100" s="97" t="str">
        <f>INDEX('State '!$A$1:$C$62,MATCH($J1100,'State '!$B:$B,0),3)</f>
        <v>Pacific</v>
      </c>
      <c r="N1100" s="97"/>
      <c r="O1100" s="156">
        <v>677</v>
      </c>
      <c r="P1100" s="110">
        <v>49</v>
      </c>
      <c r="Q1100" s="145">
        <v>200</v>
      </c>
      <c r="R1100" s="98">
        <v>36</v>
      </c>
      <c r="S1100" s="97" t="s">
        <v>138</v>
      </c>
      <c r="T1100" s="97" t="s">
        <v>2372</v>
      </c>
      <c r="U1100" s="97"/>
      <c r="V1100" s="97" t="s">
        <v>2174</v>
      </c>
      <c r="W1100" s="79" t="s">
        <v>3366</v>
      </c>
      <c r="X1100" s="79"/>
      <c r="Y1100" s="201" t="s">
        <v>3461</v>
      </c>
      <c r="Z1100" s="17"/>
      <c r="AA1100" s="17"/>
      <c r="AB1100" s="17"/>
    </row>
    <row r="1101" spans="1:28" ht="89.25" x14ac:dyDescent="0.2">
      <c r="A1101" s="96">
        <v>45272</v>
      </c>
      <c r="B1101" s="79" t="s">
        <v>3321</v>
      </c>
      <c r="C1101" s="79" t="s">
        <v>2967</v>
      </c>
      <c r="D1101" s="79" t="s">
        <v>140</v>
      </c>
      <c r="E1101" s="79" t="s">
        <v>143</v>
      </c>
      <c r="F1101" s="60">
        <v>45266</v>
      </c>
      <c r="G1101" s="98">
        <v>2024</v>
      </c>
      <c r="H1101" s="97" t="s">
        <v>0</v>
      </c>
      <c r="I1101" s="97" t="str">
        <f t="shared" si="69"/>
        <v>LA</v>
      </c>
      <c r="J1101" s="97" t="str">
        <f t="shared" si="70"/>
        <v>LA</v>
      </c>
      <c r="K1101" s="104" t="str">
        <f t="shared" si="68"/>
        <v>South Central</v>
      </c>
      <c r="L1101" s="97" t="str">
        <f>INDEX('State '!$A$1:$C$62,MATCH($I1101,'State '!$B:$B,0),3)</f>
        <v>South Central</v>
      </c>
      <c r="M1101" s="97" t="str">
        <f>INDEX('State '!$A$1:$C$62,MATCH($J1101,'State '!$B:$B,0),3)</f>
        <v>South Central</v>
      </c>
      <c r="N1101" s="97"/>
      <c r="O1101" s="144"/>
      <c r="P1101" s="156"/>
      <c r="Q1101" s="145">
        <v>400</v>
      </c>
      <c r="R1101" s="98"/>
      <c r="S1101" s="97" t="s">
        <v>138</v>
      </c>
      <c r="T1101" s="97"/>
      <c r="U1101" s="97"/>
      <c r="V1101" s="97" t="s">
        <v>2174</v>
      </c>
      <c r="W1101" s="79" t="s">
        <v>3377</v>
      </c>
      <c r="X1101" s="79" t="s">
        <v>3378</v>
      </c>
      <c r="Y1101" s="201" t="s">
        <v>3379</v>
      </c>
      <c r="Z1101" s="17"/>
      <c r="AA1101" s="17"/>
      <c r="AB1101" s="17"/>
    </row>
    <row r="1102" spans="1:28" ht="38.25" x14ac:dyDescent="0.2">
      <c r="A1102" s="96">
        <v>45372</v>
      </c>
      <c r="B1102" s="79" t="s">
        <v>3138</v>
      </c>
      <c r="C1102" s="79" t="s">
        <v>3139</v>
      </c>
      <c r="D1102" s="79" t="s">
        <v>140</v>
      </c>
      <c r="E1102" s="79" t="s">
        <v>3409</v>
      </c>
      <c r="F1102" s="60">
        <v>45323</v>
      </c>
      <c r="G1102" s="98">
        <v>2024</v>
      </c>
      <c r="H1102" s="97" t="s">
        <v>19</v>
      </c>
      <c r="I1102" s="97" t="str">
        <f t="shared" si="69"/>
        <v>VA</v>
      </c>
      <c r="J1102" s="97" t="str">
        <f t="shared" si="70"/>
        <v>VA</v>
      </c>
      <c r="K1102" s="104" t="str">
        <f t="shared" si="68"/>
        <v>Northeast</v>
      </c>
      <c r="L1102" s="97" t="str">
        <f>INDEX('State '!$A$1:$C$62,MATCH($I1102,'State '!$B:$B,0),3)</f>
        <v>Northeast</v>
      </c>
      <c r="M1102" s="97" t="str">
        <f>INDEX('State '!$A$1:$C$62,MATCH($J1102,'State '!$B:$B,0),3)</f>
        <v>Northeast</v>
      </c>
      <c r="N1102" s="97"/>
      <c r="O1102" s="156">
        <v>142.69999999999999</v>
      </c>
      <c r="P1102" s="110"/>
      <c r="Q1102" s="145">
        <v>350</v>
      </c>
      <c r="R1102" s="98"/>
      <c r="S1102" s="97" t="s">
        <v>135</v>
      </c>
      <c r="T1102" s="97" t="s">
        <v>381</v>
      </c>
      <c r="U1102" s="97" t="s">
        <v>3140</v>
      </c>
      <c r="V1102" s="97" t="s">
        <v>2174</v>
      </c>
      <c r="W1102" s="79" t="s">
        <v>3141</v>
      </c>
      <c r="X1102" s="79"/>
      <c r="Y1102" s="189"/>
      <c r="Z1102" s="17"/>
      <c r="AA1102" s="17"/>
      <c r="AB1102" s="17"/>
    </row>
    <row r="1103" spans="1:28" ht="38.25" x14ac:dyDescent="0.2">
      <c r="A1103" s="96">
        <v>45551</v>
      </c>
      <c r="B1103" s="79" t="s">
        <v>3298</v>
      </c>
      <c r="C1103" s="79" t="s">
        <v>2879</v>
      </c>
      <c r="D1103" s="79" t="s">
        <v>136</v>
      </c>
      <c r="E1103" s="79" t="s">
        <v>3409</v>
      </c>
      <c r="F1103" s="60">
        <v>45337</v>
      </c>
      <c r="G1103" s="61">
        <v>2024</v>
      </c>
      <c r="H1103" s="97" t="s">
        <v>0</v>
      </c>
      <c r="I1103" s="97" t="str">
        <f t="shared" si="69"/>
        <v>LA</v>
      </c>
      <c r="J1103" s="97" t="str">
        <f t="shared" si="70"/>
        <v>LA</v>
      </c>
      <c r="K1103" s="104" t="str">
        <f t="shared" si="68"/>
        <v>South Central</v>
      </c>
      <c r="L1103" s="97" t="str">
        <f>INDEX('State '!$A$1:$C$62,MATCH($I1103,'State '!$B:$B,0),3)</f>
        <v>South Central</v>
      </c>
      <c r="M1103" s="97" t="str">
        <f>INDEX('State '!$A$1:$C$62,MATCH($J1103,'State '!$B:$B,0),3)</f>
        <v>South Central</v>
      </c>
      <c r="N1103" s="97"/>
      <c r="O1103" s="156">
        <v>400</v>
      </c>
      <c r="P1103" s="61">
        <v>42</v>
      </c>
      <c r="Q1103" s="145">
        <v>1500</v>
      </c>
      <c r="R1103" s="98"/>
      <c r="S1103" s="97" t="s">
        <v>138</v>
      </c>
      <c r="T1103" s="97"/>
      <c r="U1103" s="97"/>
      <c r="V1103" s="97" t="s">
        <v>2174</v>
      </c>
      <c r="W1103" s="79" t="s">
        <v>3299</v>
      </c>
      <c r="X1103" s="79" t="s">
        <v>2813</v>
      </c>
      <c r="Y1103" s="136" t="s">
        <v>3457</v>
      </c>
      <c r="Z1103" s="17"/>
      <c r="AA1103" s="17"/>
      <c r="AB1103" s="17"/>
    </row>
    <row r="1104" spans="1:28" ht="102" x14ac:dyDescent="0.2">
      <c r="A1104" s="96">
        <v>45569</v>
      </c>
      <c r="B1104" s="79" t="s">
        <v>3354</v>
      </c>
      <c r="C1104" s="79" t="s">
        <v>1875</v>
      </c>
      <c r="D1104" s="79" t="s">
        <v>136</v>
      </c>
      <c r="E1104" s="79" t="s">
        <v>3409</v>
      </c>
      <c r="F1104" s="60">
        <v>45351</v>
      </c>
      <c r="G1104" s="110">
        <v>2024</v>
      </c>
      <c r="H1104" s="97" t="s">
        <v>16</v>
      </c>
      <c r="I1104" s="97" t="str">
        <f t="shared" si="69"/>
        <v>NC</v>
      </c>
      <c r="J1104" s="97" t="str">
        <f t="shared" si="70"/>
        <v>NC</v>
      </c>
      <c r="K1104" s="104" t="str">
        <f t="shared" si="68"/>
        <v>Southeast</v>
      </c>
      <c r="L1104" s="97" t="str">
        <f>INDEX('State '!$A$1:$C$62,MATCH($I1104,'State '!$B:$B,0),3)</f>
        <v>Southeast</v>
      </c>
      <c r="M1104" s="97" t="str">
        <f>INDEX('State '!$A$1:$C$62,MATCH($J1104,'State '!$B:$B,0),3)</f>
        <v>Southeast</v>
      </c>
      <c r="N1104" s="97"/>
      <c r="O1104" s="156">
        <v>32.6</v>
      </c>
      <c r="P1104" s="156">
        <v>2.0099999999999998</v>
      </c>
      <c r="Q1104" s="145">
        <v>78</v>
      </c>
      <c r="R1104" s="98">
        <v>42</v>
      </c>
      <c r="S1104" s="97" t="s">
        <v>135</v>
      </c>
      <c r="T1104" s="97" t="s">
        <v>381</v>
      </c>
      <c r="U1104" s="97" t="s">
        <v>3355</v>
      </c>
      <c r="V1104" s="97" t="s">
        <v>2174</v>
      </c>
      <c r="W1104" s="79" t="s">
        <v>3356</v>
      </c>
      <c r="X1104" s="79" t="s">
        <v>3296</v>
      </c>
      <c r="Y1104" s="189"/>
      <c r="AA1104" s="17"/>
      <c r="AB1104" s="17"/>
    </row>
    <row r="1105" spans="1:28" ht="76.5" x14ac:dyDescent="0.2">
      <c r="A1105" s="96">
        <v>45656</v>
      </c>
      <c r="B1105" s="79" t="s">
        <v>3294</v>
      </c>
      <c r="C1105" s="79" t="s">
        <v>2024</v>
      </c>
      <c r="D1105" s="79" t="s">
        <v>140</v>
      </c>
      <c r="E1105" s="102" t="s">
        <v>3409</v>
      </c>
      <c r="F1105" s="60">
        <v>45366</v>
      </c>
      <c r="G1105" s="61">
        <v>2024</v>
      </c>
      <c r="H1105" s="97" t="s">
        <v>11</v>
      </c>
      <c r="I1105" s="97" t="str">
        <f t="shared" si="69"/>
        <v>ND</v>
      </c>
      <c r="J1105" s="97" t="str">
        <f t="shared" si="70"/>
        <v>ND</v>
      </c>
      <c r="K1105" s="104" t="str">
        <f t="shared" si="68"/>
        <v>Mountain</v>
      </c>
      <c r="L1105" s="97" t="str">
        <f>INDEX('State '!$A$1:$C$62,MATCH($I1105,'State '!$B:$B,0),3)</f>
        <v>Mountain</v>
      </c>
      <c r="M1105" s="97" t="str">
        <f>INDEX('State '!$A$1:$C$62,MATCH($J1105,'State '!$B:$B,0),3)</f>
        <v>Mountain</v>
      </c>
      <c r="N1105" s="97"/>
      <c r="O1105" s="144">
        <v>32.6</v>
      </c>
      <c r="P1105" s="196"/>
      <c r="Q1105" s="145">
        <v>175</v>
      </c>
      <c r="R1105" s="98">
        <v>24</v>
      </c>
      <c r="S1105" s="97" t="s">
        <v>135</v>
      </c>
      <c r="T1105" s="97" t="s">
        <v>381</v>
      </c>
      <c r="U1105" s="97" t="s">
        <v>3295</v>
      </c>
      <c r="V1105" s="97" t="s">
        <v>2174</v>
      </c>
      <c r="W1105" s="79" t="s">
        <v>3475</v>
      </c>
      <c r="X1105" s="79"/>
      <c r="Y1105" s="136" t="s">
        <v>3476</v>
      </c>
      <c r="AA1105" s="17"/>
      <c r="AB1105" s="17"/>
    </row>
    <row r="1106" spans="1:28" ht="25.5" x14ac:dyDescent="0.2">
      <c r="A1106" s="96">
        <v>45595</v>
      </c>
      <c r="B1106" s="188" t="s">
        <v>2269</v>
      </c>
      <c r="C1106" s="80" t="s">
        <v>2267</v>
      </c>
      <c r="D1106" s="80" t="s">
        <v>134</v>
      </c>
      <c r="E1106" s="188" t="s">
        <v>3409</v>
      </c>
      <c r="F1106" s="62">
        <v>45378</v>
      </c>
      <c r="G1106" s="107">
        <v>2024</v>
      </c>
      <c r="H1106" s="97" t="s">
        <v>0</v>
      </c>
      <c r="I1106" s="97" t="str">
        <f t="shared" si="69"/>
        <v>LA</v>
      </c>
      <c r="J1106" s="97" t="str">
        <f t="shared" si="70"/>
        <v>LA</v>
      </c>
      <c r="K1106" s="104" t="str">
        <f t="shared" si="68"/>
        <v>South Central</v>
      </c>
      <c r="L1106" s="97" t="str">
        <f>INDEX('State '!$A$1:$C$62,MATCH($I1106,'State '!$B:$B,0),3)</f>
        <v>South Central</v>
      </c>
      <c r="M1106" s="97" t="str">
        <f>INDEX('State '!$A$1:$C$62,MATCH($J1106,'State '!$B:$B,0),3)</f>
        <v>South Central</v>
      </c>
      <c r="N1106" s="97"/>
      <c r="O1106" s="144"/>
      <c r="P1106" s="61">
        <v>12</v>
      </c>
      <c r="Q1106" s="108">
        <v>1970</v>
      </c>
      <c r="R1106" s="63">
        <v>42</v>
      </c>
      <c r="S1106" s="103" t="s">
        <v>135</v>
      </c>
      <c r="T1106" s="191" t="s">
        <v>381</v>
      </c>
      <c r="U1106" s="191" t="s">
        <v>2270</v>
      </c>
      <c r="V1106" s="97" t="s">
        <v>2174</v>
      </c>
      <c r="W1106" s="79" t="s">
        <v>2800</v>
      </c>
      <c r="X1106" s="79" t="s">
        <v>2813</v>
      </c>
      <c r="Y1106" s="203" t="s">
        <v>2799</v>
      </c>
      <c r="AA1106" s="17"/>
      <c r="AB1106" s="17"/>
    </row>
    <row r="1107" spans="1:28" ht="25.5" x14ac:dyDescent="0.2">
      <c r="A1107" s="96">
        <v>45656</v>
      </c>
      <c r="B1107" s="79" t="s">
        <v>3243</v>
      </c>
      <c r="C1107" s="79" t="s">
        <v>3244</v>
      </c>
      <c r="D1107" s="79" t="s">
        <v>142</v>
      </c>
      <c r="E1107" s="79" t="s">
        <v>3409</v>
      </c>
      <c r="F1107" s="60">
        <v>45382</v>
      </c>
      <c r="G1107" s="61">
        <v>2024</v>
      </c>
      <c r="H1107" s="97" t="s">
        <v>31</v>
      </c>
      <c r="I1107" s="97" t="str">
        <f t="shared" si="69"/>
        <v>NV</v>
      </c>
      <c r="J1107" s="97" t="str">
        <f t="shared" si="70"/>
        <v>NV</v>
      </c>
      <c r="K1107" s="104" t="str">
        <f t="shared" si="68"/>
        <v>Mountain</v>
      </c>
      <c r="L1107" s="97" t="str">
        <f>INDEX('State '!$A$1:$C$62,MATCH($I1107,'State '!$B:$B,0),3)</f>
        <v>Mountain</v>
      </c>
      <c r="M1107" s="97" t="str">
        <f>INDEX('State '!$A$1:$C$62,MATCH($J1107,'State '!$B:$B,0),3)</f>
        <v>Mountain</v>
      </c>
      <c r="N1107" s="97"/>
      <c r="O1107" s="144">
        <v>47.1</v>
      </c>
      <c r="P1107" s="156">
        <v>20.36</v>
      </c>
      <c r="Q1107" s="145"/>
      <c r="R1107" s="98">
        <v>16</v>
      </c>
      <c r="S1107" s="97" t="s">
        <v>135</v>
      </c>
      <c r="T1107" s="97" t="s">
        <v>381</v>
      </c>
      <c r="U1107" s="97" t="s">
        <v>3246</v>
      </c>
      <c r="V1107" s="97" t="s">
        <v>2174</v>
      </c>
      <c r="W1107" s="79" t="s">
        <v>3245</v>
      </c>
      <c r="X1107" s="79"/>
      <c r="Y1107" s="189"/>
      <c r="Z1107" s="17"/>
      <c r="AA1107" s="17"/>
      <c r="AB1107" s="17"/>
    </row>
    <row r="1108" spans="1:28" ht="38.25" x14ac:dyDescent="0.2">
      <c r="A1108" s="96">
        <v>45566</v>
      </c>
      <c r="B1108" s="79" t="s">
        <v>553</v>
      </c>
      <c r="C1108" s="79" t="s">
        <v>3020</v>
      </c>
      <c r="D1108" s="79" t="s">
        <v>134</v>
      </c>
      <c r="E1108" s="79" t="s">
        <v>3409</v>
      </c>
      <c r="F1108" s="60">
        <v>45383</v>
      </c>
      <c r="G1108" s="61">
        <v>2024</v>
      </c>
      <c r="H1108" s="97" t="s">
        <v>21</v>
      </c>
      <c r="I1108" s="97" t="str">
        <f t="shared" si="69"/>
        <v>UT</v>
      </c>
      <c r="J1108" s="97" t="str">
        <f t="shared" si="70"/>
        <v>UT</v>
      </c>
      <c r="K1108" s="104" t="str">
        <f t="shared" si="68"/>
        <v>Mountain</v>
      </c>
      <c r="L1108" s="97" t="str">
        <f>INDEX('State '!$A$1:$C$62,MATCH($I1108,'State '!$B:$B,0),3)</f>
        <v>Mountain</v>
      </c>
      <c r="M1108" s="97" t="str">
        <f>INDEX('State '!$A$1:$C$62,MATCH($J1108,'State '!$B:$B,0),3)</f>
        <v>Mountain</v>
      </c>
      <c r="N1108" s="97"/>
      <c r="O1108" s="156">
        <v>93.1</v>
      </c>
      <c r="P1108" s="156">
        <v>35</v>
      </c>
      <c r="Q1108" s="145">
        <v>140</v>
      </c>
      <c r="R1108" s="98">
        <v>24</v>
      </c>
      <c r="S1108" s="97" t="s">
        <v>135</v>
      </c>
      <c r="T1108" s="97" t="s">
        <v>381</v>
      </c>
      <c r="U1108" s="97" t="s">
        <v>3365</v>
      </c>
      <c r="V1108" s="97" t="s">
        <v>2174</v>
      </c>
      <c r="W1108" s="79" t="s">
        <v>3149</v>
      </c>
      <c r="X1108" s="79" t="s">
        <v>2814</v>
      </c>
      <c r="Y1108" s="136" t="s">
        <v>3148</v>
      </c>
      <c r="AA1108" s="17"/>
      <c r="AB1108" s="17"/>
    </row>
    <row r="1109" spans="1:28" ht="25.5" x14ac:dyDescent="0.2">
      <c r="A1109" s="96">
        <v>45569</v>
      </c>
      <c r="B1109" s="79" t="s">
        <v>3122</v>
      </c>
      <c r="C1109" s="80" t="s">
        <v>1939</v>
      </c>
      <c r="D1109" s="79" t="s">
        <v>134</v>
      </c>
      <c r="E1109" s="102" t="s">
        <v>3409</v>
      </c>
      <c r="F1109" s="60">
        <v>45413</v>
      </c>
      <c r="G1109" s="61">
        <v>2024</v>
      </c>
      <c r="H1109" s="97" t="s">
        <v>2013</v>
      </c>
      <c r="I1109" s="97" t="str">
        <f t="shared" si="69"/>
        <v>KY</v>
      </c>
      <c r="J1109" s="97" t="str">
        <f t="shared" si="70"/>
        <v>IN</v>
      </c>
      <c r="K1109" s="104" t="s">
        <v>9</v>
      </c>
      <c r="L1109" s="97" t="str">
        <f>INDEX('State '!$A$1:$C$62,MATCH($I1109,'State '!$B:$B,0),3)</f>
        <v>Midwest</v>
      </c>
      <c r="M1109" s="97" t="str">
        <f>INDEX('State '!$A$1:$C$62,MATCH($J1109,'State '!$B:$B,0),3)</f>
        <v>Midwest</v>
      </c>
      <c r="N1109" s="97"/>
      <c r="O1109" s="144"/>
      <c r="P1109" s="156">
        <v>24</v>
      </c>
      <c r="Q1109" s="145">
        <v>220</v>
      </c>
      <c r="R1109" s="98">
        <v>20</v>
      </c>
      <c r="S1109" s="97" t="s">
        <v>135</v>
      </c>
      <c r="T1109" s="97" t="s">
        <v>381</v>
      </c>
      <c r="U1109" s="97" t="s">
        <v>3123</v>
      </c>
      <c r="V1109" s="97" t="s">
        <v>2177</v>
      </c>
      <c r="W1109" s="79" t="s">
        <v>3124</v>
      </c>
      <c r="X1109" s="79" t="s">
        <v>2814</v>
      </c>
      <c r="Y1109" s="203" t="s">
        <v>3459</v>
      </c>
      <c r="AA1109" s="17"/>
      <c r="AB1109" s="17"/>
    </row>
    <row r="1110" spans="1:28" ht="89.25" x14ac:dyDescent="0.2">
      <c r="A1110" s="96">
        <v>45551</v>
      </c>
      <c r="B1110" s="79" t="s">
        <v>3529</v>
      </c>
      <c r="C1110" s="79" t="s">
        <v>2967</v>
      </c>
      <c r="D1110" s="79" t="s">
        <v>140</v>
      </c>
      <c r="E1110" s="79" t="s">
        <v>3409</v>
      </c>
      <c r="F1110" s="60">
        <v>45443</v>
      </c>
      <c r="G1110" s="98">
        <v>2024</v>
      </c>
      <c r="H1110" s="97" t="s">
        <v>0</v>
      </c>
      <c r="I1110" s="97" t="str">
        <f t="shared" si="69"/>
        <v>LA</v>
      </c>
      <c r="J1110" s="97" t="str">
        <f t="shared" si="70"/>
        <v>LA</v>
      </c>
      <c r="K1110" s="104" t="str">
        <f t="shared" ref="K1110:K1117" si="71">IF($L1110=$M1110,L1110,CONCATENATE($L1110,", ",IF(ISBLANK(N1110),"",CONCATENATE(N1110,", ")),$M1110))</f>
        <v>South Central</v>
      </c>
      <c r="L1110" s="97" t="str">
        <f>INDEX('State '!$A$1:$C$62,MATCH($I1110,'State '!$B:$B,0),3)</f>
        <v>South Central</v>
      </c>
      <c r="M1110" s="97" t="str">
        <f>INDEX('State '!$A$1:$C$62,MATCH($J1110,'State '!$B:$B,0),3)</f>
        <v>South Central</v>
      </c>
      <c r="N1110" s="97"/>
      <c r="O1110" s="144"/>
      <c r="P1110" s="156"/>
      <c r="Q1110" s="145">
        <v>200</v>
      </c>
      <c r="R1110" s="98"/>
      <c r="S1110" s="97" t="s">
        <v>138</v>
      </c>
      <c r="T1110" s="97"/>
      <c r="U1110" s="97"/>
      <c r="V1110" s="97" t="s">
        <v>2174</v>
      </c>
      <c r="W1110" s="79" t="s">
        <v>3377</v>
      </c>
      <c r="X1110" s="79" t="s">
        <v>3378</v>
      </c>
      <c r="Y1110" s="201" t="s">
        <v>3463</v>
      </c>
      <c r="Z1110" s="17"/>
      <c r="AA1110" s="17"/>
      <c r="AB1110" s="17"/>
    </row>
    <row r="1111" spans="1:28" x14ac:dyDescent="0.2">
      <c r="A1111" s="96">
        <v>45455</v>
      </c>
      <c r="B1111" s="79" t="s">
        <v>1973</v>
      </c>
      <c r="C1111" s="79" t="s">
        <v>2450</v>
      </c>
      <c r="D1111" s="79" t="s">
        <v>136</v>
      </c>
      <c r="E1111" s="102" t="s">
        <v>3409</v>
      </c>
      <c r="F1111" s="60">
        <v>45454</v>
      </c>
      <c r="G1111" s="61">
        <v>2024</v>
      </c>
      <c r="H1111" s="97" t="s">
        <v>2389</v>
      </c>
      <c r="I1111" s="97" t="str">
        <f t="shared" si="69"/>
        <v>WV</v>
      </c>
      <c r="J1111" s="97" t="str">
        <f t="shared" si="70"/>
        <v>VA</v>
      </c>
      <c r="K1111" s="104" t="str">
        <f t="shared" si="71"/>
        <v>Northeast</v>
      </c>
      <c r="L1111" s="97" t="str">
        <f>INDEX('State '!$A$1:$C$62,MATCH($I1111,'State '!$B:$B,0),3)</f>
        <v>Northeast</v>
      </c>
      <c r="M1111" s="97" t="str">
        <f>INDEX('State '!$A$1:$C$62,MATCH($J1111,'State '!$B:$B,0),3)</f>
        <v>Northeast</v>
      </c>
      <c r="N1111" s="97"/>
      <c r="O1111" s="156">
        <v>6600</v>
      </c>
      <c r="P1111" s="156">
        <v>303.5</v>
      </c>
      <c r="Q1111" s="145">
        <v>2000</v>
      </c>
      <c r="R1111" s="98">
        <v>42</v>
      </c>
      <c r="S1111" s="97" t="s">
        <v>135</v>
      </c>
      <c r="T1111" s="97" t="s">
        <v>381</v>
      </c>
      <c r="U1111" s="97" t="s">
        <v>2094</v>
      </c>
      <c r="V1111" s="97" t="s">
        <v>2177</v>
      </c>
      <c r="W1111" s="79" t="s">
        <v>2415</v>
      </c>
      <c r="X1111" s="79"/>
      <c r="Y1111" s="136" t="s">
        <v>2495</v>
      </c>
      <c r="Z1111" s="17"/>
      <c r="AA1111" s="17"/>
      <c r="AB1111" s="17"/>
    </row>
    <row r="1112" spans="1:28" ht="76.5" x14ac:dyDescent="0.2">
      <c r="A1112" s="96">
        <v>45568</v>
      </c>
      <c r="B1112" s="79" t="s">
        <v>2774</v>
      </c>
      <c r="C1112" s="79" t="s">
        <v>2450</v>
      </c>
      <c r="D1112" s="79" t="s">
        <v>140</v>
      </c>
      <c r="E1112" s="79" t="s">
        <v>3409</v>
      </c>
      <c r="F1112" s="60">
        <v>45457</v>
      </c>
      <c r="G1112" s="61">
        <v>2024</v>
      </c>
      <c r="H1112" s="97" t="s">
        <v>33</v>
      </c>
      <c r="I1112" s="97" t="str">
        <f t="shared" si="69"/>
        <v>WV</v>
      </c>
      <c r="J1112" s="97" t="str">
        <f t="shared" si="70"/>
        <v>WV</v>
      </c>
      <c r="K1112" s="104" t="str">
        <f t="shared" si="71"/>
        <v>Northeast</v>
      </c>
      <c r="L1112" s="97" t="str">
        <f>INDEX('State '!$A$1:$C$62,MATCH($I1112,'State '!$B:$B,0),3)</f>
        <v>Northeast</v>
      </c>
      <c r="M1112" s="97" t="str">
        <f>INDEX('State '!$A$1:$C$62,MATCH($J1112,'State '!$B:$B,0),3)</f>
        <v>Northeast</v>
      </c>
      <c r="N1112" s="97"/>
      <c r="O1112" s="156">
        <v>28</v>
      </c>
      <c r="P1112" s="156"/>
      <c r="Q1112" s="145"/>
      <c r="R1112" s="98"/>
      <c r="S1112" s="97" t="s">
        <v>135</v>
      </c>
      <c r="T1112" s="97" t="s">
        <v>381</v>
      </c>
      <c r="U1112" s="97" t="s">
        <v>2775</v>
      </c>
      <c r="V1112" s="97" t="s">
        <v>2174</v>
      </c>
      <c r="W1112" s="79" t="s">
        <v>3530</v>
      </c>
      <c r="X1112" s="79"/>
      <c r="Y1112" s="136"/>
      <c r="Z1112" s="17"/>
      <c r="AA1112" s="17"/>
      <c r="AB1112" s="17"/>
    </row>
    <row r="1113" spans="1:28" ht="38.25" x14ac:dyDescent="0.2">
      <c r="A1113" s="96">
        <v>45489</v>
      </c>
      <c r="B1113" s="188" t="s">
        <v>3287</v>
      </c>
      <c r="C1113" s="188" t="s">
        <v>3402</v>
      </c>
      <c r="D1113" s="188" t="s">
        <v>136</v>
      </c>
      <c r="E1113" s="188" t="s">
        <v>3409</v>
      </c>
      <c r="F1113" s="60">
        <v>45474</v>
      </c>
      <c r="G1113" s="192">
        <v>2024</v>
      </c>
      <c r="H1113" s="191" t="s">
        <v>6</v>
      </c>
      <c r="I1113" s="97" t="str">
        <f t="shared" si="69"/>
        <v>TX</v>
      </c>
      <c r="J1113" s="97" t="str">
        <f t="shared" si="70"/>
        <v>TX</v>
      </c>
      <c r="K1113" s="104" t="str">
        <f t="shared" si="71"/>
        <v>South Central</v>
      </c>
      <c r="L1113" s="97" t="str">
        <f>INDEX('State '!$A$1:$C$62,MATCH($I1113,'State '!$B:$B,0),3)</f>
        <v>South Central</v>
      </c>
      <c r="M1113" s="97" t="str">
        <f>INDEX('State '!$A$1:$C$62,MATCH($J1113,'State '!$B:$B,0),3)</f>
        <v>South Central</v>
      </c>
      <c r="N1113" s="97"/>
      <c r="O1113" s="144"/>
      <c r="P1113" s="156">
        <v>41</v>
      </c>
      <c r="Q1113" s="194">
        <v>1700</v>
      </c>
      <c r="R1113" s="192">
        <v>42</v>
      </c>
      <c r="S1113" s="191" t="s">
        <v>138</v>
      </c>
      <c r="T1113" s="191" t="s">
        <v>2593</v>
      </c>
      <c r="U1113" s="191"/>
      <c r="V1113" s="97" t="s">
        <v>2174</v>
      </c>
      <c r="W1113" s="79" t="s">
        <v>3335</v>
      </c>
      <c r="X1113" s="79" t="s">
        <v>2813</v>
      </c>
      <c r="Y1113" s="201" t="s">
        <v>3435</v>
      </c>
      <c r="Z1113" s="17"/>
      <c r="AA1113" s="17"/>
      <c r="AB1113" s="17"/>
    </row>
    <row r="1114" spans="1:28" ht="204" x14ac:dyDescent="0.2">
      <c r="A1114" s="96">
        <v>45499</v>
      </c>
      <c r="B1114" s="79" t="s">
        <v>2749</v>
      </c>
      <c r="C1114" s="79" t="s">
        <v>1875</v>
      </c>
      <c r="D1114" s="79" t="s">
        <v>140</v>
      </c>
      <c r="E1114" s="79" t="s">
        <v>3409</v>
      </c>
      <c r="F1114" s="60">
        <v>45485</v>
      </c>
      <c r="G1114" s="98">
        <v>2024</v>
      </c>
      <c r="H1114" s="97" t="s">
        <v>399</v>
      </c>
      <c r="I1114" s="97" t="str">
        <f t="shared" si="69"/>
        <v>PA</v>
      </c>
      <c r="J1114" s="97" t="str">
        <f t="shared" si="70"/>
        <v>NJ</v>
      </c>
      <c r="K1114" s="104" t="str">
        <f t="shared" si="71"/>
        <v>Northeast</v>
      </c>
      <c r="L1114" s="97" t="s">
        <v>5</v>
      </c>
      <c r="M1114" s="97" t="s">
        <v>5</v>
      </c>
      <c r="N1114" s="97"/>
      <c r="O1114" s="144"/>
      <c r="P1114" s="196">
        <f>22+13.8</f>
        <v>35.799999999999997</v>
      </c>
      <c r="Q1114" s="145">
        <v>829</v>
      </c>
      <c r="R1114" s="98" t="s">
        <v>421</v>
      </c>
      <c r="S1114" s="97" t="s">
        <v>135</v>
      </c>
      <c r="T1114" s="97" t="s">
        <v>381</v>
      </c>
      <c r="U1114" s="105" t="s">
        <v>3237</v>
      </c>
      <c r="V1114" s="97" t="s">
        <v>2177</v>
      </c>
      <c r="W1114" s="79" t="s">
        <v>3436</v>
      </c>
      <c r="X1114" s="79" t="s">
        <v>3296</v>
      </c>
      <c r="Y1114" s="215"/>
      <c r="AA1114" s="17"/>
      <c r="AB1114" s="17"/>
    </row>
    <row r="1115" spans="1:28" ht="76.5" x14ac:dyDescent="0.2">
      <c r="A1115" s="96">
        <v>45656</v>
      </c>
      <c r="B1115" s="79" t="s">
        <v>3531</v>
      </c>
      <c r="C1115" s="79" t="s">
        <v>3424</v>
      </c>
      <c r="D1115" s="79" t="s">
        <v>136</v>
      </c>
      <c r="E1115" s="79" t="s">
        <v>3409</v>
      </c>
      <c r="F1115" s="60">
        <v>45536</v>
      </c>
      <c r="G1115" s="98">
        <v>2024</v>
      </c>
      <c r="H1115" s="97" t="s">
        <v>6</v>
      </c>
      <c r="I1115" s="97" t="str">
        <f t="shared" si="69"/>
        <v>TX</v>
      </c>
      <c r="J1115" s="97" t="str">
        <f t="shared" si="70"/>
        <v>TX</v>
      </c>
      <c r="K1115" s="104" t="str">
        <f t="shared" si="71"/>
        <v>South Central</v>
      </c>
      <c r="L1115" s="97" t="str">
        <f>INDEX('State '!$A$1:$C$62,MATCH($I1115,'State '!$B:$B,0),3)</f>
        <v>South Central</v>
      </c>
      <c r="M1115" s="97" t="str">
        <f>INDEX('State '!$A$1:$C$62,MATCH($J1115,'State '!$B:$B,0),3)</f>
        <v>South Central</v>
      </c>
      <c r="N1115" s="97"/>
      <c r="O1115" s="144"/>
      <c r="P1115" s="110">
        <v>41.66</v>
      </c>
      <c r="Q1115" s="145">
        <v>1000</v>
      </c>
      <c r="R1115" s="98">
        <v>36</v>
      </c>
      <c r="S1115" s="97" t="s">
        <v>138</v>
      </c>
      <c r="T1115" s="97"/>
      <c r="U1115" s="97"/>
      <c r="V1115" s="97" t="s">
        <v>2174</v>
      </c>
      <c r="W1115" s="79" t="s">
        <v>3510</v>
      </c>
      <c r="X1115" s="79"/>
      <c r="Y1115" s="201" t="s">
        <v>3425</v>
      </c>
      <c r="Z1115" s="17"/>
      <c r="AA1115" s="17"/>
      <c r="AB1115" s="17"/>
    </row>
    <row r="1116" spans="1:28" ht="63.75" x14ac:dyDescent="0.2">
      <c r="A1116" s="96">
        <v>45580</v>
      </c>
      <c r="B1116" s="79" t="s">
        <v>3271</v>
      </c>
      <c r="C1116" s="150" t="s">
        <v>3402</v>
      </c>
      <c r="D1116" s="79" t="s">
        <v>136</v>
      </c>
      <c r="E1116" s="79" t="s">
        <v>3409</v>
      </c>
      <c r="F1116" s="60">
        <v>45550</v>
      </c>
      <c r="G1116" s="61">
        <v>2024</v>
      </c>
      <c r="H1116" s="97" t="s">
        <v>6</v>
      </c>
      <c r="I1116" s="97" t="str">
        <f t="shared" si="69"/>
        <v>TX</v>
      </c>
      <c r="J1116" s="97" t="str">
        <f t="shared" si="70"/>
        <v>TX</v>
      </c>
      <c r="K1116" s="104" t="str">
        <f t="shared" si="71"/>
        <v>South Central</v>
      </c>
      <c r="L1116" s="97" t="str">
        <f>INDEX('State '!$A$1:$C$62,MATCH($I1116,'State '!$B:$B,0),3)</f>
        <v>South Central</v>
      </c>
      <c r="M1116" s="97" t="str">
        <f>INDEX('State '!$A$1:$C$62,MATCH($J1116,'State '!$B:$B,0),3)</f>
        <v>South Central</v>
      </c>
      <c r="N1116" s="97"/>
      <c r="O1116" s="144"/>
      <c r="P1116" s="156">
        <v>687</v>
      </c>
      <c r="Q1116" s="145">
        <v>2500</v>
      </c>
      <c r="R1116" s="98">
        <v>42</v>
      </c>
      <c r="S1116" s="97" t="s">
        <v>138</v>
      </c>
      <c r="T1116" s="97" t="s">
        <v>2593</v>
      </c>
      <c r="U1116" s="97"/>
      <c r="V1116" s="97" t="s">
        <v>2174</v>
      </c>
      <c r="W1116" s="79" t="s">
        <v>3272</v>
      </c>
      <c r="X1116" s="79"/>
      <c r="Y1116" s="201" t="s">
        <v>3413</v>
      </c>
      <c r="AA1116" s="17"/>
      <c r="AB1116" s="17"/>
    </row>
    <row r="1117" spans="1:28" ht="36.6" customHeight="1" x14ac:dyDescent="0.2">
      <c r="A1117" s="96">
        <v>45686</v>
      </c>
      <c r="B1117" s="80" t="s">
        <v>3524</v>
      </c>
      <c r="C1117" s="80" t="s">
        <v>288</v>
      </c>
      <c r="D1117" s="80" t="s">
        <v>140</v>
      </c>
      <c r="E1117" s="102" t="s">
        <v>143</v>
      </c>
      <c r="F1117" s="60">
        <v>45550</v>
      </c>
      <c r="G1117" s="98">
        <v>2024</v>
      </c>
      <c r="H1117" s="97" t="s">
        <v>0</v>
      </c>
      <c r="I1117" s="97" t="str">
        <f t="shared" si="69"/>
        <v>LA</v>
      </c>
      <c r="J1117" s="97" t="str">
        <f t="shared" si="70"/>
        <v>LA</v>
      </c>
      <c r="K1117" s="104" t="str">
        <f t="shared" si="71"/>
        <v>South Central</v>
      </c>
      <c r="L1117" s="97" t="str">
        <f>INDEX('State '!$A$1:$C$62,MATCH($I1117,'State '!$B:$B,0),3)</f>
        <v>South Central</v>
      </c>
      <c r="M1117" s="97" t="str">
        <f>INDEX('State '!$A$1:$C$62,MATCH($J1117,'State '!$B:$B,0),3)</f>
        <v>South Central</v>
      </c>
      <c r="N1117" s="97"/>
      <c r="O1117" s="156"/>
      <c r="P1117" s="173"/>
      <c r="Q1117" s="108">
        <v>100</v>
      </c>
      <c r="R1117" s="100"/>
      <c r="S1117" s="101" t="s">
        <v>135</v>
      </c>
      <c r="T1117" s="97" t="s">
        <v>381</v>
      </c>
      <c r="U1117" s="97" t="s">
        <v>3525</v>
      </c>
      <c r="V1117" s="97" t="s">
        <v>2174</v>
      </c>
      <c r="W1117" s="79" t="s">
        <v>3526</v>
      </c>
      <c r="X1117" s="79"/>
      <c r="Y1117" s="228"/>
      <c r="Z1117" s="17"/>
      <c r="AA1117" s="17"/>
      <c r="AB1117" s="17"/>
    </row>
    <row r="1118" spans="1:28" ht="63.75" x14ac:dyDescent="0.2">
      <c r="A1118" s="96">
        <v>45576</v>
      </c>
      <c r="B1118" s="79" t="s">
        <v>3104</v>
      </c>
      <c r="C1118" s="79" t="s">
        <v>207</v>
      </c>
      <c r="D1118" s="79" t="s">
        <v>134</v>
      </c>
      <c r="E1118" s="79" t="s">
        <v>3409</v>
      </c>
      <c r="F1118" s="60">
        <v>45551</v>
      </c>
      <c r="G1118" s="61">
        <v>2024</v>
      </c>
      <c r="H1118" s="97" t="s">
        <v>28</v>
      </c>
      <c r="I1118" s="97" t="str">
        <f t="shared" si="69"/>
        <v>IL</v>
      </c>
      <c r="J1118" s="97" t="str">
        <f t="shared" si="70"/>
        <v>IL</v>
      </c>
      <c r="K1118" s="104" t="s">
        <v>9</v>
      </c>
      <c r="L1118" s="97" t="s">
        <v>9</v>
      </c>
      <c r="M1118" s="97" t="s">
        <v>9</v>
      </c>
      <c r="N1118" s="97"/>
      <c r="O1118" s="156">
        <v>27.7</v>
      </c>
      <c r="P1118" s="156">
        <v>2.85</v>
      </c>
      <c r="Q1118" s="145">
        <v>210</v>
      </c>
      <c r="R1118" s="98">
        <v>20</v>
      </c>
      <c r="S1118" s="97" t="s">
        <v>135</v>
      </c>
      <c r="T1118" s="97" t="s">
        <v>381</v>
      </c>
      <c r="U1118" s="97" t="s">
        <v>3105</v>
      </c>
      <c r="V1118" s="97" t="s">
        <v>2174</v>
      </c>
      <c r="W1118" s="79" t="s">
        <v>3432</v>
      </c>
      <c r="X1118" s="79" t="s">
        <v>2814</v>
      </c>
      <c r="Y1118" s="189"/>
      <c r="AA1118" s="17"/>
      <c r="AB1118" s="17"/>
    </row>
    <row r="1119" spans="1:28" ht="38.25" x14ac:dyDescent="0.2">
      <c r="A1119" s="96">
        <v>45593</v>
      </c>
      <c r="B1119" s="80" t="s">
        <v>3472</v>
      </c>
      <c r="C1119" s="79" t="s">
        <v>340</v>
      </c>
      <c r="D1119" s="80" t="s">
        <v>140</v>
      </c>
      <c r="E1119" s="102" t="s">
        <v>3409</v>
      </c>
      <c r="F1119" s="62">
        <v>45565</v>
      </c>
      <c r="G1119" s="107">
        <v>2024</v>
      </c>
      <c r="H1119" s="97" t="s">
        <v>6</v>
      </c>
      <c r="I1119" s="97" t="str">
        <f t="shared" si="69"/>
        <v>TX</v>
      </c>
      <c r="J1119" s="97" t="str">
        <f t="shared" si="70"/>
        <v>TX</v>
      </c>
      <c r="K1119" s="104" t="str">
        <f t="shared" ref="K1119:K1127" si="72">IF($L1119=$M1119,L1119,CONCATENATE($L1119,", ",IF(ISBLANK(N1119),"",CONCATENATE(N1119,", ")),$M1119))</f>
        <v>South Central</v>
      </c>
      <c r="L1119" s="149" t="str">
        <f>INDEX('State '!$A$1:$C$62,MATCH($I1119,'State '!$B:$B,0),3)</f>
        <v>South Central</v>
      </c>
      <c r="M1119" s="149" t="str">
        <f>INDEX('State '!$A$1:$C$62,MATCH($J1119,'State '!$B:$B,0),3)</f>
        <v>South Central</v>
      </c>
      <c r="N1119" s="97"/>
      <c r="O1119" s="156">
        <v>158</v>
      </c>
      <c r="P1119" s="156"/>
      <c r="Q1119" s="108">
        <v>400</v>
      </c>
      <c r="R1119" s="63"/>
      <c r="S1119" s="103" t="s">
        <v>138</v>
      </c>
      <c r="T1119" s="104" t="s">
        <v>3473</v>
      </c>
      <c r="U1119" s="97"/>
      <c r="V1119" s="97" t="s">
        <v>2174</v>
      </c>
      <c r="W1119" s="79" t="s">
        <v>3474</v>
      </c>
      <c r="X1119" s="227"/>
      <c r="Y1119" s="220" t="s">
        <v>3333</v>
      </c>
      <c r="Z1119" s="17"/>
      <c r="AA1119" s="17"/>
      <c r="AB1119" s="17"/>
    </row>
    <row r="1120" spans="1:28" ht="38.25" x14ac:dyDescent="0.2">
      <c r="A1120" s="96">
        <v>45595</v>
      </c>
      <c r="B1120" s="80" t="s">
        <v>3261</v>
      </c>
      <c r="C1120" s="80" t="s">
        <v>260</v>
      </c>
      <c r="D1120" s="80" t="s">
        <v>140</v>
      </c>
      <c r="E1120" s="102" t="s">
        <v>3409</v>
      </c>
      <c r="F1120" s="62">
        <v>45585</v>
      </c>
      <c r="G1120" s="107">
        <v>2024</v>
      </c>
      <c r="H1120" s="97" t="s">
        <v>3276</v>
      </c>
      <c r="I1120" s="97" t="str">
        <f t="shared" si="69"/>
        <v>MN</v>
      </c>
      <c r="J1120" s="97" t="str">
        <f t="shared" si="70"/>
        <v>WI</v>
      </c>
      <c r="K1120" s="104" t="str">
        <f t="shared" si="72"/>
        <v>Midwest</v>
      </c>
      <c r="L1120" s="97" t="str">
        <f>INDEX('State '!$A$1:$C$62,MATCH($I1120,'State '!$B:$B,0),3)</f>
        <v>Midwest</v>
      </c>
      <c r="M1120" s="97" t="str">
        <f>INDEX('State '!$A$1:$C$62,MATCH($J1120,'State '!$B:$B,0),3)</f>
        <v>Midwest</v>
      </c>
      <c r="N1120" s="97"/>
      <c r="O1120" s="156">
        <v>48.7</v>
      </c>
      <c r="P1120" s="156">
        <v>9.4</v>
      </c>
      <c r="Q1120" s="108">
        <v>50.9</v>
      </c>
      <c r="R1120" s="63" t="s">
        <v>3263</v>
      </c>
      <c r="S1120" s="103" t="s">
        <v>135</v>
      </c>
      <c r="T1120" s="104" t="s">
        <v>381</v>
      </c>
      <c r="U1120" s="105" t="s">
        <v>3262</v>
      </c>
      <c r="V1120" s="97" t="s">
        <v>2177</v>
      </c>
      <c r="W1120" s="79" t="s">
        <v>3264</v>
      </c>
      <c r="X1120" s="79"/>
      <c r="Y1120" s="136"/>
      <c r="Z1120" s="17"/>
      <c r="AA1120" s="17"/>
      <c r="AB1120" s="17"/>
    </row>
    <row r="1121" spans="1:28" ht="51" x14ac:dyDescent="0.2">
      <c r="A1121" s="231">
        <v>45656</v>
      </c>
      <c r="B1121" s="232" t="s">
        <v>2268</v>
      </c>
      <c r="C1121" s="6" t="s">
        <v>2267</v>
      </c>
      <c r="D1121" s="232" t="s">
        <v>134</v>
      </c>
      <c r="E1121" s="232" t="s">
        <v>3409</v>
      </c>
      <c r="F1121" s="233">
        <v>45597</v>
      </c>
      <c r="G1121" s="234">
        <v>2024</v>
      </c>
      <c r="H1121" s="235" t="s">
        <v>0</v>
      </c>
      <c r="I1121" s="231" t="str">
        <f t="shared" si="69"/>
        <v>LA</v>
      </c>
      <c r="J1121" s="231" t="str">
        <f t="shared" si="70"/>
        <v>LA</v>
      </c>
      <c r="K1121" s="99" t="str">
        <f t="shared" si="72"/>
        <v>South Central</v>
      </c>
      <c r="L1121" s="231" t="str">
        <f>INDEX('State '!$A$1:$C$62,MATCH($I1121,'State '!$B:$B,0),3)</f>
        <v>South Central</v>
      </c>
      <c r="M1121" s="231" t="str">
        <f>INDEX('State '!$A$1:$C$62,MATCH($J1121,'State '!$B:$B,0),3)</f>
        <v>South Central</v>
      </c>
      <c r="N1121" s="231"/>
      <c r="O1121" s="144"/>
      <c r="P1121" s="200">
        <v>15</v>
      </c>
      <c r="Q1121" s="236">
        <v>1970</v>
      </c>
      <c r="R1121" s="237">
        <v>42</v>
      </c>
      <c r="S1121" s="235" t="s">
        <v>135</v>
      </c>
      <c r="T1121" s="235" t="s">
        <v>381</v>
      </c>
      <c r="U1121" s="235" t="s">
        <v>2270</v>
      </c>
      <c r="V1121" s="231" t="s">
        <v>2174</v>
      </c>
      <c r="W1121" s="227" t="s">
        <v>3485</v>
      </c>
      <c r="X1121" s="227" t="s">
        <v>2813</v>
      </c>
      <c r="Y1121" s="230" t="s">
        <v>3486</v>
      </c>
      <c r="AA1121" s="17"/>
      <c r="AB1121" s="17"/>
    </row>
    <row r="1122" spans="1:28" ht="89.25" x14ac:dyDescent="0.2">
      <c r="A1122" s="96">
        <v>45656</v>
      </c>
      <c r="B1122" s="79" t="s">
        <v>2878</v>
      </c>
      <c r="C1122" s="79" t="s">
        <v>2879</v>
      </c>
      <c r="D1122" s="79" t="s">
        <v>140</v>
      </c>
      <c r="E1122" s="79" t="s">
        <v>3409</v>
      </c>
      <c r="F1122" s="60">
        <v>45597</v>
      </c>
      <c r="G1122" s="61">
        <v>2024</v>
      </c>
      <c r="H1122" s="97" t="s">
        <v>2880</v>
      </c>
      <c r="I1122" s="97" t="str">
        <f t="shared" si="69"/>
        <v>BC</v>
      </c>
      <c r="J1122" s="97" t="str">
        <f t="shared" si="70"/>
        <v>OR</v>
      </c>
      <c r="K1122" s="104" t="str">
        <f t="shared" si="72"/>
        <v>Canada, Mountain, Pacific</v>
      </c>
      <c r="L1122" s="97" t="str">
        <f>INDEX('State '!$A$1:$C$62,MATCH($I1122,'State '!$B:$B,0),3)</f>
        <v>Canada</v>
      </c>
      <c r="M1122" s="97" t="str">
        <f>INDEX('State '!$A$1:$C$62,MATCH($J1122,'State '!$B:$B,0),3)</f>
        <v>Pacific</v>
      </c>
      <c r="N1122" s="97" t="s">
        <v>2458</v>
      </c>
      <c r="O1122" s="156">
        <v>335</v>
      </c>
      <c r="P1122" s="173"/>
      <c r="Q1122" s="145">
        <v>150</v>
      </c>
      <c r="R1122" s="98"/>
      <c r="S1122" s="97" t="s">
        <v>135</v>
      </c>
      <c r="T1122" s="97" t="s">
        <v>381</v>
      </c>
      <c r="U1122" s="97" t="s">
        <v>3142</v>
      </c>
      <c r="V1122" s="97" t="s">
        <v>2177</v>
      </c>
      <c r="W1122" s="79" t="s">
        <v>3487</v>
      </c>
      <c r="X1122" s="79"/>
      <c r="Y1122" s="136" t="s">
        <v>3488</v>
      </c>
      <c r="AA1122" s="17"/>
      <c r="AB1122" s="17"/>
    </row>
    <row r="1123" spans="1:28" ht="89.25" x14ac:dyDescent="0.2">
      <c r="A1123" s="96">
        <v>45656</v>
      </c>
      <c r="B1123" s="80" t="s">
        <v>3137</v>
      </c>
      <c r="C1123" s="79" t="s">
        <v>2024</v>
      </c>
      <c r="D1123" s="80" t="s">
        <v>140</v>
      </c>
      <c r="E1123" s="102" t="s">
        <v>3409</v>
      </c>
      <c r="F1123" s="62">
        <v>45597</v>
      </c>
      <c r="G1123" s="107">
        <v>2024</v>
      </c>
      <c r="H1123" s="97" t="s">
        <v>11</v>
      </c>
      <c r="I1123" s="97" t="str">
        <f t="shared" si="69"/>
        <v>ND</v>
      </c>
      <c r="J1123" s="97" t="str">
        <f t="shared" si="70"/>
        <v>ND</v>
      </c>
      <c r="K1123" s="104" t="str">
        <f t="shared" si="72"/>
        <v>Mountain</v>
      </c>
      <c r="L1123" s="97" t="str">
        <f>INDEX('State '!$A$1:$C$62,MATCH($I1123,'State '!$B:$B,0),3)</f>
        <v>Mountain</v>
      </c>
      <c r="M1123" s="97" t="str">
        <f>INDEX('State '!$A$1:$C$62,MATCH($J1123,'State '!$B:$B,0),3)</f>
        <v>Mountain</v>
      </c>
      <c r="N1123" s="97"/>
      <c r="O1123" s="156">
        <v>75</v>
      </c>
      <c r="P1123" s="156">
        <v>60</v>
      </c>
      <c r="Q1123" s="108">
        <v>20.6</v>
      </c>
      <c r="R1123" s="63">
        <v>12</v>
      </c>
      <c r="S1123" s="103" t="s">
        <v>135</v>
      </c>
      <c r="T1123" s="104" t="s">
        <v>381</v>
      </c>
      <c r="U1123" s="105" t="s">
        <v>3312</v>
      </c>
      <c r="V1123" s="97" t="s">
        <v>2174</v>
      </c>
      <c r="W1123" s="79" t="s">
        <v>3383</v>
      </c>
      <c r="X1123" s="79" t="s">
        <v>2816</v>
      </c>
      <c r="Y1123" s="136" t="s">
        <v>3313</v>
      </c>
      <c r="AA1123" s="17"/>
      <c r="AB1123" s="17"/>
    </row>
    <row r="1124" spans="1:28" ht="229.5" x14ac:dyDescent="0.2">
      <c r="A1124" s="229">
        <v>45664</v>
      </c>
      <c r="B1124" s="206" t="s">
        <v>3280</v>
      </c>
      <c r="C1124" s="206" t="s">
        <v>1875</v>
      </c>
      <c r="D1124" s="206" t="s">
        <v>140</v>
      </c>
      <c r="E1124" s="206" t="s">
        <v>3409</v>
      </c>
      <c r="F1124" s="207">
        <v>45616</v>
      </c>
      <c r="G1124" s="208">
        <v>2024</v>
      </c>
      <c r="H1124" s="209" t="s">
        <v>3281</v>
      </c>
      <c r="I1124" s="209" t="str">
        <f t="shared" si="69"/>
        <v>NC</v>
      </c>
      <c r="J1124" s="209" t="str">
        <f t="shared" si="70"/>
        <v>VA</v>
      </c>
      <c r="K1124" s="210" t="str">
        <f t="shared" si="72"/>
        <v>Southeast, Northeast</v>
      </c>
      <c r="L1124" s="209" t="str">
        <f>INDEX('State '!$A$1:$C$62,MATCH($I1124,'State '!$B:$B,0),3)</f>
        <v>Southeast</v>
      </c>
      <c r="M1124" s="209" t="str">
        <f>INDEX('State '!$A$1:$C$62,MATCH($J1124,'State '!$B:$B,0),3)</f>
        <v>Northeast</v>
      </c>
      <c r="N1124" s="209"/>
      <c r="O1124" s="156">
        <v>212.5</v>
      </c>
      <c r="P1124" s="211">
        <v>88.8</v>
      </c>
      <c r="Q1124" s="145">
        <v>423</v>
      </c>
      <c r="R1124" s="208"/>
      <c r="S1124" s="209" t="s">
        <v>135</v>
      </c>
      <c r="T1124" s="209" t="s">
        <v>381</v>
      </c>
      <c r="U1124" s="209" t="s">
        <v>3282</v>
      </c>
      <c r="V1124" s="209" t="s">
        <v>2177</v>
      </c>
      <c r="W1124" s="206" t="s">
        <v>3532</v>
      </c>
      <c r="X1124" s="206" t="s">
        <v>2816</v>
      </c>
      <c r="Y1124" s="216" t="s">
        <v>3511</v>
      </c>
      <c r="Z1124" s="17"/>
      <c r="AA1124" s="17"/>
      <c r="AB1124" s="17"/>
    </row>
    <row r="1125" spans="1:28" ht="140.25" x14ac:dyDescent="0.2">
      <c r="A1125" s="96">
        <v>45656</v>
      </c>
      <c r="B1125" s="188" t="s">
        <v>3152</v>
      </c>
      <c r="C1125" s="188" t="s">
        <v>199</v>
      </c>
      <c r="D1125" s="188" t="s">
        <v>140</v>
      </c>
      <c r="E1125" s="188" t="s">
        <v>3409</v>
      </c>
      <c r="F1125" s="190">
        <v>45641</v>
      </c>
      <c r="G1125" s="106">
        <v>2025</v>
      </c>
      <c r="H1125" s="191" t="s">
        <v>0</v>
      </c>
      <c r="I1125" s="97" t="str">
        <f t="shared" si="69"/>
        <v>LA</v>
      </c>
      <c r="J1125" s="97" t="str">
        <f t="shared" si="70"/>
        <v>LA</v>
      </c>
      <c r="K1125" s="104" t="str">
        <f t="shared" si="72"/>
        <v>South Central</v>
      </c>
      <c r="L1125" s="97" t="str">
        <f>INDEX('State '!$A$1:$C$62,MATCH($I1125,'State '!$B:$B,0),3)</f>
        <v>South Central</v>
      </c>
      <c r="M1125" s="97" t="str">
        <f>INDEX('State '!$A$1:$C$62,MATCH($J1125,'State '!$B:$B,0),3)</f>
        <v>South Central</v>
      </c>
      <c r="N1125" s="97"/>
      <c r="O1125" s="156">
        <v>360.3</v>
      </c>
      <c r="P1125" s="195">
        <v>3</v>
      </c>
      <c r="Q1125" s="194">
        <v>1260</v>
      </c>
      <c r="R1125" s="192">
        <v>42</v>
      </c>
      <c r="S1125" s="191" t="s">
        <v>135</v>
      </c>
      <c r="T1125" s="191" t="s">
        <v>381</v>
      </c>
      <c r="U1125" s="191" t="s">
        <v>3153</v>
      </c>
      <c r="V1125" s="97" t="s">
        <v>2174</v>
      </c>
      <c r="W1125" s="79" t="s">
        <v>3518</v>
      </c>
      <c r="X1125" s="79" t="s">
        <v>2813</v>
      </c>
      <c r="Y1125" s="201" t="s">
        <v>3517</v>
      </c>
      <c r="AA1125" s="17"/>
      <c r="AB1125" s="17"/>
    </row>
    <row r="1126" spans="1:28" ht="38.25" x14ac:dyDescent="0.2">
      <c r="A1126" s="96">
        <v>44313</v>
      </c>
      <c r="B1126" s="80" t="s">
        <v>2969</v>
      </c>
      <c r="C1126" s="80" t="s">
        <v>1991</v>
      </c>
      <c r="D1126" s="80" t="s">
        <v>140</v>
      </c>
      <c r="E1126" s="102" t="s">
        <v>143</v>
      </c>
      <c r="F1126" s="62">
        <v>44055</v>
      </c>
      <c r="G1126" s="109" t="s">
        <v>382</v>
      </c>
      <c r="H1126" s="97" t="s">
        <v>37</v>
      </c>
      <c r="I1126" s="97" t="str">
        <f t="shared" si="69"/>
        <v>OK</v>
      </c>
      <c r="J1126" s="97" t="str">
        <f t="shared" si="70"/>
        <v>OK</v>
      </c>
      <c r="K1126" s="104" t="str">
        <f t="shared" si="72"/>
        <v>South Central</v>
      </c>
      <c r="L1126" s="97" t="str">
        <f>INDEX('State '!$A$1:$C$62,MATCH($I1126,'State '!$B:$B,0),3)</f>
        <v>South Central</v>
      </c>
      <c r="M1126" s="97" t="str">
        <f>INDEX('State '!$A$1:$C$62,MATCH($J1126,'State '!$B:$B,0),3)</f>
        <v>South Central</v>
      </c>
      <c r="N1126" s="97"/>
      <c r="O1126" s="156">
        <v>13</v>
      </c>
      <c r="P1126" s="174"/>
      <c r="Q1126" s="108">
        <v>40</v>
      </c>
      <c r="R1126" s="63"/>
      <c r="S1126" s="103" t="s">
        <v>135</v>
      </c>
      <c r="T1126" s="104" t="s">
        <v>381</v>
      </c>
      <c r="U1126" s="105" t="s">
        <v>2970</v>
      </c>
      <c r="V1126" s="97" t="s">
        <v>2174</v>
      </c>
      <c r="W1126" s="79" t="s">
        <v>2971</v>
      </c>
      <c r="X1126" s="79"/>
      <c r="Y1126" s="189"/>
      <c r="AA1126" s="17"/>
      <c r="AB1126" s="17"/>
    </row>
    <row r="1127" spans="1:28" ht="25.5" x14ac:dyDescent="0.2">
      <c r="A1127" s="96">
        <v>44018</v>
      </c>
      <c r="B1127" s="79" t="s">
        <v>1950</v>
      </c>
      <c r="C1127" s="79" t="s">
        <v>1950</v>
      </c>
      <c r="D1127" s="79" t="s">
        <v>136</v>
      </c>
      <c r="E1127" s="102" t="s">
        <v>2369</v>
      </c>
      <c r="F1127" s="60"/>
      <c r="G1127" s="61" t="s">
        <v>382</v>
      </c>
      <c r="H1127" s="97" t="s">
        <v>1951</v>
      </c>
      <c r="I1127" s="97" t="str">
        <f t="shared" si="69"/>
        <v>WV</v>
      </c>
      <c r="J1127" s="97" t="str">
        <f t="shared" si="70"/>
        <v>NC</v>
      </c>
      <c r="K1127" s="104" t="str">
        <f t="shared" si="72"/>
        <v>Northeast, Southeast</v>
      </c>
      <c r="L1127" s="97" t="str">
        <f>INDEX('State '!$A$1:$C$62,MATCH($I1127,'State '!$B:$B,0),3)</f>
        <v>Northeast</v>
      </c>
      <c r="M1127" s="97" t="str">
        <f>INDEX('State '!$A$1:$C$62,MATCH($J1127,'State '!$B:$B,0),3)</f>
        <v>Southeast</v>
      </c>
      <c r="N1127" s="97"/>
      <c r="O1127" s="156">
        <v>5100</v>
      </c>
      <c r="P1127" s="156">
        <v>600</v>
      </c>
      <c r="Q1127" s="145">
        <v>1500</v>
      </c>
      <c r="R1127" s="98" t="s">
        <v>3183</v>
      </c>
      <c r="S1127" s="97" t="s">
        <v>135</v>
      </c>
      <c r="T1127" s="97" t="s">
        <v>381</v>
      </c>
      <c r="U1127" s="97" t="s">
        <v>2086</v>
      </c>
      <c r="V1127" s="97" t="s">
        <v>2177</v>
      </c>
      <c r="W1127" s="79" t="s">
        <v>2823</v>
      </c>
      <c r="X1127" s="79" t="s">
        <v>2814</v>
      </c>
      <c r="Y1127" s="230" t="s">
        <v>2822</v>
      </c>
      <c r="Z1127" s="17"/>
      <c r="AA1127" s="17"/>
      <c r="AB1127" s="17"/>
    </row>
    <row r="1128" spans="1:28" ht="25.5" x14ac:dyDescent="0.2">
      <c r="A1128" s="96">
        <v>44645</v>
      </c>
      <c r="B1128" s="79" t="s">
        <v>3092</v>
      </c>
      <c r="C1128" s="80" t="s">
        <v>235</v>
      </c>
      <c r="D1128" s="79" t="s">
        <v>140</v>
      </c>
      <c r="E1128" s="102" t="s">
        <v>2369</v>
      </c>
      <c r="F1128" s="60"/>
      <c r="G1128" s="61" t="s">
        <v>382</v>
      </c>
      <c r="H1128" s="97" t="s">
        <v>18</v>
      </c>
      <c r="I1128" s="97" t="str">
        <f t="shared" si="69"/>
        <v>FL</v>
      </c>
      <c r="J1128" s="97" t="str">
        <f t="shared" si="70"/>
        <v>FL</v>
      </c>
      <c r="K1128" s="104" t="s">
        <v>5</v>
      </c>
      <c r="L1128" s="97" t="str">
        <f>INDEX('State '!$A$1:$C$62,MATCH($I1128,'State '!$B:$B,0),3)</f>
        <v>Southeast</v>
      </c>
      <c r="M1128" s="97" t="str">
        <f>INDEX('State '!$A$1:$C$62,MATCH($J1128,'State '!$B:$B,0),3)</f>
        <v>Southeast</v>
      </c>
      <c r="N1128" s="97"/>
      <c r="O1128" s="156">
        <v>38</v>
      </c>
      <c r="P1128" s="196">
        <v>3.2</v>
      </c>
      <c r="Q1128" s="145">
        <v>29</v>
      </c>
      <c r="R1128" s="98">
        <v>36</v>
      </c>
      <c r="S1128" s="97" t="s">
        <v>138</v>
      </c>
      <c r="T1128" s="97" t="s">
        <v>381</v>
      </c>
      <c r="U1128" s="97" t="s">
        <v>3093</v>
      </c>
      <c r="V1128" s="97" t="s">
        <v>2174</v>
      </c>
      <c r="W1128" s="79" t="s">
        <v>3094</v>
      </c>
      <c r="X1128" s="79" t="s">
        <v>2816</v>
      </c>
      <c r="Y1128" s="146"/>
      <c r="Z1128" s="17"/>
      <c r="AA1128" s="17"/>
      <c r="AB1128" s="17"/>
    </row>
    <row r="1129" spans="1:28" ht="25.5" x14ac:dyDescent="0.2">
      <c r="A1129" s="96">
        <v>43885</v>
      </c>
      <c r="B1129" s="79" t="s">
        <v>387</v>
      </c>
      <c r="C1129" s="79" t="s">
        <v>1792</v>
      </c>
      <c r="D1129" s="79" t="s">
        <v>136</v>
      </c>
      <c r="E1129" s="79" t="s">
        <v>2369</v>
      </c>
      <c r="F1129" s="60"/>
      <c r="G1129" s="110" t="s">
        <v>382</v>
      </c>
      <c r="H1129" s="97" t="s">
        <v>388</v>
      </c>
      <c r="I1129" s="97" t="str">
        <f t="shared" si="69"/>
        <v>PA</v>
      </c>
      <c r="J1129" s="97" t="str">
        <f t="shared" si="70"/>
        <v>NY</v>
      </c>
      <c r="K1129" s="104" t="str">
        <f>IF($L1129=$M1129,L1129,CONCATENATE($L1129,", ",IF(ISBLANK(N1129),"",CONCATENATE(N1129,", ")),$M1129))</f>
        <v>Northeast</v>
      </c>
      <c r="L1129" s="97" t="str">
        <f>INDEX('State '!$A$1:$C$62,MATCH($I1129,'State '!$B:$B,0),3)</f>
        <v>Northeast</v>
      </c>
      <c r="M1129" s="97" t="str">
        <f>INDEX('State '!$A$1:$C$62,MATCH($J1129,'State '!$B:$B,0),3)</f>
        <v>Northeast</v>
      </c>
      <c r="N1129" s="97"/>
      <c r="O1129" s="156">
        <v>683</v>
      </c>
      <c r="P1129" s="110">
        <v>121</v>
      </c>
      <c r="Q1129" s="145">
        <v>650</v>
      </c>
      <c r="R1129" s="98">
        <v>30</v>
      </c>
      <c r="S1129" s="97" t="s">
        <v>135</v>
      </c>
      <c r="T1129" s="97" t="s">
        <v>381</v>
      </c>
      <c r="U1129" s="97" t="s">
        <v>1868</v>
      </c>
      <c r="V1129" s="97" t="s">
        <v>2177</v>
      </c>
      <c r="W1129" s="79" t="s">
        <v>2826</v>
      </c>
      <c r="X1129" s="79"/>
      <c r="Y1129" s="189"/>
      <c r="Z1129" s="17"/>
      <c r="AA1129" s="17"/>
      <c r="AB1129" s="17"/>
    </row>
    <row r="1130" spans="1:28" ht="25.5" x14ac:dyDescent="0.2">
      <c r="A1130" s="96">
        <v>43993</v>
      </c>
      <c r="B1130" s="79" t="s">
        <v>2115</v>
      </c>
      <c r="C1130" s="79" t="s">
        <v>1824</v>
      </c>
      <c r="D1130" s="79" t="s">
        <v>1878</v>
      </c>
      <c r="E1130" s="79" t="s">
        <v>2369</v>
      </c>
      <c r="F1130" s="60"/>
      <c r="G1130" s="61" t="s">
        <v>382</v>
      </c>
      <c r="H1130" s="97" t="s">
        <v>0</v>
      </c>
      <c r="I1130" s="97" t="str">
        <f t="shared" ref="I1130:I1136" si="73">LEFT($H1130,2)</f>
        <v>LA</v>
      </c>
      <c r="J1130" s="97" t="str">
        <f t="shared" ref="J1130:J1136" si="74">RIGHT($H1130,2)</f>
        <v>LA</v>
      </c>
      <c r="K1130" s="104" t="str">
        <f>IF($L1130=$M1130,L1130,CONCATENATE($L1130,", ",IF(ISBLANK(N1130),"",CONCATENATE(N1130,", ")),$M1130))</f>
        <v>South Central</v>
      </c>
      <c r="L1130" s="97" t="str">
        <f>INDEX('State '!$A$1:$C$62,MATCH($I1130,'State '!$B:$B,0),3)</f>
        <v>South Central</v>
      </c>
      <c r="M1130" s="97" t="str">
        <f>INDEX('State '!$A$1:$C$62,MATCH($J1130,'State '!$B:$B,0),3)</f>
        <v>South Central</v>
      </c>
      <c r="N1130" s="97"/>
      <c r="O1130" s="156">
        <v>610</v>
      </c>
      <c r="P1130" s="156">
        <v>104.3</v>
      </c>
      <c r="Q1130" s="145">
        <v>1500</v>
      </c>
      <c r="R1130" s="98">
        <v>42</v>
      </c>
      <c r="S1130" s="97" t="s">
        <v>135</v>
      </c>
      <c r="T1130" s="97" t="s">
        <v>381</v>
      </c>
      <c r="U1130" s="97" t="s">
        <v>2167</v>
      </c>
      <c r="V1130" s="97" t="s">
        <v>2174</v>
      </c>
      <c r="W1130" s="79" t="s">
        <v>2827</v>
      </c>
      <c r="X1130" s="79" t="s">
        <v>2813</v>
      </c>
      <c r="Y1130" s="228"/>
      <c r="Z1130" s="17"/>
      <c r="AA1130" s="17"/>
      <c r="AB1130" s="17"/>
    </row>
    <row r="1131" spans="1:28" ht="25.5" x14ac:dyDescent="0.2">
      <c r="A1131" s="96">
        <v>44729</v>
      </c>
      <c r="B1131" s="188" t="s">
        <v>2939</v>
      </c>
      <c r="C1131" s="80" t="s">
        <v>2942</v>
      </c>
      <c r="D1131" s="80" t="s">
        <v>136</v>
      </c>
      <c r="E1131" s="102" t="s">
        <v>2369</v>
      </c>
      <c r="F1131" s="62"/>
      <c r="G1131" s="98" t="s">
        <v>382</v>
      </c>
      <c r="H1131" s="97" t="s">
        <v>6</v>
      </c>
      <c r="I1131" s="97" t="str">
        <f t="shared" si="73"/>
        <v>TX</v>
      </c>
      <c r="J1131" s="97" t="str">
        <f t="shared" si="74"/>
        <v>TX</v>
      </c>
      <c r="K1131" s="104" t="str">
        <f>IF($L1131=$M1131,L1131,CONCATENATE($L1131,", ",IF(ISBLANK(N1131),"",CONCATENATE(N1131,", ")),$M1131))</f>
        <v>South Central</v>
      </c>
      <c r="L1131" s="97" t="str">
        <f>INDEX('State '!$A$1:$C$62,MATCH($I1131,'State '!$B:$B,0),3)</f>
        <v>South Central</v>
      </c>
      <c r="M1131" s="97" t="str">
        <f>INDEX('State '!$A$1:$C$62,MATCH($J1131,'State '!$B:$B,0),3)</f>
        <v>South Central</v>
      </c>
      <c r="N1131" s="97"/>
      <c r="O1131" s="156"/>
      <c r="P1131" s="174">
        <v>150</v>
      </c>
      <c r="Q1131" s="108">
        <v>1500</v>
      </c>
      <c r="R1131" s="63">
        <v>36</v>
      </c>
      <c r="S1131" s="103" t="s">
        <v>138</v>
      </c>
      <c r="T1131" s="191" t="s">
        <v>2593</v>
      </c>
      <c r="U1131" s="191"/>
      <c r="V1131" s="97" t="s">
        <v>2174</v>
      </c>
      <c r="W1131" s="79" t="s">
        <v>2941</v>
      </c>
      <c r="X1131" s="79"/>
      <c r="Y1131" s="146" t="s">
        <v>2940</v>
      </c>
      <c r="Z1131" s="17"/>
      <c r="AA1131" s="17"/>
      <c r="AB1131" s="17"/>
    </row>
    <row r="1132" spans="1:28" x14ac:dyDescent="0.2">
      <c r="A1132" s="96">
        <v>44313</v>
      </c>
      <c r="B1132" s="79" t="s">
        <v>1832</v>
      </c>
      <c r="C1132" s="79" t="s">
        <v>1833</v>
      </c>
      <c r="D1132" s="79" t="s">
        <v>134</v>
      </c>
      <c r="E1132" s="79" t="s">
        <v>2369</v>
      </c>
      <c r="F1132" s="60"/>
      <c r="G1132" s="61" t="s">
        <v>382</v>
      </c>
      <c r="H1132" s="97" t="s">
        <v>1834</v>
      </c>
      <c r="I1132" s="97" t="str">
        <f t="shared" si="73"/>
        <v>KY</v>
      </c>
      <c r="J1132" s="97" t="str">
        <f t="shared" si="74"/>
        <v>TN</v>
      </c>
      <c r="K1132" s="104" t="str">
        <f>IF($L1132=$M1132,L1132,CONCATENATE($L1132,", ",IF(ISBLANK(N1132),"",CONCATENATE(N1132,", ")),$M1132))</f>
        <v>Midwest</v>
      </c>
      <c r="L1132" s="97" t="str">
        <f>INDEX('State '!$A$1:$C$62,MATCH($I1132,'State '!$B:$B,0),3)</f>
        <v>Midwest</v>
      </c>
      <c r="M1132" s="97" t="str">
        <f>INDEX('State '!$A$1:$C$62,MATCH($J1132,'State '!$B:$B,0),3)</f>
        <v>Midwest</v>
      </c>
      <c r="N1132" s="97"/>
      <c r="O1132" s="144"/>
      <c r="P1132" s="110">
        <v>23</v>
      </c>
      <c r="Q1132" s="145">
        <v>52</v>
      </c>
      <c r="R1132" s="98">
        <v>12</v>
      </c>
      <c r="S1132" s="97" t="s">
        <v>135</v>
      </c>
      <c r="T1132" s="97" t="s">
        <v>381</v>
      </c>
      <c r="U1132" s="97" t="s">
        <v>2053</v>
      </c>
      <c r="V1132" s="97" t="s">
        <v>2177</v>
      </c>
      <c r="W1132" s="79"/>
      <c r="X1132" s="79"/>
      <c r="Y1132" s="189"/>
      <c r="AA1132" s="17"/>
      <c r="AB1132" s="17"/>
    </row>
    <row r="1133" spans="1:28" ht="25.5" x14ac:dyDescent="0.2">
      <c r="A1133" s="96">
        <v>44923</v>
      </c>
      <c r="B1133" s="79" t="s">
        <v>2221</v>
      </c>
      <c r="C1133" s="79" t="s">
        <v>256</v>
      </c>
      <c r="D1133" s="79" t="s">
        <v>134</v>
      </c>
      <c r="E1133" s="79" t="s">
        <v>2369</v>
      </c>
      <c r="F1133" s="60"/>
      <c r="G1133" s="61" t="s">
        <v>382</v>
      </c>
      <c r="H1133" s="97" t="s">
        <v>50</v>
      </c>
      <c r="I1133" s="97" t="str">
        <f t="shared" si="73"/>
        <v>WA</v>
      </c>
      <c r="J1133" s="97" t="str">
        <f t="shared" si="74"/>
        <v>WA</v>
      </c>
      <c r="K1133" s="104" t="str">
        <f>IF($L1133=$M1133,L1133,CONCATENATE($L1133,", ",IF(ISBLANK(N1133),"",CONCATENATE(N1133,", ")),$M1133))</f>
        <v>Pacific</v>
      </c>
      <c r="L1133" s="97" t="str">
        <f>INDEX('State '!$A$1:$C$62,MATCH($I1133,'State '!$B:$B,0),3)</f>
        <v>Pacific</v>
      </c>
      <c r="M1133" s="97" t="str">
        <f>INDEX('State '!$A$1:$C$62,MATCH($J1133,'State '!$B:$B,0),3)</f>
        <v>Pacific</v>
      </c>
      <c r="N1133" s="97"/>
      <c r="O1133" s="156">
        <v>22.8</v>
      </c>
      <c r="P1133" s="156">
        <v>3</v>
      </c>
      <c r="Q1133" s="145"/>
      <c r="R1133" s="98">
        <v>24</v>
      </c>
      <c r="S1133" s="101" t="s">
        <v>135</v>
      </c>
      <c r="T1133" s="97" t="s">
        <v>381</v>
      </c>
      <c r="U1133" s="97" t="s">
        <v>2222</v>
      </c>
      <c r="V1133" s="97" t="s">
        <v>2174</v>
      </c>
      <c r="W1133" s="79" t="s">
        <v>2860</v>
      </c>
      <c r="X1133" s="79"/>
      <c r="Y1133" s="189"/>
      <c r="Z1133" s="17"/>
      <c r="AA1133" s="17"/>
      <c r="AB1133" s="17"/>
    </row>
    <row r="1134" spans="1:28" ht="25.5" x14ac:dyDescent="0.2">
      <c r="A1134" s="96">
        <v>44923</v>
      </c>
      <c r="B1134" s="188" t="s">
        <v>3040</v>
      </c>
      <c r="C1134" s="188" t="s">
        <v>261</v>
      </c>
      <c r="D1134" s="188" t="s">
        <v>142</v>
      </c>
      <c r="E1134" s="102" t="s">
        <v>2369</v>
      </c>
      <c r="F1134" s="190"/>
      <c r="G1134" s="106" t="s">
        <v>382</v>
      </c>
      <c r="H1134" s="191" t="s">
        <v>23</v>
      </c>
      <c r="I1134" s="97" t="str">
        <f t="shared" si="73"/>
        <v>KY</v>
      </c>
      <c r="J1134" s="97" t="str">
        <f t="shared" si="74"/>
        <v>KY</v>
      </c>
      <c r="K1134" s="104" t="s">
        <v>9</v>
      </c>
      <c r="L1134" s="97" t="s">
        <v>9</v>
      </c>
      <c r="M1134" s="97" t="s">
        <v>9</v>
      </c>
      <c r="N1134" s="97"/>
      <c r="O1134" s="156">
        <v>18.899999999999999</v>
      </c>
      <c r="P1134" s="196">
        <v>0.5</v>
      </c>
      <c r="Q1134" s="194"/>
      <c r="R1134" s="192">
        <v>30</v>
      </c>
      <c r="S1134" s="97" t="s">
        <v>138</v>
      </c>
      <c r="T1134" s="97" t="s">
        <v>381</v>
      </c>
      <c r="U1134" s="191" t="s">
        <v>3041</v>
      </c>
      <c r="V1134" s="97" t="s">
        <v>2174</v>
      </c>
      <c r="W1134" s="79" t="s">
        <v>3311</v>
      </c>
      <c r="X1134" s="79"/>
      <c r="Y1134" s="146"/>
      <c r="Z1134" s="17"/>
      <c r="AA1134" s="17"/>
      <c r="AB1134" s="17"/>
    </row>
    <row r="1135" spans="1:28" ht="38.25" x14ac:dyDescent="0.2">
      <c r="A1135" s="96">
        <v>44656</v>
      </c>
      <c r="B1135" s="79" t="s">
        <v>3100</v>
      </c>
      <c r="C1135" s="79" t="s">
        <v>3101</v>
      </c>
      <c r="D1135" s="79" t="s">
        <v>140</v>
      </c>
      <c r="E1135" s="79" t="s">
        <v>2369</v>
      </c>
      <c r="F1135" s="60"/>
      <c r="G1135" s="61" t="s">
        <v>382</v>
      </c>
      <c r="H1135" s="97" t="s">
        <v>3277</v>
      </c>
      <c r="I1135" s="97" t="str">
        <f t="shared" si="73"/>
        <v>PA</v>
      </c>
      <c r="J1135" s="97" t="str">
        <f t="shared" si="74"/>
        <v>VA</v>
      </c>
      <c r="K1135" s="104" t="s">
        <v>5</v>
      </c>
      <c r="L1135" s="97" t="s">
        <v>5</v>
      </c>
      <c r="M1135" s="97" t="s">
        <v>5</v>
      </c>
      <c r="N1135" s="97"/>
      <c r="O1135" s="156"/>
      <c r="P1135" s="156">
        <v>0</v>
      </c>
      <c r="Q1135" s="145">
        <v>25</v>
      </c>
      <c r="R1135" s="98"/>
      <c r="S1135" s="97" t="s">
        <v>135</v>
      </c>
      <c r="T1135" s="97" t="s">
        <v>381</v>
      </c>
      <c r="U1135" s="231" t="s">
        <v>3102</v>
      </c>
      <c r="V1135" s="97" t="s">
        <v>2177</v>
      </c>
      <c r="W1135" s="79" t="s">
        <v>3103</v>
      </c>
      <c r="X1135" s="79"/>
      <c r="Y1135" s="189"/>
      <c r="AA1135" s="17"/>
      <c r="AB1135" s="17"/>
    </row>
    <row r="1136" spans="1:28" ht="38.25" x14ac:dyDescent="0.2">
      <c r="A1136" s="96">
        <v>44575</v>
      </c>
      <c r="B1136" s="79" t="s">
        <v>3128</v>
      </c>
      <c r="C1136" s="79" t="s">
        <v>3101</v>
      </c>
      <c r="D1136" s="79" t="s">
        <v>140</v>
      </c>
      <c r="E1136" s="102" t="s">
        <v>2369</v>
      </c>
      <c r="F1136" s="60"/>
      <c r="G1136" s="61" t="s">
        <v>382</v>
      </c>
      <c r="H1136" s="97" t="s">
        <v>33</v>
      </c>
      <c r="I1136" s="97" t="str">
        <f t="shared" si="73"/>
        <v>WV</v>
      </c>
      <c r="J1136" s="97" t="str">
        <f t="shared" si="74"/>
        <v>WV</v>
      </c>
      <c r="K1136" s="104" t="str">
        <f>IF($L1136=$M1136,L1136,CONCATENATE($L1136,", ",IF(ISBLANK(N1136),"",CONCATENATE(N1136,", ")),$M1136))</f>
        <v>Northeast</v>
      </c>
      <c r="L1136" s="97" t="str">
        <f>INDEX('State '!$A$1:$C$62,MATCH($I1136,'State '!$B:$B,0),3)</f>
        <v>Northeast</v>
      </c>
      <c r="M1136" s="97" t="str">
        <f>INDEX('State '!$A$1:$C$62,MATCH($J1136,'State '!$B:$B,0),3)</f>
        <v>Northeast</v>
      </c>
      <c r="N1136" s="97"/>
      <c r="O1136" s="156">
        <v>190.8</v>
      </c>
      <c r="P1136" s="173">
        <v>21</v>
      </c>
      <c r="Q1136" s="145">
        <v>240</v>
      </c>
      <c r="R1136" s="98"/>
      <c r="S1136" s="97" t="s">
        <v>135</v>
      </c>
      <c r="T1136" s="97" t="s">
        <v>381</v>
      </c>
      <c r="U1136" s="97" t="s">
        <v>3129</v>
      </c>
      <c r="V1136" s="97" t="s">
        <v>2174</v>
      </c>
      <c r="W1136" s="79" t="s">
        <v>3130</v>
      </c>
      <c r="X1136" s="79"/>
      <c r="Y1136" s="136" t="s">
        <v>3133</v>
      </c>
      <c r="AA1136" s="17"/>
      <c r="AB1136" s="17"/>
    </row>
    <row r="1138" spans="1:28" ht="38.25" x14ac:dyDescent="0.2">
      <c r="A1138" s="96">
        <v>44575</v>
      </c>
      <c r="B1138" s="79" t="s">
        <v>2956</v>
      </c>
      <c r="C1138" s="79" t="s">
        <v>1947</v>
      </c>
      <c r="D1138" s="79" t="s">
        <v>136</v>
      </c>
      <c r="E1138" s="102" t="s">
        <v>2369</v>
      </c>
      <c r="F1138" s="60"/>
      <c r="G1138" s="98" t="s">
        <v>382</v>
      </c>
      <c r="H1138" s="97" t="s">
        <v>399</v>
      </c>
      <c r="I1138" s="97" t="str">
        <f t="shared" ref="I1138:I1160" si="75">LEFT($H1138,2)</f>
        <v>PA</v>
      </c>
      <c r="J1138" s="97" t="str">
        <f t="shared" ref="J1138:J1160" si="76">RIGHT($H1138,2)</f>
        <v>NJ</v>
      </c>
      <c r="K1138" s="104" t="str">
        <f t="shared" ref="K1138:K1171" si="77">IF($L1138=$M1138,L1138,CONCATENATE($L1138,", ",IF(ISBLANK(N1138),"",CONCATENATE(N1138,", ")),$M1138))</f>
        <v>Northeast</v>
      </c>
      <c r="L1138" s="97" t="str">
        <f>INDEX('State '!$A$1:$C$62,MATCH($I1138,'State '!$B:$B,0),3)</f>
        <v>Northeast</v>
      </c>
      <c r="M1138" s="97" t="str">
        <f>INDEX('State '!$A$1:$C$62,MATCH($J1138,'State '!$B:$B,0),3)</f>
        <v>Northeast</v>
      </c>
      <c r="N1138" s="97"/>
      <c r="O1138" s="156">
        <v>1300</v>
      </c>
      <c r="P1138" s="110">
        <v>68</v>
      </c>
      <c r="Q1138" s="145">
        <v>1107</v>
      </c>
      <c r="R1138" s="98">
        <v>36</v>
      </c>
      <c r="S1138" s="97" t="s">
        <v>135</v>
      </c>
      <c r="T1138" s="97" t="s">
        <v>381</v>
      </c>
      <c r="U1138" s="97" t="s">
        <v>2959</v>
      </c>
      <c r="V1138" s="97" t="s">
        <v>2174</v>
      </c>
      <c r="W1138" s="79" t="s">
        <v>2960</v>
      </c>
      <c r="X1138" s="79"/>
      <c r="Y1138" s="189"/>
      <c r="AA1138" s="17"/>
      <c r="AB1138" s="17"/>
    </row>
    <row r="1139" spans="1:28" ht="38.25" x14ac:dyDescent="0.2">
      <c r="A1139" s="96">
        <v>44470</v>
      </c>
      <c r="B1139" s="79" t="s">
        <v>2957</v>
      </c>
      <c r="C1139" s="79" t="s">
        <v>1947</v>
      </c>
      <c r="D1139" s="79" t="s">
        <v>136</v>
      </c>
      <c r="E1139" s="102" t="s">
        <v>2369</v>
      </c>
      <c r="F1139" s="60"/>
      <c r="G1139" s="98" t="s">
        <v>382</v>
      </c>
      <c r="H1139" s="97" t="s">
        <v>399</v>
      </c>
      <c r="I1139" s="97" t="str">
        <f t="shared" si="75"/>
        <v>PA</v>
      </c>
      <c r="J1139" s="97" t="str">
        <f t="shared" si="76"/>
        <v>NJ</v>
      </c>
      <c r="K1139" s="104" t="str">
        <f t="shared" si="77"/>
        <v>Northeast</v>
      </c>
      <c r="L1139" s="97" t="str">
        <f>INDEX('State '!$A$1:$C$62,MATCH($I1139,'State '!$B:$B,0),3)</f>
        <v>Northeast</v>
      </c>
      <c r="M1139" s="97" t="str">
        <f>INDEX('State '!$A$1:$C$62,MATCH($J1139,'State '!$B:$B,0),3)</f>
        <v>Northeast</v>
      </c>
      <c r="N1139" s="97"/>
      <c r="O1139" s="156"/>
      <c r="P1139" s="110">
        <v>50</v>
      </c>
      <c r="Q1139" s="145">
        <v>1107</v>
      </c>
      <c r="R1139" s="98" t="s">
        <v>384</v>
      </c>
      <c r="S1139" s="97" t="s">
        <v>135</v>
      </c>
      <c r="T1139" s="97" t="s">
        <v>381</v>
      </c>
      <c r="U1139" s="97" t="s">
        <v>2959</v>
      </c>
      <c r="V1139" s="97" t="s">
        <v>2177</v>
      </c>
      <c r="W1139" s="79" t="s">
        <v>2960</v>
      </c>
      <c r="X1139" s="79"/>
      <c r="Y1139" s="189"/>
      <c r="AA1139" s="17"/>
      <c r="AB1139" s="17"/>
    </row>
    <row r="1140" spans="1:28" ht="38.25" x14ac:dyDescent="0.2">
      <c r="A1140" s="96">
        <v>44168</v>
      </c>
      <c r="B1140" s="79" t="s">
        <v>2582</v>
      </c>
      <c r="C1140" s="79" t="s">
        <v>2583</v>
      </c>
      <c r="D1140" s="79" t="s">
        <v>136</v>
      </c>
      <c r="E1140" s="102" t="s">
        <v>2369</v>
      </c>
      <c r="F1140" s="60"/>
      <c r="G1140" s="98" t="s">
        <v>382</v>
      </c>
      <c r="H1140" s="97" t="s">
        <v>429</v>
      </c>
      <c r="I1140" s="97" t="str">
        <f t="shared" si="75"/>
        <v>TX</v>
      </c>
      <c r="J1140" s="97" t="str">
        <f t="shared" si="76"/>
        <v>LA</v>
      </c>
      <c r="K1140" s="104" t="str">
        <f t="shared" si="77"/>
        <v>South Central</v>
      </c>
      <c r="L1140" s="97" t="str">
        <f>INDEX('State '!$A$1:$C$62,MATCH($I1140,'State '!$B:$B,0),3)</f>
        <v>South Central</v>
      </c>
      <c r="M1140" s="97" t="str">
        <f>INDEX('State '!$A$1:$C$62,MATCH($J1140,'State '!$B:$B,0),3)</f>
        <v>South Central</v>
      </c>
      <c r="N1140" s="97"/>
      <c r="O1140" s="156"/>
      <c r="P1140" s="156"/>
      <c r="Q1140" s="145">
        <v>2000</v>
      </c>
      <c r="R1140" s="98"/>
      <c r="S1140" s="97" t="s">
        <v>135</v>
      </c>
      <c r="T1140" s="97" t="s">
        <v>381</v>
      </c>
      <c r="U1140" s="97"/>
      <c r="V1140" s="97" t="s">
        <v>2177</v>
      </c>
      <c r="W1140" s="79" t="s">
        <v>3050</v>
      </c>
      <c r="X1140" s="79" t="s">
        <v>2813</v>
      </c>
      <c r="Y1140" s="189"/>
      <c r="AA1140" s="17"/>
      <c r="AB1140" s="17"/>
    </row>
    <row r="1141" spans="1:28" x14ac:dyDescent="0.2">
      <c r="A1141" s="96">
        <v>43994</v>
      </c>
      <c r="B1141" s="79" t="s">
        <v>2362</v>
      </c>
      <c r="C1141" s="79" t="s">
        <v>2363</v>
      </c>
      <c r="D1141" s="79" t="s">
        <v>136</v>
      </c>
      <c r="E1141" s="79" t="s">
        <v>2369</v>
      </c>
      <c r="F1141" s="60"/>
      <c r="G1141" s="61" t="s">
        <v>382</v>
      </c>
      <c r="H1141" s="97" t="s">
        <v>6</v>
      </c>
      <c r="I1141" s="97" t="str">
        <f t="shared" si="75"/>
        <v>TX</v>
      </c>
      <c r="J1141" s="97" t="str">
        <f t="shared" si="76"/>
        <v>TX</v>
      </c>
      <c r="K1141" s="104" t="str">
        <f t="shared" si="77"/>
        <v>South Central</v>
      </c>
      <c r="L1141" s="97" t="str">
        <f>INDEX('State '!$A$1:$C$62,MATCH($I1141,'State '!$B:$B,0),3)</f>
        <v>South Central</v>
      </c>
      <c r="M1141" s="97" t="str">
        <f>INDEX('State '!$A$1:$C$62,MATCH($J1141,'State '!$B:$B,0),3)</f>
        <v>South Central</v>
      </c>
      <c r="N1141" s="97"/>
      <c r="O1141" s="156"/>
      <c r="P1141" s="156">
        <v>520</v>
      </c>
      <c r="Q1141" s="145">
        <v>2000</v>
      </c>
      <c r="R1141" s="98" t="s">
        <v>550</v>
      </c>
      <c r="S1141" s="103" t="s">
        <v>138</v>
      </c>
      <c r="T1141" s="97"/>
      <c r="U1141" s="97"/>
      <c r="V1141" s="97" t="s">
        <v>2174</v>
      </c>
      <c r="W1141" s="79" t="s">
        <v>2581</v>
      </c>
      <c r="X1141" s="79"/>
      <c r="Y1141" s="136" t="s">
        <v>2558</v>
      </c>
      <c r="AA1141" s="17"/>
      <c r="AB1141" s="17"/>
    </row>
    <row r="1142" spans="1:28" ht="25.5" x14ac:dyDescent="0.2">
      <c r="A1142" s="96">
        <v>44923</v>
      </c>
      <c r="B1142" s="79" t="s">
        <v>3116</v>
      </c>
      <c r="C1142" s="79" t="s">
        <v>1725</v>
      </c>
      <c r="D1142" s="79" t="s">
        <v>142</v>
      </c>
      <c r="E1142" s="79" t="s">
        <v>2369</v>
      </c>
      <c r="F1142" s="60"/>
      <c r="G1142" s="61" t="s">
        <v>382</v>
      </c>
      <c r="H1142" s="97" t="s">
        <v>42</v>
      </c>
      <c r="I1142" s="97" t="str">
        <f t="shared" si="75"/>
        <v>IA</v>
      </c>
      <c r="J1142" s="97" t="str">
        <f t="shared" si="76"/>
        <v>IA</v>
      </c>
      <c r="K1142" s="104" t="str">
        <f t="shared" si="77"/>
        <v>Midwest</v>
      </c>
      <c r="L1142" s="97" t="str">
        <f>INDEX('State '!$A$1:$C$62,MATCH($I1142,'State '!$B:$B,0),3)</f>
        <v>Midwest</v>
      </c>
      <c r="M1142" s="97" t="str">
        <f>INDEX('State '!$A$1:$C$62,MATCH($J1142,'State '!$B:$B,0),3)</f>
        <v>Midwest</v>
      </c>
      <c r="N1142" s="97"/>
      <c r="O1142" s="156">
        <v>4.3</v>
      </c>
      <c r="P1142" s="196">
        <v>0.35599999999999998</v>
      </c>
      <c r="Q1142" s="145">
        <v>0</v>
      </c>
      <c r="R1142" s="98">
        <v>24</v>
      </c>
      <c r="S1142" s="97" t="s">
        <v>135</v>
      </c>
      <c r="T1142" s="97" t="s">
        <v>381</v>
      </c>
      <c r="U1142" s="97" t="s">
        <v>3117</v>
      </c>
      <c r="V1142" s="97" t="s">
        <v>2174</v>
      </c>
      <c r="W1142" s="79" t="s">
        <v>3118</v>
      </c>
      <c r="X1142" s="79"/>
      <c r="Y1142" s="230"/>
      <c r="Z1142" s="17"/>
      <c r="AA1142" s="17"/>
      <c r="AB1142" s="17"/>
    </row>
    <row r="1143" spans="1:28" ht="25.5" x14ac:dyDescent="0.2">
      <c r="A1143" s="96">
        <v>44575</v>
      </c>
      <c r="B1143" s="79" t="s">
        <v>2129</v>
      </c>
      <c r="C1143" s="79" t="s">
        <v>256</v>
      </c>
      <c r="D1143" s="79" t="s">
        <v>140</v>
      </c>
      <c r="E1143" s="79" t="s">
        <v>3171</v>
      </c>
      <c r="F1143" s="60"/>
      <c r="G1143" s="98" t="s">
        <v>382</v>
      </c>
      <c r="H1143" s="97" t="s">
        <v>2</v>
      </c>
      <c r="I1143" s="97" t="str">
        <f t="shared" si="75"/>
        <v>OR</v>
      </c>
      <c r="J1143" s="97" t="str">
        <f t="shared" si="76"/>
        <v>OR</v>
      </c>
      <c r="K1143" s="104" t="str">
        <f t="shared" si="77"/>
        <v>Pacific</v>
      </c>
      <c r="L1143" s="97" t="str">
        <f>INDEX('State '!$A$1:$C$62,MATCH($I1143,'State '!$B:$B,0),3)</f>
        <v>Pacific</v>
      </c>
      <c r="M1143" s="97" t="str">
        <f>INDEX('State '!$A$1:$C$62,MATCH($J1143,'State '!$B:$B,0),3)</f>
        <v>Pacific</v>
      </c>
      <c r="N1143" s="97"/>
      <c r="O1143" s="156">
        <v>800</v>
      </c>
      <c r="P1143" s="110">
        <v>106</v>
      </c>
      <c r="Q1143" s="145">
        <v>450</v>
      </c>
      <c r="R1143" s="98">
        <v>30</v>
      </c>
      <c r="S1143" s="97" t="s">
        <v>135</v>
      </c>
      <c r="T1143" s="97" t="s">
        <v>381</v>
      </c>
      <c r="U1143" s="97" t="s">
        <v>382</v>
      </c>
      <c r="V1143" s="97" t="s">
        <v>2174</v>
      </c>
      <c r="W1143" s="79"/>
      <c r="X1143" s="79"/>
      <c r="Y1143" s="189"/>
      <c r="Z1143" s="17"/>
      <c r="AA1143" s="17"/>
      <c r="AB1143" s="17"/>
    </row>
    <row r="1144" spans="1:28" ht="38.25" x14ac:dyDescent="0.2">
      <c r="A1144" s="193">
        <v>44292</v>
      </c>
      <c r="B1144" s="188" t="s">
        <v>3081</v>
      </c>
      <c r="C1144" s="188" t="s">
        <v>2680</v>
      </c>
      <c r="D1144" s="188" t="s">
        <v>140</v>
      </c>
      <c r="E1144" s="188" t="s">
        <v>2369</v>
      </c>
      <c r="F1144" s="190"/>
      <c r="G1144" s="98" t="s">
        <v>382</v>
      </c>
      <c r="H1144" s="191" t="s">
        <v>19</v>
      </c>
      <c r="I1144" s="97" t="str">
        <f t="shared" si="75"/>
        <v>VA</v>
      </c>
      <c r="J1144" s="97" t="str">
        <f t="shared" si="76"/>
        <v>VA</v>
      </c>
      <c r="K1144" s="104" t="str">
        <f t="shared" si="77"/>
        <v>Northeast</v>
      </c>
      <c r="L1144" s="97" t="str">
        <f>INDEX('State '!$A$1:$C$62,MATCH($I1144,'State '!$B:$B,0),3)</f>
        <v>Northeast</v>
      </c>
      <c r="M1144" s="97" t="str">
        <f>INDEX('State '!$A$1:$C$62,MATCH($J1144,'State '!$B:$B,0),3)</f>
        <v>Northeast</v>
      </c>
      <c r="N1144" s="97"/>
      <c r="O1144" s="156">
        <v>205</v>
      </c>
      <c r="P1144" s="200">
        <v>10</v>
      </c>
      <c r="Q1144" s="194">
        <v>245</v>
      </c>
      <c r="R1144" s="192"/>
      <c r="S1144" s="191" t="s">
        <v>138</v>
      </c>
      <c r="T1144" s="191" t="s">
        <v>3082</v>
      </c>
      <c r="U1144" s="191"/>
      <c r="V1144" s="97" t="s">
        <v>2174</v>
      </c>
      <c r="W1144" s="79" t="s">
        <v>3083</v>
      </c>
      <c r="X1144" s="79"/>
      <c r="Y1144" s="189"/>
      <c r="Z1144" s="17"/>
      <c r="AA1144" s="17"/>
      <c r="AB1144" s="17"/>
    </row>
    <row r="1145" spans="1:28" ht="25.5" x14ac:dyDescent="0.2">
      <c r="A1145" s="96">
        <v>44018</v>
      </c>
      <c r="B1145" s="79" t="s">
        <v>2665</v>
      </c>
      <c r="C1145" s="79" t="s">
        <v>220</v>
      </c>
      <c r="D1145" s="79" t="s">
        <v>136</v>
      </c>
      <c r="E1145" s="79" t="s">
        <v>2369</v>
      </c>
      <c r="F1145" s="60"/>
      <c r="G1145" s="98" t="s">
        <v>382</v>
      </c>
      <c r="H1145" s="97" t="s">
        <v>2666</v>
      </c>
      <c r="I1145" s="97" t="str">
        <f t="shared" si="75"/>
        <v>UT</v>
      </c>
      <c r="J1145" s="97" t="str">
        <f t="shared" si="76"/>
        <v>MX</v>
      </c>
      <c r="K1145" s="104" t="str">
        <f t="shared" si="77"/>
        <v>Mountain, Mexico</v>
      </c>
      <c r="L1145" s="97" t="str">
        <f>INDEX('State '!$A$1:$C$62,MATCH($I1145,'State '!$B:$B,0),3)</f>
        <v>Mountain</v>
      </c>
      <c r="M1145" s="97" t="str">
        <f>INDEX('State '!$A$1:$C$62,MATCH($J1145,'State '!$B:$B,0),3)</f>
        <v>Mexico</v>
      </c>
      <c r="N1145" s="97"/>
      <c r="O1145" s="156"/>
      <c r="P1145" s="156">
        <v>650</v>
      </c>
      <c r="Q1145" s="145">
        <v>2000</v>
      </c>
      <c r="R1145" s="98" t="s">
        <v>2667</v>
      </c>
      <c r="S1145" s="97" t="s">
        <v>135</v>
      </c>
      <c r="T1145" s="97" t="s">
        <v>381</v>
      </c>
      <c r="U1145" s="97"/>
      <c r="V1145" s="97" t="s">
        <v>2177</v>
      </c>
      <c r="W1145" s="79" t="s">
        <v>2668</v>
      </c>
      <c r="X1145" s="79"/>
      <c r="Y1145" s="136" t="s">
        <v>2767</v>
      </c>
      <c r="Z1145" s="17"/>
      <c r="AA1145" s="17"/>
      <c r="AB1145" s="17"/>
    </row>
    <row r="1146" spans="1:28" x14ac:dyDescent="0.2">
      <c r="A1146" s="96">
        <v>43922</v>
      </c>
      <c r="B1146" s="80" t="s">
        <v>1918</v>
      </c>
      <c r="C1146" s="80" t="s">
        <v>205</v>
      </c>
      <c r="D1146" s="80" t="s">
        <v>140</v>
      </c>
      <c r="E1146" s="102" t="s">
        <v>2369</v>
      </c>
      <c r="F1146" s="62"/>
      <c r="G1146" s="109" t="s">
        <v>382</v>
      </c>
      <c r="H1146" s="97" t="s">
        <v>10</v>
      </c>
      <c r="I1146" s="97" t="str">
        <f t="shared" si="75"/>
        <v>NY</v>
      </c>
      <c r="J1146" s="97" t="str">
        <f t="shared" si="76"/>
        <v>NY</v>
      </c>
      <c r="K1146" s="104" t="str">
        <f t="shared" si="77"/>
        <v>Northeast</v>
      </c>
      <c r="L1146" s="97" t="str">
        <f>INDEX('State '!$A$1:$C$62,MATCH($I1146,'State '!$B:$B,0),3)</f>
        <v>Northeast</v>
      </c>
      <c r="M1146" s="97" t="str">
        <f>INDEX('State '!$A$1:$C$62,MATCH($J1146,'State '!$B:$B,0),3)</f>
        <v>Northeast</v>
      </c>
      <c r="N1146" s="97"/>
      <c r="O1146" s="156">
        <v>75</v>
      </c>
      <c r="P1146" s="174"/>
      <c r="Q1146" s="108">
        <v>650</v>
      </c>
      <c r="R1146" s="63"/>
      <c r="S1146" s="103" t="s">
        <v>135</v>
      </c>
      <c r="T1146" s="104" t="s">
        <v>381</v>
      </c>
      <c r="U1146" s="105" t="s">
        <v>1919</v>
      </c>
      <c r="V1146" s="97" t="s">
        <v>2174</v>
      </c>
      <c r="W1146" s="79" t="s">
        <v>2433</v>
      </c>
      <c r="X1146" s="79"/>
      <c r="Y1146" s="136" t="s">
        <v>2507</v>
      </c>
      <c r="Z1146" s="17"/>
      <c r="AA1146" s="17"/>
      <c r="AB1146" s="17"/>
    </row>
    <row r="1147" spans="1:28" x14ac:dyDescent="0.2">
      <c r="A1147" s="96">
        <v>43124</v>
      </c>
      <c r="B1147" s="79" t="s">
        <v>1932</v>
      </c>
      <c r="C1147" s="79" t="s">
        <v>200</v>
      </c>
      <c r="D1147" s="79" t="s">
        <v>140</v>
      </c>
      <c r="E1147" s="79" t="s">
        <v>2369</v>
      </c>
      <c r="F1147" s="60"/>
      <c r="G1147" s="61"/>
      <c r="H1147" s="97" t="s">
        <v>1933</v>
      </c>
      <c r="I1147" s="97" t="str">
        <f t="shared" si="75"/>
        <v>NY</v>
      </c>
      <c r="J1147" s="97" t="str">
        <f t="shared" si="76"/>
        <v>MA</v>
      </c>
      <c r="K1147" s="104" t="str">
        <f t="shared" si="77"/>
        <v>Northeast</v>
      </c>
      <c r="L1147" s="97" t="str">
        <f>INDEX('State '!$A$1:$C$62,MATCH($I1147,'State '!$B:$B,0),3)</f>
        <v>Northeast</v>
      </c>
      <c r="M1147" s="97" t="str">
        <f>INDEX('State '!$A$1:$C$62,MATCH($J1147,'State '!$B:$B,0),3)</f>
        <v>Northeast</v>
      </c>
      <c r="N1147" s="97"/>
      <c r="O1147" s="156">
        <v>3000</v>
      </c>
      <c r="P1147" s="173">
        <v>123</v>
      </c>
      <c r="Q1147" s="145">
        <v>925</v>
      </c>
      <c r="R1147" s="98"/>
      <c r="S1147" s="97" t="s">
        <v>135</v>
      </c>
      <c r="T1147" s="97" t="s">
        <v>381</v>
      </c>
      <c r="U1147" s="97" t="s">
        <v>382</v>
      </c>
      <c r="V1147" s="97" t="s">
        <v>2177</v>
      </c>
      <c r="W1147" s="79"/>
      <c r="X1147" s="79"/>
      <c r="Y1147" s="189"/>
      <c r="Z1147" s="17"/>
      <c r="AA1147" s="17"/>
      <c r="AB1147" s="17"/>
    </row>
    <row r="1148" spans="1:28" x14ac:dyDescent="0.2">
      <c r="A1148" s="96">
        <v>43124</v>
      </c>
      <c r="B1148" s="79" t="s">
        <v>2206</v>
      </c>
      <c r="C1148" s="79" t="s">
        <v>199</v>
      </c>
      <c r="D1148" s="79" t="s">
        <v>140</v>
      </c>
      <c r="E1148" s="79" t="s">
        <v>2369</v>
      </c>
      <c r="F1148" s="60"/>
      <c r="G1148" s="61"/>
      <c r="H1148" s="97" t="s">
        <v>842</v>
      </c>
      <c r="I1148" s="97" t="str">
        <f t="shared" si="75"/>
        <v>OH</v>
      </c>
      <c r="J1148" s="97" t="str">
        <f t="shared" si="76"/>
        <v>NJ</v>
      </c>
      <c r="K1148" s="104" t="str">
        <f t="shared" si="77"/>
        <v>Northeast</v>
      </c>
      <c r="L1148" s="97" t="str">
        <f>INDEX('State '!$A$1:$C$62,MATCH($I1148,'State '!$B:$B,0),3)</f>
        <v>Northeast</v>
      </c>
      <c r="M1148" s="97" t="str">
        <f>INDEX('State '!$A$1:$C$62,MATCH($J1148,'State '!$B:$B,0),3)</f>
        <v>Northeast</v>
      </c>
      <c r="N1148" s="97"/>
      <c r="O1148" s="156"/>
      <c r="P1148" s="173"/>
      <c r="Q1148" s="145">
        <v>1000</v>
      </c>
      <c r="R1148" s="98"/>
      <c r="S1148" s="97" t="s">
        <v>135</v>
      </c>
      <c r="T1148" s="97" t="s">
        <v>381</v>
      </c>
      <c r="U1148" s="97" t="s">
        <v>382</v>
      </c>
      <c r="V1148" s="97" t="s">
        <v>2177</v>
      </c>
      <c r="W1148" s="79"/>
      <c r="X1148" s="79"/>
      <c r="Y1148" s="189"/>
      <c r="AA1148" s="17"/>
      <c r="AB1148" s="17"/>
    </row>
    <row r="1149" spans="1:28" x14ac:dyDescent="0.2">
      <c r="A1149" s="96">
        <v>43291</v>
      </c>
      <c r="B1149" s="79" t="s">
        <v>2329</v>
      </c>
      <c r="C1149" s="79" t="s">
        <v>1836</v>
      </c>
      <c r="D1149" s="79" t="s">
        <v>140</v>
      </c>
      <c r="E1149" s="79" t="s">
        <v>2369</v>
      </c>
      <c r="F1149" s="60"/>
      <c r="G1149" s="98"/>
      <c r="H1149" s="97" t="s">
        <v>2330</v>
      </c>
      <c r="I1149" s="97" t="str">
        <f t="shared" si="75"/>
        <v>OK</v>
      </c>
      <c r="J1149" s="97" t="str">
        <f t="shared" si="76"/>
        <v>KS</v>
      </c>
      <c r="K1149" s="104" t="str">
        <f t="shared" si="77"/>
        <v>South Central</v>
      </c>
      <c r="L1149" s="97" t="str">
        <f>INDEX('State '!$A$1:$C$62,MATCH($I1149,'State '!$B:$B,0),3)</f>
        <v>South Central</v>
      </c>
      <c r="M1149" s="97" t="str">
        <f>INDEX('State '!$A$1:$C$62,MATCH($J1149,'State '!$B:$B,0),3)</f>
        <v>South Central</v>
      </c>
      <c r="N1149" s="97"/>
      <c r="O1149" s="156"/>
      <c r="P1149" s="173">
        <v>48</v>
      </c>
      <c r="Q1149" s="145">
        <v>631</v>
      </c>
      <c r="R1149" s="98"/>
      <c r="S1149" s="97" t="s">
        <v>135</v>
      </c>
      <c r="T1149" s="97" t="s">
        <v>381</v>
      </c>
      <c r="U1149" s="97" t="s">
        <v>2331</v>
      </c>
      <c r="V1149" s="97" t="s">
        <v>2177</v>
      </c>
      <c r="W1149" s="79" t="s">
        <v>2569</v>
      </c>
      <c r="X1149" s="79"/>
      <c r="Y1149" s="189"/>
      <c r="AA1149" s="17"/>
      <c r="AB1149" s="17"/>
    </row>
    <row r="1150" spans="1:28" x14ac:dyDescent="0.2">
      <c r="A1150" s="193">
        <v>43756</v>
      </c>
      <c r="B1150" s="188" t="s">
        <v>2576</v>
      </c>
      <c r="C1150" s="188" t="s">
        <v>2577</v>
      </c>
      <c r="D1150" s="188" t="s">
        <v>136</v>
      </c>
      <c r="E1150" s="188" t="s">
        <v>2369</v>
      </c>
      <c r="F1150" s="190"/>
      <c r="G1150" s="192"/>
      <c r="H1150" s="191" t="s">
        <v>677</v>
      </c>
      <c r="I1150" s="191" t="str">
        <f t="shared" si="75"/>
        <v>MN</v>
      </c>
      <c r="J1150" s="191" t="str">
        <f t="shared" si="76"/>
        <v>ND</v>
      </c>
      <c r="K1150" s="104" t="str">
        <f t="shared" si="77"/>
        <v>Midwest, Mountain</v>
      </c>
      <c r="L1150" s="97" t="str">
        <f>INDEX('State '!$A$1:$C$62,MATCH($I1150,'State '!$B:$B,0),3)</f>
        <v>Midwest</v>
      </c>
      <c r="M1150" s="97" t="str">
        <f>INDEX('State '!$A$1:$C$62,MATCH($J1150,'State '!$B:$B,0),3)</f>
        <v>Mountain</v>
      </c>
      <c r="N1150" s="97"/>
      <c r="O1150" s="156">
        <v>3.2</v>
      </c>
      <c r="P1150" s="195">
        <v>17.3</v>
      </c>
      <c r="Q1150" s="194"/>
      <c r="R1150" s="192" t="s">
        <v>2579</v>
      </c>
      <c r="S1150" s="191" t="s">
        <v>135</v>
      </c>
      <c r="T1150" s="191" t="s">
        <v>381</v>
      </c>
      <c r="U1150" s="191" t="s">
        <v>2578</v>
      </c>
      <c r="V1150" s="97" t="s">
        <v>2177</v>
      </c>
      <c r="W1150" s="79" t="s">
        <v>2854</v>
      </c>
      <c r="X1150" s="79"/>
      <c r="Y1150" s="189"/>
      <c r="AA1150" s="17"/>
      <c r="AB1150" s="17"/>
    </row>
    <row r="1151" spans="1:28" x14ac:dyDescent="0.2">
      <c r="A1151" s="96">
        <v>42614</v>
      </c>
      <c r="B1151" s="79" t="s">
        <v>1976</v>
      </c>
      <c r="C1151" s="79" t="s">
        <v>2024</v>
      </c>
      <c r="D1151" s="79" t="s">
        <v>136</v>
      </c>
      <c r="E1151" s="79" t="s">
        <v>2219</v>
      </c>
      <c r="F1151" s="60"/>
      <c r="G1151" s="61"/>
      <c r="H1151" s="97" t="s">
        <v>1831</v>
      </c>
      <c r="I1151" s="97" t="str">
        <f t="shared" si="75"/>
        <v>ND</v>
      </c>
      <c r="J1151" s="97" t="str">
        <f t="shared" si="76"/>
        <v>MN</v>
      </c>
      <c r="K1151" s="104" t="str">
        <f t="shared" si="77"/>
        <v>Mountain, Midwest</v>
      </c>
      <c r="L1151" s="97" t="str">
        <f>INDEX('State '!$A$1:$C$62,MATCH($I1151,'State '!$B:$B,0),3)</f>
        <v>Mountain</v>
      </c>
      <c r="M1151" s="97" t="str">
        <f>INDEX('State '!$A$1:$C$62,MATCH($J1151,'State '!$B:$B,0),3)</f>
        <v>Midwest</v>
      </c>
      <c r="N1151" s="97"/>
      <c r="O1151" s="156">
        <v>650</v>
      </c>
      <c r="P1151" s="173">
        <v>24</v>
      </c>
      <c r="Q1151" s="145">
        <v>400</v>
      </c>
      <c r="R1151" s="98"/>
      <c r="S1151" s="97" t="s">
        <v>135</v>
      </c>
      <c r="T1151" s="97" t="s">
        <v>381</v>
      </c>
      <c r="U1151" s="97"/>
      <c r="V1151" s="97" t="s">
        <v>2177</v>
      </c>
      <c r="W1151" s="79"/>
      <c r="X1151" s="79"/>
      <c r="Y1151" s="189"/>
      <c r="AA1151" s="17"/>
      <c r="AB1151" s="17"/>
    </row>
    <row r="1152" spans="1:28" x14ac:dyDescent="0.2">
      <c r="A1152" s="96">
        <v>43124</v>
      </c>
      <c r="B1152" s="80" t="s">
        <v>2119</v>
      </c>
      <c r="C1152" s="80" t="s">
        <v>2368</v>
      </c>
      <c r="D1152" s="80" t="s">
        <v>134</v>
      </c>
      <c r="E1152" s="102" t="s">
        <v>2369</v>
      </c>
      <c r="F1152" s="62"/>
      <c r="G1152" s="107"/>
      <c r="H1152" s="97" t="s">
        <v>6</v>
      </c>
      <c r="I1152" s="97" t="str">
        <f t="shared" si="75"/>
        <v>TX</v>
      </c>
      <c r="J1152" s="97" t="str">
        <f t="shared" si="76"/>
        <v>TX</v>
      </c>
      <c r="K1152" s="104" t="str">
        <f t="shared" si="77"/>
        <v>South Central</v>
      </c>
      <c r="L1152" s="97" t="str">
        <f>INDEX('State '!$A$1:$C$62,MATCH($I1152,'State '!$B:$B,0),3)</f>
        <v>South Central</v>
      </c>
      <c r="M1152" s="97" t="str">
        <f>INDEX('State '!$A$1:$C$62,MATCH($J1152,'State '!$B:$B,0),3)</f>
        <v>South Central</v>
      </c>
      <c r="N1152" s="97"/>
      <c r="O1152" s="156"/>
      <c r="P1152" s="174">
        <f>53+26</f>
        <v>79</v>
      </c>
      <c r="Q1152" s="108">
        <v>600</v>
      </c>
      <c r="R1152" s="63" t="s">
        <v>550</v>
      </c>
      <c r="S1152" s="103" t="s">
        <v>138</v>
      </c>
      <c r="T1152" s="104" t="s">
        <v>187</v>
      </c>
      <c r="U1152" s="105" t="s">
        <v>382</v>
      </c>
      <c r="V1152" s="97" t="s">
        <v>2174</v>
      </c>
      <c r="W1152" s="79"/>
      <c r="X1152" s="79"/>
      <c r="Y1152" s="189"/>
      <c r="AA1152" s="17"/>
      <c r="AB1152" s="17"/>
    </row>
    <row r="1153" spans="1:28" ht="38.25" x14ac:dyDescent="0.2">
      <c r="A1153" s="193">
        <v>43756</v>
      </c>
      <c r="B1153" s="188" t="s">
        <v>2571</v>
      </c>
      <c r="C1153" s="188" t="s">
        <v>1721</v>
      </c>
      <c r="D1153" s="188" t="s">
        <v>134</v>
      </c>
      <c r="E1153" s="188" t="s">
        <v>2369</v>
      </c>
      <c r="F1153" s="190"/>
      <c r="G1153" s="192"/>
      <c r="H1153" s="191" t="s">
        <v>33</v>
      </c>
      <c r="I1153" s="191" t="str">
        <f t="shared" si="75"/>
        <v>WV</v>
      </c>
      <c r="J1153" s="191" t="str">
        <f t="shared" si="76"/>
        <v>WV</v>
      </c>
      <c r="K1153" s="104" t="str">
        <f t="shared" si="77"/>
        <v>Northeast</v>
      </c>
      <c r="L1153" s="97" t="str">
        <f>INDEX('State '!$A$1:$C$62,MATCH($I1153,'State '!$B:$B,0),3)</f>
        <v>Northeast</v>
      </c>
      <c r="M1153" s="97" t="str">
        <f>INDEX('State '!$A$1:$C$62,MATCH($J1153,'State '!$B:$B,0),3)</f>
        <v>Northeast</v>
      </c>
      <c r="N1153" s="97"/>
      <c r="O1153" s="156">
        <v>20.100000000000001</v>
      </c>
      <c r="P1153" s="195">
        <v>5</v>
      </c>
      <c r="Q1153" s="194">
        <v>85</v>
      </c>
      <c r="R1153" s="192">
        <v>12</v>
      </c>
      <c r="S1153" s="191" t="s">
        <v>138</v>
      </c>
      <c r="T1153" s="191" t="s">
        <v>381</v>
      </c>
      <c r="U1153" s="191" t="s">
        <v>2572</v>
      </c>
      <c r="V1153" s="97" t="s">
        <v>2174</v>
      </c>
      <c r="W1153" s="79" t="s">
        <v>2858</v>
      </c>
      <c r="X1153" s="79" t="s">
        <v>2814</v>
      </c>
      <c r="Y1153" s="136"/>
      <c r="AA1153" s="17"/>
      <c r="AB1153" s="17"/>
    </row>
    <row r="1154" spans="1:28" x14ac:dyDescent="0.2">
      <c r="A1154" s="96">
        <v>43756</v>
      </c>
      <c r="B1154" s="79" t="s">
        <v>2324</v>
      </c>
      <c r="C1154" s="79" t="s">
        <v>2325</v>
      </c>
      <c r="D1154" s="79" t="s">
        <v>136</v>
      </c>
      <c r="E1154" s="79" t="s">
        <v>2369</v>
      </c>
      <c r="F1154" s="60"/>
      <c r="G1154" s="98"/>
      <c r="H1154" s="97" t="s">
        <v>2326</v>
      </c>
      <c r="I1154" s="97" t="str">
        <f t="shared" si="75"/>
        <v>WA</v>
      </c>
      <c r="J1154" s="97" t="str">
        <f t="shared" si="76"/>
        <v>BC</v>
      </c>
      <c r="K1154" s="104" t="str">
        <f t="shared" si="77"/>
        <v>Pacific, Canada</v>
      </c>
      <c r="L1154" s="97" t="str">
        <f>INDEX('State '!$A$1:$C$62,MATCH($I1154,'State '!$B:$B,0),3)</f>
        <v>Pacific</v>
      </c>
      <c r="M1154" s="97" t="str">
        <f>INDEX('State '!$A$1:$C$62,MATCH($J1154,'State '!$B:$B,0),3)</f>
        <v>Canada</v>
      </c>
      <c r="N1154" s="97"/>
      <c r="O1154" s="156"/>
      <c r="P1154" s="173">
        <v>81</v>
      </c>
      <c r="Q1154" s="145">
        <v>700</v>
      </c>
      <c r="R1154" s="98">
        <v>36</v>
      </c>
      <c r="S1154" s="97" t="s">
        <v>135</v>
      </c>
      <c r="T1154" s="97"/>
      <c r="U1154" s="97"/>
      <c r="V1154" s="97" t="s">
        <v>2177</v>
      </c>
      <c r="W1154" s="79" t="s">
        <v>2859</v>
      </c>
      <c r="X1154" s="79"/>
      <c r="Y1154" s="189"/>
      <c r="AA1154" s="17"/>
      <c r="AB1154" s="17"/>
    </row>
    <row r="1155" spans="1:28" ht="38.25" x14ac:dyDescent="0.2">
      <c r="A1155" s="96">
        <v>43756</v>
      </c>
      <c r="B1155" s="79" t="s">
        <v>2510</v>
      </c>
      <c r="C1155" s="80" t="s">
        <v>1725</v>
      </c>
      <c r="D1155" s="79" t="s">
        <v>140</v>
      </c>
      <c r="E1155" s="79" t="s">
        <v>2369</v>
      </c>
      <c r="F1155" s="60"/>
      <c r="G1155" s="61"/>
      <c r="H1155" s="97" t="s">
        <v>2511</v>
      </c>
      <c r="I1155" s="97" t="str">
        <f t="shared" si="75"/>
        <v>MB</v>
      </c>
      <c r="J1155" s="97" t="str">
        <f t="shared" si="76"/>
        <v>IL</v>
      </c>
      <c r="K1155" s="104" t="str">
        <f t="shared" si="77"/>
        <v>Canada, Midwest</v>
      </c>
      <c r="L1155" s="97" t="str">
        <f>INDEX('State '!$A$1:$C$62,MATCH($I1155,'State '!$B:$B,0),3)</f>
        <v>Canada</v>
      </c>
      <c r="M1155" s="97" t="str">
        <f>INDEX('State '!$A$1:$C$62,MATCH($J1155,'State '!$B:$B,0),3)</f>
        <v>Midwest</v>
      </c>
      <c r="N1155" s="97"/>
      <c r="O1155" s="156"/>
      <c r="P1155" s="173"/>
      <c r="Q1155" s="145">
        <v>2200</v>
      </c>
      <c r="R1155" s="98"/>
      <c r="S1155" s="97" t="s">
        <v>135</v>
      </c>
      <c r="T1155" s="97" t="s">
        <v>381</v>
      </c>
      <c r="U1155" s="97"/>
      <c r="V1155" s="97" t="s">
        <v>2177</v>
      </c>
      <c r="W1155" s="79" t="s">
        <v>2566</v>
      </c>
      <c r="X1155" s="79"/>
      <c r="Y1155" s="189"/>
      <c r="AA1155" s="17"/>
      <c r="AB1155" s="17"/>
    </row>
    <row r="1156" spans="1:28" ht="38.25" x14ac:dyDescent="0.2">
      <c r="A1156" s="96">
        <v>43756</v>
      </c>
      <c r="B1156" s="80" t="s">
        <v>2585</v>
      </c>
      <c r="C1156" s="150" t="s">
        <v>221</v>
      </c>
      <c r="D1156" s="80" t="s">
        <v>134</v>
      </c>
      <c r="E1156" s="102" t="s">
        <v>2369</v>
      </c>
      <c r="F1156" s="62"/>
      <c r="G1156" s="107"/>
      <c r="H1156" s="97" t="s">
        <v>6</v>
      </c>
      <c r="I1156" s="97" t="str">
        <f t="shared" si="75"/>
        <v>TX</v>
      </c>
      <c r="J1156" s="97" t="str">
        <f t="shared" si="76"/>
        <v>TX</v>
      </c>
      <c r="K1156" s="104" t="str">
        <f t="shared" si="77"/>
        <v>South Central</v>
      </c>
      <c r="L1156" s="97" t="str">
        <f>INDEX('State '!$A$1:$C$62,MATCH($I1156,'State '!$B:$B,0),3)</f>
        <v>South Central</v>
      </c>
      <c r="M1156" s="97" t="str">
        <f>INDEX('State '!$A$1:$C$62,MATCH($J1156,'State '!$B:$B,0),3)</f>
        <v>South Central</v>
      </c>
      <c r="N1156" s="97"/>
      <c r="O1156" s="156"/>
      <c r="P1156" s="174">
        <v>40</v>
      </c>
      <c r="Q1156" s="108">
        <v>320</v>
      </c>
      <c r="R1156" s="63">
        <v>30</v>
      </c>
      <c r="S1156" s="103" t="s">
        <v>138</v>
      </c>
      <c r="T1156" s="104"/>
      <c r="U1156" s="105"/>
      <c r="V1156" s="104" t="s">
        <v>2404</v>
      </c>
      <c r="W1156" s="80" t="s">
        <v>2861</v>
      </c>
      <c r="X1156" s="80" t="s">
        <v>2813</v>
      </c>
      <c r="Y1156" s="137"/>
      <c r="AA1156" s="17"/>
      <c r="AB1156" s="17"/>
    </row>
    <row r="1157" spans="1:28" x14ac:dyDescent="0.2">
      <c r="A1157" s="96">
        <v>43124</v>
      </c>
      <c r="B1157" s="79" t="s">
        <v>2212</v>
      </c>
      <c r="C1157" s="79" t="s">
        <v>1725</v>
      </c>
      <c r="D1157" s="79" t="s">
        <v>1878</v>
      </c>
      <c r="E1157" s="79" t="s">
        <v>2369</v>
      </c>
      <c r="F1157" s="60"/>
      <c r="G1157" s="61"/>
      <c r="H1157" s="97" t="s">
        <v>8</v>
      </c>
      <c r="I1157" s="97" t="str">
        <f t="shared" si="75"/>
        <v>OH</v>
      </c>
      <c r="J1157" s="97" t="str">
        <f t="shared" si="76"/>
        <v>OH</v>
      </c>
      <c r="K1157" s="104" t="str">
        <f t="shared" si="77"/>
        <v>Northeast</v>
      </c>
      <c r="L1157" s="97" t="str">
        <f>INDEX('State '!$A$1:$C$62,MATCH($I1157,'State '!$B:$B,0),3)</f>
        <v>Northeast</v>
      </c>
      <c r="M1157" s="97" t="str">
        <f>INDEX('State '!$A$1:$C$62,MATCH($J1157,'State '!$B:$B,0),3)</f>
        <v>Northeast</v>
      </c>
      <c r="N1157" s="97"/>
      <c r="O1157" s="156"/>
      <c r="P1157" s="173"/>
      <c r="Q1157" s="145"/>
      <c r="R1157" s="98"/>
      <c r="S1157" s="97" t="s">
        <v>135</v>
      </c>
      <c r="T1157" s="97" t="s">
        <v>381</v>
      </c>
      <c r="U1157" s="97" t="s">
        <v>382</v>
      </c>
      <c r="V1157" s="97" t="s">
        <v>2174</v>
      </c>
      <c r="W1157" s="79"/>
      <c r="X1157" s="79"/>
      <c r="Y1157" s="189"/>
      <c r="AA1157" s="17"/>
      <c r="AB1157" s="17"/>
    </row>
    <row r="1158" spans="1:28" x14ac:dyDescent="0.2">
      <c r="A1158" s="96">
        <v>43691</v>
      </c>
      <c r="B1158" s="79" t="s">
        <v>2083</v>
      </c>
      <c r="C1158" s="79" t="s">
        <v>2084</v>
      </c>
      <c r="D1158" s="79" t="s">
        <v>140</v>
      </c>
      <c r="E1158" s="79" t="s">
        <v>2219</v>
      </c>
      <c r="F1158" s="60"/>
      <c r="G1158" s="61"/>
      <c r="H1158" s="97" t="s">
        <v>483</v>
      </c>
      <c r="I1158" s="97" t="str">
        <f t="shared" si="75"/>
        <v>MS</v>
      </c>
      <c r="J1158" s="97" t="str">
        <f t="shared" si="76"/>
        <v>AL</v>
      </c>
      <c r="K1158" s="104" t="str">
        <f t="shared" si="77"/>
        <v>South Central</v>
      </c>
      <c r="L1158" s="97" t="str">
        <f>INDEX('State '!$A$1:$C$62,MATCH($I1158,'State '!$B:$B,0),3)</f>
        <v>South Central</v>
      </c>
      <c r="M1158" s="97" t="str">
        <f>INDEX('State '!$A$1:$C$62,MATCH($J1158,'State '!$B:$B,0),3)</f>
        <v>South Central</v>
      </c>
      <c r="N1158" s="97"/>
      <c r="O1158" s="156">
        <v>45</v>
      </c>
      <c r="P1158" s="173"/>
      <c r="Q1158" s="145">
        <v>500</v>
      </c>
      <c r="R1158" s="98"/>
      <c r="S1158" s="97" t="s">
        <v>138</v>
      </c>
      <c r="T1158" s="97" t="s">
        <v>2085</v>
      </c>
      <c r="U1158" s="97" t="s">
        <v>382</v>
      </c>
      <c r="V1158" s="97" t="s">
        <v>2177</v>
      </c>
      <c r="W1158" s="79"/>
      <c r="X1158" s="79"/>
      <c r="Y1158" s="189"/>
      <c r="AA1158" s="17"/>
      <c r="AB1158" s="17"/>
    </row>
    <row r="1159" spans="1:28" x14ac:dyDescent="0.2">
      <c r="A1159" s="96">
        <v>43124</v>
      </c>
      <c r="B1159" s="80" t="s">
        <v>1922</v>
      </c>
      <c r="C1159" s="80" t="s">
        <v>229</v>
      </c>
      <c r="D1159" s="80" t="s">
        <v>134</v>
      </c>
      <c r="E1159" s="102" t="s">
        <v>2369</v>
      </c>
      <c r="F1159" s="62"/>
      <c r="G1159" s="107"/>
      <c r="H1159" s="97" t="s">
        <v>7</v>
      </c>
      <c r="I1159" s="97" t="str">
        <f t="shared" si="75"/>
        <v>PA</v>
      </c>
      <c r="J1159" s="97" t="str">
        <f t="shared" si="76"/>
        <v>PA</v>
      </c>
      <c r="K1159" s="104" t="str">
        <f t="shared" si="77"/>
        <v>Northeast</v>
      </c>
      <c r="L1159" s="97" t="str">
        <f>INDEX('State '!$A$1:$C$62,MATCH($I1159,'State '!$B:$B,0),3)</f>
        <v>Northeast</v>
      </c>
      <c r="M1159" s="97" t="str">
        <f>INDEX('State '!$A$1:$C$62,MATCH($J1159,'State '!$B:$B,0),3)</f>
        <v>Northeast</v>
      </c>
      <c r="N1159" s="97"/>
      <c r="O1159" s="156">
        <v>400</v>
      </c>
      <c r="P1159" s="174">
        <v>30</v>
      </c>
      <c r="Q1159" s="108">
        <v>700</v>
      </c>
      <c r="R1159" s="63">
        <v>30</v>
      </c>
      <c r="S1159" s="103" t="s">
        <v>135</v>
      </c>
      <c r="T1159" s="104" t="s">
        <v>381</v>
      </c>
      <c r="U1159" s="105" t="s">
        <v>382</v>
      </c>
      <c r="V1159" s="97" t="s">
        <v>2174</v>
      </c>
      <c r="W1159" s="79"/>
      <c r="X1159" s="79"/>
      <c r="Y1159" s="189"/>
      <c r="AA1159" s="17"/>
      <c r="AB1159" s="17"/>
    </row>
    <row r="1160" spans="1:28" ht="25.5" x14ac:dyDescent="0.2">
      <c r="A1160" s="96">
        <v>43229</v>
      </c>
      <c r="B1160" s="79" t="s">
        <v>2101</v>
      </c>
      <c r="C1160" s="79" t="s">
        <v>340</v>
      </c>
      <c r="D1160" s="79" t="s">
        <v>140</v>
      </c>
      <c r="E1160" s="79" t="s">
        <v>2219</v>
      </c>
      <c r="F1160" s="60"/>
      <c r="G1160" s="61"/>
      <c r="H1160" s="97" t="s">
        <v>408</v>
      </c>
      <c r="I1160" s="97" t="str">
        <f t="shared" si="75"/>
        <v>TX</v>
      </c>
      <c r="J1160" s="97" t="str">
        <f t="shared" si="76"/>
        <v>MX</v>
      </c>
      <c r="K1160" s="104" t="str">
        <f t="shared" si="77"/>
        <v>South Central, Mexico</v>
      </c>
      <c r="L1160" s="97" t="str">
        <f>INDEX('State '!$A$1:$C$62,MATCH($I1160,'State '!$B:$B,0),3)</f>
        <v>South Central</v>
      </c>
      <c r="M1160" s="97" t="str">
        <f>INDEX('State '!$A$1:$C$62,MATCH($J1160,'State '!$B:$B,0),3)</f>
        <v>Mexico</v>
      </c>
      <c r="N1160" s="97"/>
      <c r="O1160" s="156"/>
      <c r="P1160" s="173"/>
      <c r="Q1160" s="145">
        <v>200</v>
      </c>
      <c r="R1160" s="98"/>
      <c r="S1160" s="97" t="s">
        <v>138</v>
      </c>
      <c r="T1160" s="97" t="s">
        <v>187</v>
      </c>
      <c r="U1160" s="97"/>
      <c r="V1160" s="97" t="s">
        <v>2177</v>
      </c>
      <c r="W1160" s="79" t="s">
        <v>2474</v>
      </c>
      <c r="X1160" s="79"/>
      <c r="Y1160" s="189"/>
      <c r="AA1160" s="17"/>
      <c r="AB1160" s="17"/>
    </row>
    <row r="1161" spans="1:28" x14ac:dyDescent="0.2">
      <c r="A1161" s="96">
        <v>43691</v>
      </c>
      <c r="B1161" s="79" t="s">
        <v>2336</v>
      </c>
      <c r="C1161" s="79" t="s">
        <v>2065</v>
      </c>
      <c r="D1161" s="79" t="s">
        <v>1878</v>
      </c>
      <c r="E1161" s="79" t="s">
        <v>2219</v>
      </c>
      <c r="F1161" s="60"/>
      <c r="G1161" s="61"/>
      <c r="H1161" s="97" t="s">
        <v>2337</v>
      </c>
      <c r="I1161" s="97" t="str">
        <f t="shared" ref="I1161:I1171" si="78">LEFT($H1161,2)</f>
        <v>IL</v>
      </c>
      <c r="J1161" s="97" t="str">
        <f t="shared" ref="J1161:J1171" si="79">RIGHT($H1161,2)</f>
        <v>TX</v>
      </c>
      <c r="K1161" s="104" t="str">
        <f t="shared" si="77"/>
        <v>Midwest, South Central</v>
      </c>
      <c r="L1161" s="97" t="str">
        <f>INDEX('State '!$A$1:$C$62,MATCH($I1161,'State '!$B:$B,0),3)</f>
        <v>Midwest</v>
      </c>
      <c r="M1161" s="97" t="str">
        <f>INDEX('State '!$A$1:$C$62,MATCH($J1161,'State '!$B:$B,0),3)</f>
        <v>South Central</v>
      </c>
      <c r="N1161" s="97"/>
      <c r="O1161" s="156"/>
      <c r="P1161" s="173"/>
      <c r="Q1161" s="145">
        <v>465</v>
      </c>
      <c r="R1161" s="98"/>
      <c r="S1161" s="97" t="s">
        <v>135</v>
      </c>
      <c r="T1161" s="97" t="s">
        <v>381</v>
      </c>
      <c r="U1161" s="97"/>
      <c r="V1161" s="97" t="s">
        <v>2177</v>
      </c>
      <c r="W1161" s="79"/>
      <c r="X1161" s="79"/>
      <c r="Y1161" s="189"/>
      <c r="Z1161" s="17"/>
      <c r="AA1161" s="17"/>
      <c r="AB1161" s="17"/>
    </row>
    <row r="1162" spans="1:28" x14ac:dyDescent="0.2">
      <c r="A1162" s="96">
        <v>43199</v>
      </c>
      <c r="B1162" s="80" t="s">
        <v>1971</v>
      </c>
      <c r="C1162" s="80" t="s">
        <v>206</v>
      </c>
      <c r="D1162" s="80" t="s">
        <v>136</v>
      </c>
      <c r="E1162" s="79" t="s">
        <v>2369</v>
      </c>
      <c r="F1162" s="62"/>
      <c r="G1162" s="109"/>
      <c r="H1162" s="97" t="s">
        <v>1972</v>
      </c>
      <c r="I1162" s="97" t="str">
        <f t="shared" si="78"/>
        <v>PA</v>
      </c>
      <c r="J1162" s="97" t="str">
        <f t="shared" si="79"/>
        <v>MA</v>
      </c>
      <c r="K1162" s="104" t="str">
        <f t="shared" si="77"/>
        <v>Northeast</v>
      </c>
      <c r="L1162" s="97" t="str">
        <f>INDEX('State '!$A$1:$C$62,MATCH($I1162,'State '!$B:$B,0),3)</f>
        <v>Northeast</v>
      </c>
      <c r="M1162" s="97" t="str">
        <f>INDEX('State '!$A$1:$C$62,MATCH($J1162,'State '!$B:$B,0),3)</f>
        <v>Northeast</v>
      </c>
      <c r="N1162" s="97"/>
      <c r="O1162" s="156">
        <v>3300</v>
      </c>
      <c r="P1162" s="174">
        <f>161+179</f>
        <v>340</v>
      </c>
      <c r="Q1162" s="108">
        <v>1300</v>
      </c>
      <c r="R1162" s="63">
        <v>36</v>
      </c>
      <c r="S1162" s="103" t="s">
        <v>135</v>
      </c>
      <c r="T1162" s="104" t="s">
        <v>381</v>
      </c>
      <c r="U1162" s="105" t="s">
        <v>2193</v>
      </c>
      <c r="V1162" s="97" t="s">
        <v>2177</v>
      </c>
      <c r="W1162" s="79"/>
      <c r="X1162" s="79"/>
      <c r="Y1162" s="189"/>
      <c r="AA1162" s="17"/>
      <c r="AB1162" s="17"/>
    </row>
    <row r="1163" spans="1:28" x14ac:dyDescent="0.2">
      <c r="A1163" s="96">
        <v>43124</v>
      </c>
      <c r="B1163" s="79" t="s">
        <v>1890</v>
      </c>
      <c r="C1163" s="79" t="s">
        <v>346</v>
      </c>
      <c r="D1163" s="79" t="s">
        <v>136</v>
      </c>
      <c r="E1163" s="102" t="s">
        <v>2863</v>
      </c>
      <c r="F1163" s="60"/>
      <c r="G1163" s="98"/>
      <c r="H1163" s="97" t="s">
        <v>13</v>
      </c>
      <c r="I1163" s="97" t="str">
        <f t="shared" si="78"/>
        <v>CA</v>
      </c>
      <c r="J1163" s="97" t="str">
        <f t="shared" si="79"/>
        <v>CA</v>
      </c>
      <c r="K1163" s="104" t="str">
        <f t="shared" si="77"/>
        <v>Pacific</v>
      </c>
      <c r="L1163" s="97" t="str">
        <f>INDEX('State '!$A$1:$C$62,MATCH($I1163,'State '!$B:$B,0),3)</f>
        <v>Pacific</v>
      </c>
      <c r="M1163" s="97" t="str">
        <f>INDEX('State '!$A$1:$C$62,MATCH($J1163,'State '!$B:$B,0),3)</f>
        <v>Pacific</v>
      </c>
      <c r="N1163" s="97"/>
      <c r="O1163" s="156">
        <v>621</v>
      </c>
      <c r="P1163" s="173">
        <v>63</v>
      </c>
      <c r="Q1163" s="145">
        <v>300</v>
      </c>
      <c r="R1163" s="98"/>
      <c r="S1163" s="97" t="s">
        <v>138</v>
      </c>
      <c r="T1163" s="97" t="s">
        <v>2372</v>
      </c>
      <c r="U1163" s="97" t="s">
        <v>382</v>
      </c>
      <c r="V1163" s="97" t="s">
        <v>2174</v>
      </c>
      <c r="W1163" s="79"/>
      <c r="X1163" s="79"/>
      <c r="Y1163" s="189"/>
      <c r="AA1163" s="17"/>
      <c r="AB1163" s="17"/>
    </row>
    <row r="1164" spans="1:28" ht="25.5" x14ac:dyDescent="0.2">
      <c r="A1164" s="96">
        <v>43756</v>
      </c>
      <c r="B1164" s="79" t="s">
        <v>1981</v>
      </c>
      <c r="C1164" s="79" t="s">
        <v>2536</v>
      </c>
      <c r="D1164" s="79" t="s">
        <v>136</v>
      </c>
      <c r="E1164" s="102" t="s">
        <v>2863</v>
      </c>
      <c r="F1164" s="60"/>
      <c r="G1164" s="98"/>
      <c r="H1164" s="97" t="s">
        <v>2</v>
      </c>
      <c r="I1164" s="97" t="str">
        <f t="shared" si="78"/>
        <v>OR</v>
      </c>
      <c r="J1164" s="97" t="str">
        <f t="shared" si="79"/>
        <v>OR</v>
      </c>
      <c r="K1164" s="104" t="str">
        <f t="shared" si="77"/>
        <v>Pacific</v>
      </c>
      <c r="L1164" s="97" t="str">
        <f>INDEX('State '!$A$1:$C$62,MATCH($I1164,'State '!$B:$B,0),3)</f>
        <v>Pacific</v>
      </c>
      <c r="M1164" s="97" t="str">
        <f>INDEX('State '!$A$1:$C$62,MATCH($J1164,'State '!$B:$B,0),3)</f>
        <v>Pacific</v>
      </c>
      <c r="N1164" s="97"/>
      <c r="O1164" s="156">
        <v>1700</v>
      </c>
      <c r="P1164" s="173">
        <v>229</v>
      </c>
      <c r="Q1164" s="145">
        <v>1200</v>
      </c>
      <c r="R1164" s="98">
        <v>36</v>
      </c>
      <c r="S1164" s="97" t="s">
        <v>135</v>
      </c>
      <c r="T1164" s="97" t="s">
        <v>381</v>
      </c>
      <c r="U1164" s="97" t="s">
        <v>1982</v>
      </c>
      <c r="V1164" s="97" t="s">
        <v>2174</v>
      </c>
      <c r="W1164" s="79" t="s">
        <v>2537</v>
      </c>
      <c r="X1164" s="79" t="s">
        <v>2813</v>
      </c>
      <c r="Y1164" s="138" t="s">
        <v>2538</v>
      </c>
      <c r="AA1164" s="17"/>
      <c r="AB1164" s="17"/>
    </row>
    <row r="1165" spans="1:28" x14ac:dyDescent="0.2">
      <c r="A1165" s="96">
        <v>43124</v>
      </c>
      <c r="B1165" s="80" t="s">
        <v>1924</v>
      </c>
      <c r="C1165" s="80" t="s">
        <v>1924</v>
      </c>
      <c r="D1165" s="80" t="s">
        <v>136</v>
      </c>
      <c r="E1165" s="102" t="s">
        <v>2369</v>
      </c>
      <c r="F1165" s="62"/>
      <c r="G1165" s="109"/>
      <c r="H1165" s="97" t="s">
        <v>28</v>
      </c>
      <c r="I1165" s="97" t="str">
        <f t="shared" si="78"/>
        <v>IL</v>
      </c>
      <c r="J1165" s="97" t="str">
        <f t="shared" si="79"/>
        <v>IL</v>
      </c>
      <c r="K1165" s="104" t="str">
        <f t="shared" si="77"/>
        <v>Midwest</v>
      </c>
      <c r="L1165" s="97" t="str">
        <f>INDEX('State '!$A$1:$C$62,MATCH($I1165,'State '!$B:$B,0),3)</f>
        <v>Midwest</v>
      </c>
      <c r="M1165" s="97" t="str">
        <f>INDEX('State '!$A$1:$C$62,MATCH($J1165,'State '!$B:$B,0),3)</f>
        <v>Midwest</v>
      </c>
      <c r="N1165" s="97"/>
      <c r="O1165" s="156">
        <v>1000</v>
      </c>
      <c r="P1165" s="174">
        <v>140</v>
      </c>
      <c r="Q1165" s="108">
        <v>1500</v>
      </c>
      <c r="R1165" s="63">
        <v>42</v>
      </c>
      <c r="S1165" s="103" t="s">
        <v>135</v>
      </c>
      <c r="T1165" s="104" t="s">
        <v>381</v>
      </c>
      <c r="U1165" s="105" t="s">
        <v>382</v>
      </c>
      <c r="V1165" s="97" t="s">
        <v>2174</v>
      </c>
      <c r="W1165" s="79"/>
      <c r="X1165" s="79"/>
      <c r="Y1165" s="228"/>
      <c r="AA1165" s="17"/>
      <c r="AB1165" s="17"/>
    </row>
    <row r="1166" spans="1:28" ht="25.5" x14ac:dyDescent="0.2">
      <c r="A1166" s="96">
        <v>43199</v>
      </c>
      <c r="B1166" s="79" t="s">
        <v>1977</v>
      </c>
      <c r="C1166" s="80" t="s">
        <v>205</v>
      </c>
      <c r="D1166" s="79" t="s">
        <v>1878</v>
      </c>
      <c r="E1166" s="79" t="s">
        <v>2219</v>
      </c>
      <c r="F1166" s="60"/>
      <c r="G1166" s="98"/>
      <c r="H1166" s="97" t="s">
        <v>1961</v>
      </c>
      <c r="I1166" s="97" t="str">
        <f t="shared" si="78"/>
        <v>NY</v>
      </c>
      <c r="J1166" s="97" t="str">
        <f t="shared" si="79"/>
        <v>CN</v>
      </c>
      <c r="K1166" s="104" t="str">
        <f t="shared" si="77"/>
        <v>Northeast, Canada</v>
      </c>
      <c r="L1166" s="97" t="str">
        <f>INDEX('State '!$A$1:$C$62,MATCH($I1166,'State '!$B:$B,0),3)</f>
        <v>Northeast</v>
      </c>
      <c r="M1166" s="97" t="s">
        <v>45</v>
      </c>
      <c r="N1166" s="97"/>
      <c r="O1166" s="156">
        <v>55</v>
      </c>
      <c r="P1166" s="173">
        <v>0</v>
      </c>
      <c r="Q1166" s="145">
        <v>650</v>
      </c>
      <c r="R1166" s="98"/>
      <c r="S1166" s="97" t="s">
        <v>135</v>
      </c>
      <c r="T1166" s="97" t="s">
        <v>381</v>
      </c>
      <c r="U1166" s="97"/>
      <c r="V1166" s="97" t="s">
        <v>2177</v>
      </c>
      <c r="W1166" s="79" t="s">
        <v>2434</v>
      </c>
      <c r="X1166" s="227"/>
      <c r="Y1166" s="136" t="s">
        <v>2504</v>
      </c>
      <c r="Z1166" s="17"/>
      <c r="AA1166" s="17"/>
      <c r="AB1166" s="17"/>
    </row>
    <row r="1167" spans="1:28" ht="51" x14ac:dyDescent="0.2">
      <c r="A1167" s="96">
        <v>45656</v>
      </c>
      <c r="B1167" s="80" t="s">
        <v>1925</v>
      </c>
      <c r="C1167" s="80" t="s">
        <v>3101</v>
      </c>
      <c r="D1167" s="80" t="s">
        <v>140</v>
      </c>
      <c r="E1167" s="102" t="s">
        <v>2369</v>
      </c>
      <c r="F1167" s="62"/>
      <c r="G1167" s="109"/>
      <c r="H1167" s="97" t="s">
        <v>471</v>
      </c>
      <c r="I1167" s="97" t="str">
        <f t="shared" si="78"/>
        <v>PA</v>
      </c>
      <c r="J1167" s="97" t="str">
        <f t="shared" si="79"/>
        <v>WV</v>
      </c>
      <c r="K1167" s="104" t="str">
        <f t="shared" si="77"/>
        <v>Northeast</v>
      </c>
      <c r="L1167" s="97" t="str">
        <f>INDEX('State '!$A$1:$C$62,MATCH($I1167,'State '!$B:$B,0),3)</f>
        <v>Northeast</v>
      </c>
      <c r="M1167" s="97" t="str">
        <f>INDEX('State '!$A$1:$C$62,MATCH($J1167,'State '!$B:$B,0),3)</f>
        <v>Northeast</v>
      </c>
      <c r="N1167" s="97"/>
      <c r="O1167" s="156">
        <v>500</v>
      </c>
      <c r="P1167" s="61">
        <v>38</v>
      </c>
      <c r="Q1167" s="108">
        <v>1500</v>
      </c>
      <c r="R1167" s="63" t="s">
        <v>535</v>
      </c>
      <c r="S1167" s="103" t="s">
        <v>135</v>
      </c>
      <c r="T1167" s="104" t="s">
        <v>381</v>
      </c>
      <c r="U1167" s="105" t="s">
        <v>2056</v>
      </c>
      <c r="V1167" s="97" t="s">
        <v>2177</v>
      </c>
      <c r="W1167" s="79" t="s">
        <v>3392</v>
      </c>
      <c r="X1167" s="79"/>
      <c r="Y1167" s="201" t="s">
        <v>3513</v>
      </c>
      <c r="Z1167" s="17"/>
      <c r="AA1167" s="17"/>
      <c r="AB1167" s="17"/>
    </row>
    <row r="1168" spans="1:28" x14ac:dyDescent="0.2">
      <c r="A1168" s="96">
        <v>43691</v>
      </c>
      <c r="B1168" s="79" t="s">
        <v>2521</v>
      </c>
      <c r="C1168" s="80" t="s">
        <v>2522</v>
      </c>
      <c r="D1168" s="79" t="s">
        <v>140</v>
      </c>
      <c r="E1168" s="102" t="s">
        <v>2369</v>
      </c>
      <c r="F1168" s="60"/>
      <c r="G1168" s="98"/>
      <c r="H1168" s="97" t="s">
        <v>1929</v>
      </c>
      <c r="I1168" s="97" t="str">
        <f t="shared" si="78"/>
        <v>PA</v>
      </c>
      <c r="J1168" s="97" t="str">
        <f t="shared" si="79"/>
        <v>OH</v>
      </c>
      <c r="K1168" s="104" t="str">
        <f t="shared" si="77"/>
        <v>Northeast</v>
      </c>
      <c r="L1168" s="97" t="str">
        <f>INDEX('State '!$A$1:$C$62,MATCH($I1168,'State '!$B:$B,0),3)</f>
        <v>Northeast</v>
      </c>
      <c r="M1168" s="97" t="str">
        <f>INDEX('State '!$A$1:$C$62,MATCH($J1168,'State '!$B:$B,0),3)</f>
        <v>Northeast</v>
      </c>
      <c r="N1168" s="97"/>
      <c r="O1168" s="156">
        <v>49.877000000000002</v>
      </c>
      <c r="P1168" s="173">
        <f>1.7+3.2</f>
        <v>4.9000000000000004</v>
      </c>
      <c r="Q1168" s="145">
        <v>120</v>
      </c>
      <c r="R1168" s="98" t="s">
        <v>1264</v>
      </c>
      <c r="S1168" s="97" t="s">
        <v>135</v>
      </c>
      <c r="T1168" s="97" t="s">
        <v>381</v>
      </c>
      <c r="U1168" s="97" t="s">
        <v>2523</v>
      </c>
      <c r="V1168" s="97" t="s">
        <v>2177</v>
      </c>
      <c r="W1168" s="79" t="s">
        <v>2524</v>
      </c>
      <c r="X1168" s="79"/>
      <c r="Y1168" s="189"/>
      <c r="Z1168" s="17"/>
      <c r="AA1168" s="17"/>
      <c r="AB1168" s="17"/>
    </row>
    <row r="1169" spans="1:28" ht="25.5" x14ac:dyDescent="0.2">
      <c r="A1169" s="96">
        <v>43423</v>
      </c>
      <c r="B1169" s="80" t="s">
        <v>2440</v>
      </c>
      <c r="C1169" s="80" t="s">
        <v>206</v>
      </c>
      <c r="D1169" s="80" t="s">
        <v>141</v>
      </c>
      <c r="E1169" s="102" t="s">
        <v>2369</v>
      </c>
      <c r="F1169" s="60"/>
      <c r="G1169" s="98"/>
      <c r="H1169" s="97" t="s">
        <v>2194</v>
      </c>
      <c r="I1169" s="97" t="str">
        <f t="shared" si="78"/>
        <v>OH</v>
      </c>
      <c r="J1169" s="97" t="str">
        <f t="shared" si="79"/>
        <v>LA</v>
      </c>
      <c r="K1169" s="104" t="str">
        <f t="shared" si="77"/>
        <v>Northeast, Midwest, South Central</v>
      </c>
      <c r="L1169" s="97" t="str">
        <f>INDEX('State '!$A$1:$C$62,MATCH($I1169,'State '!$B:$B,0),3)</f>
        <v>Northeast</v>
      </c>
      <c r="M1169" s="97" t="str">
        <f>INDEX('State '!$A$1:$C$62,MATCH($J1169,'State '!$B:$B,0),3)</f>
        <v>South Central</v>
      </c>
      <c r="N1169" s="97" t="s">
        <v>9</v>
      </c>
      <c r="O1169" s="156">
        <v>412</v>
      </c>
      <c r="P1169" s="173">
        <f>-964+7.6</f>
        <v>-956.4</v>
      </c>
      <c r="Q1169" s="108"/>
      <c r="R1169" s="100"/>
      <c r="S1169" s="101" t="s">
        <v>135</v>
      </c>
      <c r="T1169" s="97" t="s">
        <v>381</v>
      </c>
      <c r="U1169" s="97" t="s">
        <v>1999</v>
      </c>
      <c r="V1169" s="97" t="s">
        <v>2177</v>
      </c>
      <c r="W1169" s="79"/>
      <c r="X1169" s="79"/>
      <c r="Y1169" s="189"/>
      <c r="Z1169" s="17"/>
      <c r="AA1169" s="17"/>
      <c r="AB1169" s="17"/>
    </row>
    <row r="1170" spans="1:28" x14ac:dyDescent="0.2">
      <c r="A1170" s="96">
        <v>43124</v>
      </c>
      <c r="B1170" s="79" t="s">
        <v>2319</v>
      </c>
      <c r="C1170" s="79" t="s">
        <v>1991</v>
      </c>
      <c r="D1170" s="79" t="s">
        <v>140</v>
      </c>
      <c r="E1170" s="79" t="s">
        <v>2369</v>
      </c>
      <c r="F1170" s="60"/>
      <c r="G1170" s="98"/>
      <c r="H1170" s="97" t="s">
        <v>37</v>
      </c>
      <c r="I1170" s="97" t="str">
        <f t="shared" si="78"/>
        <v>OK</v>
      </c>
      <c r="J1170" s="97" t="str">
        <f t="shared" si="79"/>
        <v>OK</v>
      </c>
      <c r="K1170" s="104" t="str">
        <f t="shared" si="77"/>
        <v>South Central</v>
      </c>
      <c r="L1170" s="97" t="str">
        <f>INDEX('State '!$A$1:$C$62,MATCH($I1170,'State '!$B:$B,0),3)</f>
        <v>South Central</v>
      </c>
      <c r="M1170" s="97" t="str">
        <f>INDEX('State '!$A$1:$C$62,MATCH($J1170,'State '!$B:$B,0),3)</f>
        <v>South Central</v>
      </c>
      <c r="N1170" s="97"/>
      <c r="O1170" s="156">
        <v>50</v>
      </c>
      <c r="P1170" s="173">
        <v>14</v>
      </c>
      <c r="Q1170" s="145">
        <v>225</v>
      </c>
      <c r="R1170" s="98">
        <v>36</v>
      </c>
      <c r="S1170" s="97" t="s">
        <v>135</v>
      </c>
      <c r="T1170" s="97" t="s">
        <v>381</v>
      </c>
      <c r="U1170" s="97" t="s">
        <v>2236</v>
      </c>
      <c r="V1170" s="97" t="s">
        <v>2174</v>
      </c>
      <c r="W1170" s="79"/>
      <c r="X1170" s="79"/>
      <c r="Y1170" s="189"/>
      <c r="AA1170" s="17"/>
      <c r="AB1170" s="17"/>
    </row>
    <row r="1171" spans="1:28" ht="25.5" x14ac:dyDescent="0.2">
      <c r="A1171" s="96">
        <v>43124</v>
      </c>
      <c r="B1171" s="80" t="s">
        <v>1935</v>
      </c>
      <c r="C1171" s="80" t="s">
        <v>1875</v>
      </c>
      <c r="D1171" s="80" t="s">
        <v>140</v>
      </c>
      <c r="E1171" s="102" t="s">
        <v>2219</v>
      </c>
      <c r="F1171" s="109"/>
      <c r="G1171" s="109"/>
      <c r="H1171" s="97" t="s">
        <v>1936</v>
      </c>
      <c r="I1171" s="97" t="str">
        <f t="shared" si="78"/>
        <v>OH</v>
      </c>
      <c r="J1171" s="97" t="str">
        <f t="shared" si="79"/>
        <v>VA</v>
      </c>
      <c r="K1171" s="104" t="str">
        <f t="shared" si="77"/>
        <v>Northeast</v>
      </c>
      <c r="L1171" s="97" t="str">
        <f>INDEX('State '!$A$1:$C$62,MATCH($I1171,'State '!$B:$B,0),3)</f>
        <v>Northeast</v>
      </c>
      <c r="M1171" s="97" t="str">
        <f>INDEX('State '!$A$1:$C$62,MATCH($J1171,'State '!$B:$B,0),3)</f>
        <v>Northeast</v>
      </c>
      <c r="N1171" s="97"/>
      <c r="O1171" s="156">
        <v>500</v>
      </c>
      <c r="P1171" s="174"/>
      <c r="Q1171" s="108">
        <v>2000</v>
      </c>
      <c r="R1171" s="63"/>
      <c r="S1171" s="103" t="s">
        <v>135</v>
      </c>
      <c r="T1171" s="104" t="s">
        <v>381</v>
      </c>
      <c r="U1171" s="105" t="s">
        <v>382</v>
      </c>
      <c r="V1171" s="97" t="s">
        <v>2177</v>
      </c>
      <c r="W1171" s="79"/>
      <c r="X1171" s="79"/>
      <c r="Y1171" s="189"/>
      <c r="Z1171" s="17"/>
      <c r="AA1171" s="17"/>
      <c r="AB1171" s="17"/>
    </row>
    <row r="1172" spans="1:28" ht="26.25" customHeight="1" x14ac:dyDescent="0.2">
      <c r="A1172" s="96">
        <v>45321</v>
      </c>
      <c r="B1172" s="188" t="s">
        <v>3036</v>
      </c>
      <c r="C1172" s="188" t="s">
        <v>260</v>
      </c>
      <c r="D1172" s="188" t="s">
        <v>142</v>
      </c>
      <c r="E1172" s="188" t="s">
        <v>143</v>
      </c>
      <c r="F1172" s="190">
        <v>45078</v>
      </c>
      <c r="G1172" s="192">
        <v>2024</v>
      </c>
      <c r="H1172" s="191" t="s">
        <v>3037</v>
      </c>
      <c r="I1172" s="97" t="str">
        <f>LEFT($H1172,2)</f>
        <v>NE</v>
      </c>
      <c r="J1172" s="97" t="str">
        <f>RIGHT($H1172,2)</f>
        <v>SD</v>
      </c>
      <c r="K1172" s="104" t="str">
        <f>IF($L1172=$M1172,L1172,CONCATENATE($L1172,", ",IF(ISBLANK(N1172),"",CONCATENATE(N1172,", ")),$M1172))</f>
        <v>Mountain</v>
      </c>
      <c r="L1172" s="97" t="str">
        <f>INDEX('State '!$A$1:$C$62,MATCH($I1172,'State '!$B:$B,0),3)</f>
        <v>Mountain</v>
      </c>
      <c r="M1172" s="97" t="str">
        <f>INDEX('State '!$A$1:$C$62,MATCH($J1172,'State '!$B:$B,0),3)</f>
        <v>Mountain</v>
      </c>
      <c r="N1172" s="97"/>
      <c r="O1172" s="144"/>
      <c r="P1172" s="156">
        <v>84</v>
      </c>
      <c r="Q1172" s="238"/>
      <c r="R1172" s="192">
        <v>12</v>
      </c>
      <c r="S1172" s="97" t="s">
        <v>135</v>
      </c>
      <c r="T1172" s="97" t="s">
        <v>381</v>
      </c>
      <c r="U1172" s="191" t="s">
        <v>3038</v>
      </c>
      <c r="V1172" s="97" t="s">
        <v>2177</v>
      </c>
      <c r="W1172" s="79" t="s">
        <v>3039</v>
      </c>
      <c r="X1172" s="79"/>
      <c r="Y1172" s="136" t="s">
        <v>3042</v>
      </c>
      <c r="Z1172" s="17"/>
      <c r="AA1172" s="17"/>
      <c r="AB1172" s="17"/>
    </row>
    <row r="1173" spans="1:28" ht="140.25" x14ac:dyDescent="0.2">
      <c r="A1173" s="193">
        <v>45853</v>
      </c>
      <c r="B1173" s="188" t="s">
        <v>3408</v>
      </c>
      <c r="C1173" s="188" t="s">
        <v>206</v>
      </c>
      <c r="D1173" s="188" t="s">
        <v>140</v>
      </c>
      <c r="E1173" s="188" t="s">
        <v>143</v>
      </c>
      <c r="F1173" s="190">
        <v>45474</v>
      </c>
      <c r="G1173" s="192">
        <v>2024</v>
      </c>
      <c r="H1173" s="191" t="s">
        <v>0</v>
      </c>
      <c r="I1173" s="97" t="str">
        <f>LEFT($H1173,2)</f>
        <v>LA</v>
      </c>
      <c r="J1173" s="97" t="str">
        <f>RIGHT($H1173,2)</f>
        <v>LA</v>
      </c>
      <c r="K1173" s="104" t="str">
        <f>IF($L1173=$M1173,L1173,CONCATENATE($L1173,", ",IF(ISBLANK(N1173),"",CONCATENATE(N1173,", ")),$M1173))</f>
        <v>South Central</v>
      </c>
      <c r="L1173" s="97" t="str">
        <f>INDEX('State '!$A$1:$C$62,MATCH($I1173,'State '!$B:$B,0),3)</f>
        <v>South Central</v>
      </c>
      <c r="M1173" s="97" t="str">
        <f>INDEX('State '!$A$1:$C$62,MATCH($J1173,'State '!$B:$B,0),3)</f>
        <v>South Central</v>
      </c>
      <c r="N1173" s="97"/>
      <c r="O1173" s="144">
        <v>261.7</v>
      </c>
      <c r="P1173" s="156">
        <f>9.1+4</f>
        <v>13.1</v>
      </c>
      <c r="Q1173" s="194">
        <v>1100</v>
      </c>
      <c r="R1173" s="192">
        <v>36</v>
      </c>
      <c r="S1173" s="191" t="s">
        <v>135</v>
      </c>
      <c r="T1173" s="191" t="s">
        <v>381</v>
      </c>
      <c r="U1173" s="191" t="s">
        <v>3571</v>
      </c>
      <c r="V1173" s="97" t="s">
        <v>2174</v>
      </c>
      <c r="W1173" s="79" t="s">
        <v>3370</v>
      </c>
      <c r="X1173" s="79" t="s">
        <v>2813</v>
      </c>
      <c r="Y1173" s="136" t="s">
        <v>3572</v>
      </c>
      <c r="Z1173" s="239"/>
      <c r="AA1173" s="17"/>
      <c r="AB1173" s="17"/>
    </row>
    <row r="1174" spans="1:28" ht="89.25" x14ac:dyDescent="0.2">
      <c r="A1174" s="96">
        <v>45572</v>
      </c>
      <c r="B1174" s="188" t="s">
        <v>3238</v>
      </c>
      <c r="C1174" s="188" t="s">
        <v>2717</v>
      </c>
      <c r="D1174" s="188" t="s">
        <v>140</v>
      </c>
      <c r="E1174" s="188" t="s">
        <v>143</v>
      </c>
      <c r="F1174" s="190">
        <v>45378</v>
      </c>
      <c r="G1174" s="192">
        <v>2024</v>
      </c>
      <c r="H1174" s="191" t="s">
        <v>3278</v>
      </c>
      <c r="I1174" s="97" t="str">
        <f>LEFT($H1174,2)</f>
        <v>PA</v>
      </c>
      <c r="J1174" s="97" t="str">
        <f>RIGHT($H1174,2)</f>
        <v>OH</v>
      </c>
      <c r="K1174" s="104" t="str">
        <f>IF($L1174=$M1174,L1174,CONCATENATE($L1174,", ",IF(ISBLANK(N1174),"",CONCATENATE(N1174,", ")),$M1174))</f>
        <v>Northeast</v>
      </c>
      <c r="L1174" s="97" t="str">
        <f>INDEX('State '!$A$1:$C$62,MATCH($I1174,'State '!$B:$B,0),3)</f>
        <v>Northeast</v>
      </c>
      <c r="M1174" s="97" t="str">
        <f>INDEX('State '!$A$1:$C$62,MATCH($J1174,'State '!$B:$B,0),3)</f>
        <v>Northeast</v>
      </c>
      <c r="N1174" s="97"/>
      <c r="O1174" s="144">
        <v>161</v>
      </c>
      <c r="P1174" s="156">
        <v>5.5</v>
      </c>
      <c r="Q1174" s="194">
        <v>350</v>
      </c>
      <c r="R1174" s="192" t="s">
        <v>3177</v>
      </c>
      <c r="S1174" s="191" t="s">
        <v>135</v>
      </c>
      <c r="T1174" s="191" t="s">
        <v>381</v>
      </c>
      <c r="U1174" s="105" t="s">
        <v>3239</v>
      </c>
      <c r="V1174" s="97" t="s">
        <v>2177</v>
      </c>
      <c r="W1174" s="79" t="s">
        <v>3522</v>
      </c>
      <c r="X1174" s="79"/>
      <c r="Y1174" s="136" t="s">
        <v>3610</v>
      </c>
      <c r="Z1174" s="17"/>
      <c r="AA1174" s="17"/>
      <c r="AB1174" s="17"/>
    </row>
  </sheetData>
  <autoFilter ref="A2:Y1174" xr:uid="{00000000-0001-0000-0200-000000000000}"/>
  <sortState xmlns:xlrd2="http://schemas.microsoft.com/office/spreadsheetml/2017/richdata2" ref="A3:Y1171">
    <sortCondition ref="G3:G1171"/>
    <sortCondition ref="F3:F1171"/>
  </sortState>
  <hyperlinks>
    <hyperlink ref="Y880" r:id="rId1" xr:uid="{00000000-0004-0000-0200-000000000000}"/>
    <hyperlink ref="Y892" r:id="rId2" xr:uid="{00000000-0004-0000-0200-000001000000}"/>
    <hyperlink ref="Y899" r:id="rId3" xr:uid="{00000000-0004-0000-0200-000002000000}"/>
    <hyperlink ref="Y904" r:id="rId4" xr:uid="{00000000-0004-0000-0200-000003000000}"/>
    <hyperlink ref="Y917" r:id="rId5" xr:uid="{00000000-0004-0000-0200-000004000000}"/>
    <hyperlink ref="Y938" r:id="rId6" xr:uid="{00000000-0004-0000-0200-000005000000}"/>
    <hyperlink ref="Y894" r:id="rId7" xr:uid="{00000000-0004-0000-0200-000006000000}"/>
    <hyperlink ref="Y919" r:id="rId8" xr:uid="{00000000-0004-0000-0200-000007000000}"/>
    <hyperlink ref="Y900" r:id="rId9" xr:uid="{00000000-0004-0000-0200-000008000000}"/>
    <hyperlink ref="Y911" r:id="rId10" xr:uid="{00000000-0004-0000-0200-000009000000}"/>
    <hyperlink ref="Y933" r:id="rId11" xr:uid="{00000000-0004-0000-0200-00000A000000}"/>
    <hyperlink ref="Y884" r:id="rId12" xr:uid="{00000000-0004-0000-0200-00000B000000}"/>
    <hyperlink ref="Y488" r:id="rId13" xr:uid="{00000000-0004-0000-0200-00000C000000}"/>
    <hyperlink ref="Y863" r:id="rId14" xr:uid="{00000000-0004-0000-0200-00000D000000}"/>
    <hyperlink ref="Y920" r:id="rId15" xr:uid="{00000000-0004-0000-0200-00000E000000}"/>
    <hyperlink ref="Y929" r:id="rId16" xr:uid="{00000000-0004-0000-0200-00000F000000}"/>
    <hyperlink ref="Y889" r:id="rId17" xr:uid="{00000000-0004-0000-0200-000010000000}"/>
    <hyperlink ref="Y921" r:id="rId18" xr:uid="{00000000-0004-0000-0200-000011000000}"/>
    <hyperlink ref="Y906" r:id="rId19" xr:uid="{00000000-0004-0000-0200-000012000000}"/>
    <hyperlink ref="Y910" r:id="rId20" xr:uid="{00000000-0004-0000-0200-000013000000}"/>
    <hyperlink ref="Y937" r:id="rId21" xr:uid="{00000000-0004-0000-0200-000014000000}"/>
    <hyperlink ref="Y1164" r:id="rId22" xr:uid="{00000000-0004-0000-0200-000015000000}"/>
    <hyperlink ref="Y1166" r:id="rId23" xr:uid="{00000000-0004-0000-0200-000016000000}"/>
    <hyperlink ref="Y954" r:id="rId24" xr:uid="{00000000-0004-0000-0200-000017000000}"/>
    <hyperlink ref="Y952" r:id="rId25" xr:uid="{00000000-0004-0000-0200-000018000000}"/>
    <hyperlink ref="Y962" r:id="rId26" xr:uid="{00000000-0004-0000-0200-000019000000}"/>
    <hyperlink ref="Y959" r:id="rId27" xr:uid="{00000000-0004-0000-0200-00001A000000}"/>
    <hyperlink ref="Y950" r:id="rId28" xr:uid="{00000000-0004-0000-0200-00001B000000}"/>
    <hyperlink ref="Y975" r:id="rId29" xr:uid="{00000000-0004-0000-0200-00001C000000}"/>
    <hyperlink ref="Y948" r:id="rId30" xr:uid="{00000000-0004-0000-0200-00001D000000}"/>
    <hyperlink ref="Y968" r:id="rId31" xr:uid="{00000000-0004-0000-0200-00001E000000}"/>
    <hyperlink ref="Y944" r:id="rId32" xr:uid="{00000000-0004-0000-0200-00001F000000}"/>
    <hyperlink ref="Y940" r:id="rId33" xr:uid="{00000000-0004-0000-0200-000020000000}"/>
    <hyperlink ref="Y966" r:id="rId34" xr:uid="{00000000-0004-0000-0200-000021000000}"/>
    <hyperlink ref="Y943" r:id="rId35" xr:uid="{00000000-0004-0000-0200-000022000000}"/>
    <hyperlink ref="Y945" r:id="rId36" xr:uid="{00000000-0004-0000-0200-000023000000}"/>
    <hyperlink ref="Y946" r:id="rId37" xr:uid="{00000000-0004-0000-0200-000024000000}"/>
    <hyperlink ref="Y965" r:id="rId38" xr:uid="{00000000-0004-0000-0200-000025000000}"/>
    <hyperlink ref="Y951" r:id="rId39" xr:uid="{00000000-0004-0000-0200-000026000000}"/>
    <hyperlink ref="Y960" r:id="rId40" xr:uid="{00000000-0004-0000-0200-000027000000}"/>
    <hyperlink ref="Y949" r:id="rId41" xr:uid="{00000000-0004-0000-0200-000028000000}"/>
    <hyperlink ref="Y953" r:id="rId42" xr:uid="{00000000-0004-0000-0200-000029000000}"/>
    <hyperlink ref="Y941" r:id="rId43" xr:uid="{00000000-0004-0000-0200-00002A000000}"/>
    <hyperlink ref="Y978" r:id="rId44" xr:uid="{00000000-0004-0000-0200-00002B000000}"/>
    <hyperlink ref="Y971" r:id="rId45" xr:uid="{00000000-0004-0000-0200-00002C000000}"/>
    <hyperlink ref="Y1012" r:id="rId46" xr:uid="{00000000-0004-0000-0200-00002D000000}"/>
    <hyperlink ref="Y994" r:id="rId47" xr:uid="{00000000-0004-0000-0200-00002E000000}"/>
    <hyperlink ref="Y1007" r:id="rId48" xr:uid="{00000000-0004-0000-0200-00002F000000}"/>
    <hyperlink ref="Y1141" r:id="rId49" xr:uid="{00000000-0004-0000-0200-000030000000}"/>
    <hyperlink ref="Y1145" r:id="rId50" xr:uid="{00000000-0004-0000-0200-000031000000}"/>
    <hyperlink ref="Y989" r:id="rId51" xr:uid="{00000000-0004-0000-0200-000032000000}"/>
    <hyperlink ref="Y987" r:id="rId52" xr:uid="{00000000-0004-0000-0200-000033000000}"/>
    <hyperlink ref="Y1011" r:id="rId53" xr:uid="{00000000-0004-0000-0200-000034000000}"/>
    <hyperlink ref="Y1002" r:id="rId54" xr:uid="{00000000-0004-0000-0200-000035000000}"/>
    <hyperlink ref="Y998" r:id="rId55" xr:uid="{00000000-0004-0000-0200-000036000000}"/>
    <hyperlink ref="Y1000" r:id="rId56" xr:uid="{00000000-0004-0000-0200-000037000000}"/>
    <hyperlink ref="Y1127" r:id="rId57" xr:uid="{00000000-0004-0000-0200-000038000000}"/>
    <hyperlink ref="Y1146" r:id="rId58" xr:uid="{00000000-0004-0000-0200-000039000000}"/>
    <hyperlink ref="Y1039" r:id="rId59" xr:uid="{00000000-0004-0000-0200-00003A000000}"/>
    <hyperlink ref="Y1023" r:id="rId60" xr:uid="{00000000-0004-0000-0200-00003B000000}"/>
    <hyperlink ref="Y1013" r:id="rId61" xr:uid="{00000000-0004-0000-0200-00003C000000}"/>
    <hyperlink ref="Y1018" r:id="rId62" display="https://www.nmgco.com/userfiles/files/5 4 20 Santa Fe Loop.pdf" xr:uid="{00000000-0004-0000-0200-00003D000000}"/>
    <hyperlink ref="Y1025" r:id="rId63" location=".WxFgBfkvyJA " xr:uid="{00000000-0004-0000-0200-00003E000000}"/>
    <hyperlink ref="Y1026" r:id="rId64" xr:uid="{00000000-0004-0000-0200-00003F000000}"/>
    <hyperlink ref="Y1045" r:id="rId65" xr:uid="{00000000-0004-0000-0200-000040000000}"/>
    <hyperlink ref="Y1041" r:id="rId66" xr:uid="{00000000-0004-0000-0200-000041000000}"/>
    <hyperlink ref="Y1042" r:id="rId67" xr:uid="{00000000-0004-0000-0200-000042000000}"/>
    <hyperlink ref="Y1014" r:id="rId68" xr:uid="{00000000-0004-0000-0200-000043000000}"/>
    <hyperlink ref="Y1015" r:id="rId69" xr:uid="{00000000-0004-0000-0200-000044000000}"/>
    <hyperlink ref="Y1061" r:id="rId70" xr:uid="{00000000-0004-0000-0200-000045000000}"/>
    <hyperlink ref="Y1075" r:id="rId71" xr:uid="{00000000-0004-0000-0200-000046000000}"/>
    <hyperlink ref="Y1057" r:id="rId72" xr:uid="{00000000-0004-0000-0200-000047000000}"/>
    <hyperlink ref="Y1024" r:id="rId73" xr:uid="{00000000-0004-0000-0200-000048000000}"/>
    <hyperlink ref="Y1074" r:id="rId74" xr:uid="{00000000-0004-0000-0200-000049000000}"/>
    <hyperlink ref="Y1131" r:id="rId75" location="east-texas" display="https://tracemidstream.com/operations/ - east-texas" xr:uid="{00000000-0004-0000-0200-00004A000000}"/>
    <hyperlink ref="Y1086" r:id="rId76" xr:uid="{1519C431-5558-43EA-AD4C-0733058ED824}"/>
    <hyperlink ref="Y1076" r:id="rId77" xr:uid="{00000000-0004-0000-0100-000007000000}"/>
    <hyperlink ref="Y1094" r:id="rId78" location=":~:text=On%20November%201,near%20Sinton%2C%20Texas." xr:uid="{657CB582-C382-42CA-887F-000D78C88AAF}"/>
    <hyperlink ref="Y1070" r:id="rId79" xr:uid="{B4AEFD31-38FC-4784-B6F9-09C6436F7102}"/>
    <hyperlink ref="Y1067" r:id="rId80" xr:uid="{66CAEBCA-1E2C-46B2-93AA-EEE4AE53ADD9}"/>
    <hyperlink ref="Y1091" r:id="rId81" xr:uid="{74037EC3-8479-4518-A556-D646C4BF84F3}"/>
    <hyperlink ref="Y1101" r:id="rId82" xr:uid="{5DE8B443-9BBB-4E9D-9D5A-1A2E3E41BB4A}"/>
    <hyperlink ref="Y1085" r:id="rId83" xr:uid="{00000000-0004-0000-0100-00000F000000}"/>
    <hyperlink ref="Y1081" r:id="rId84" xr:uid="{AF673068-F310-4909-A1F6-87BFC7CDC4F4}"/>
    <hyperlink ref="Y1097" r:id="rId85" xr:uid="{AABC71A6-099E-4266-964F-3FADDF0068C2}"/>
    <hyperlink ref="Y1095" r:id="rId86" xr:uid="{406E78E6-8E61-4F21-9ADA-74E0FBE01F5F}"/>
    <hyperlink ref="Y1105" r:id="rId87" xr:uid="{9BAD2B9F-68F0-4FDC-8DDC-36B6F46D263D}"/>
    <hyperlink ref="Y1113" r:id="rId88" xr:uid="{C8204D2F-6996-491F-B352-F1C8054E8D00}"/>
    <hyperlink ref="Y1108" r:id="rId89" xr:uid="{00000000-0004-0000-0100-000010000000}"/>
    <hyperlink ref="Y1106" r:id="rId90" location=".XUHmUppKiJA" display="http://venturegloballng.com/plaquemines-project/plaquemines-pipeline/ - .XUHmUppKiJA" xr:uid="{00000000-0004-0000-0100-000004000000}"/>
    <hyperlink ref="Y1121" r:id="rId91" xr:uid="{C474C7FF-8523-4660-8ED6-35CCEF9934D4}"/>
    <hyperlink ref="Y1103" r:id="rId92" location=":~:text=In%20March%202024%2C%20we%20also%20placed%20the%20approximately%20US%240.3%20billion%20Gillis%20Access%20project%20in%20service%2C%20a%2068%20km%20(42%20mile)%20greenfield%20pipeline%20system%20that%20connects%20natural%20gas%20production%20sourced%20from%20the%20Gillis%20hub%20to%20downstream%20markets%20in%20southeast%20Louisiana." xr:uid="{C1D7C762-7938-4C49-A095-8FAD35EF1BA0}"/>
    <hyperlink ref="Y1122" r:id="rId93" xr:uid="{16DBD66B-8E6B-4A8B-A710-E2B7FAE869FE}"/>
    <hyperlink ref="Y1109" r:id="rId94" xr:uid="{B14213B4-3C84-465F-A49D-8120B90BA918}"/>
    <hyperlink ref="Y1100" r:id="rId95" xr:uid="{F025DBE1-BC36-4E11-9787-9201A8D25E59}"/>
    <hyperlink ref="Y1110" r:id="rId96" xr:uid="{627EDF49-1E2A-4E70-92B9-D4C3F7677895}"/>
    <hyperlink ref="Y1116" r:id="rId97" display="Mileage based on permit with TXRRC" xr:uid="{0DE3B1D4-2C8A-4710-8511-7DBDF744533D}"/>
    <hyperlink ref="Y1111" r:id="rId98" xr:uid="{00000000-0004-0000-0100-00000D000000}"/>
    <hyperlink ref="Y1115" r:id="rId99" xr:uid="{D012CD66-D237-44B3-9C6E-9EC9871203F5}"/>
    <hyperlink ref="Y1124" r:id="rId100" xr:uid="{4973CE7A-16CB-418C-8CAD-6675803A75AA}"/>
    <hyperlink ref="Y1125" r:id="rId101" xr:uid="{C7CAF515-B790-4789-BE22-4318FC9EABD3}"/>
    <hyperlink ref="Y1123" r:id="rId102" xr:uid="{00000000-0004-0000-0100-000012000000}"/>
    <hyperlink ref="Y1119" r:id="rId103" location=":~:text=The%20Webb%20County,Texas%20Intrastate%20network." xr:uid="{30E8D1FF-C0A1-4299-9AA0-67FFAB1994CF}"/>
    <hyperlink ref="Y1167" r:id="rId104" xr:uid="{1038CD31-8393-41F6-861A-158540B63B60}"/>
    <hyperlink ref="Y1099" r:id="rId105" xr:uid="{D7754ADC-B732-4CF1-BEAB-A539D7A9A16B}"/>
    <hyperlink ref="Y1172" r:id="rId106" xr:uid="{00000000-0004-0000-0100-000008000000}"/>
    <hyperlink ref="Y1173" r:id="rId107" location=":~:text=The%20first%20phase,Plaquemines%20LNG%20facility." display="Kinder Morgan notice of in-service" xr:uid="{BB451A60-3E90-4FB0-B487-564D23972925}"/>
    <hyperlink ref="Y1174" r:id="rId108" display="In-service notice for OH and WV facilities" xr:uid="{66863383-0F3E-46C4-8080-EE2533FF56E6}"/>
  </hyperlinks>
  <pageMargins left="0.7" right="0.7" top="0.25" bottom="0.25" header="0" footer="0"/>
  <pageSetup paperSize="5" scale="10" orientation="landscape" r:id="rId109"/>
  <legacyDrawing r:id="rId1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D16391"/>
  <sheetViews>
    <sheetView showGridLines="0" zoomScaleNormal="100" workbookViewId="0">
      <pane ySplit="1" topLeftCell="A2" activePane="bottomLeft" state="frozen"/>
      <selection pane="bottomLeft" sqref="A1:C1"/>
    </sheetView>
  </sheetViews>
  <sheetFormatPr defaultRowHeight="12.75" x14ac:dyDescent="0.2"/>
  <cols>
    <col min="1" max="1" width="27.5703125" style="3" customWidth="1"/>
    <col min="2" max="2" width="18.140625" customWidth="1"/>
    <col min="3" max="3" width="104.42578125" customWidth="1"/>
  </cols>
  <sheetData>
    <row r="1" spans="1:4" s="31" customFormat="1" ht="13.5" thickBot="1" x14ac:dyDescent="0.25">
      <c r="A1" s="29" t="s">
        <v>191</v>
      </c>
      <c r="B1" s="29" t="s">
        <v>190</v>
      </c>
      <c r="C1" s="30" t="s">
        <v>189</v>
      </c>
    </row>
    <row r="2" spans="1:4" x14ac:dyDescent="0.2">
      <c r="A2" s="18" t="s">
        <v>121</v>
      </c>
      <c r="B2" s="19"/>
      <c r="C2" s="19" t="s">
        <v>158</v>
      </c>
      <c r="D2" s="32"/>
    </row>
    <row r="3" spans="1:4" x14ac:dyDescent="0.2">
      <c r="A3" s="20" t="s">
        <v>122</v>
      </c>
      <c r="B3" s="21"/>
      <c r="C3" s="21" t="s">
        <v>163</v>
      </c>
      <c r="D3" s="32"/>
    </row>
    <row r="4" spans="1:4" x14ac:dyDescent="0.2">
      <c r="A4" s="20" t="s">
        <v>123</v>
      </c>
      <c r="B4" s="21"/>
      <c r="C4" s="21" t="s">
        <v>2227</v>
      </c>
      <c r="D4" s="32"/>
    </row>
    <row r="5" spans="1:4" x14ac:dyDescent="0.2">
      <c r="A5" s="20" t="s">
        <v>124</v>
      </c>
      <c r="B5" s="21"/>
      <c r="C5" s="22"/>
      <c r="D5" s="32"/>
    </row>
    <row r="6" spans="1:4" x14ac:dyDescent="0.2">
      <c r="A6" s="20"/>
      <c r="B6" s="21" t="s">
        <v>141</v>
      </c>
      <c r="C6" s="22" t="s">
        <v>2226</v>
      </c>
      <c r="D6" s="32"/>
    </row>
    <row r="7" spans="1:4" x14ac:dyDescent="0.2">
      <c r="A7" s="20"/>
      <c r="B7" s="21" t="s">
        <v>140</v>
      </c>
      <c r="C7" s="22" t="s">
        <v>2232</v>
      </c>
      <c r="D7" s="32"/>
    </row>
    <row r="8" spans="1:4" ht="25.5" x14ac:dyDescent="0.2">
      <c r="A8" s="20"/>
      <c r="B8" s="21" t="s">
        <v>134</v>
      </c>
      <c r="C8" s="22" t="s">
        <v>2225</v>
      </c>
      <c r="D8" s="32"/>
    </row>
    <row r="9" spans="1:4" x14ac:dyDescent="0.2">
      <c r="A9" s="20"/>
      <c r="B9" s="21" t="s">
        <v>136</v>
      </c>
      <c r="C9" s="22" t="s">
        <v>182</v>
      </c>
      <c r="D9" s="32"/>
    </row>
    <row r="10" spans="1:4" x14ac:dyDescent="0.2">
      <c r="A10" s="20"/>
      <c r="B10" s="21" t="s">
        <v>2139</v>
      </c>
      <c r="C10" s="22" t="s">
        <v>2140</v>
      </c>
      <c r="D10" s="32"/>
    </row>
    <row r="11" spans="1:4" x14ac:dyDescent="0.2">
      <c r="A11" s="20"/>
      <c r="B11" s="21" t="s">
        <v>1878</v>
      </c>
      <c r="C11" s="22" t="s">
        <v>2230</v>
      </c>
      <c r="D11" s="32"/>
    </row>
    <row r="12" spans="1:4" x14ac:dyDescent="0.2">
      <c r="A12" s="20"/>
      <c r="B12" s="21" t="s">
        <v>142</v>
      </c>
      <c r="C12" s="22" t="s">
        <v>2229</v>
      </c>
      <c r="D12" s="32"/>
    </row>
    <row r="13" spans="1:4" x14ac:dyDescent="0.2">
      <c r="A13" s="20" t="s">
        <v>125</v>
      </c>
      <c r="B13" s="21"/>
      <c r="C13" s="21"/>
      <c r="D13" s="32"/>
    </row>
    <row r="14" spans="1:4" x14ac:dyDescent="0.2">
      <c r="A14" s="23"/>
      <c r="B14" s="21" t="s">
        <v>135</v>
      </c>
      <c r="C14" s="22" t="s">
        <v>164</v>
      </c>
      <c r="D14" s="32"/>
    </row>
    <row r="15" spans="1:4" x14ac:dyDescent="0.2">
      <c r="A15" s="23"/>
      <c r="B15" s="21" t="s">
        <v>138</v>
      </c>
      <c r="C15" s="22" t="s">
        <v>2231</v>
      </c>
      <c r="D15" s="32"/>
    </row>
    <row r="16" spans="1:4" x14ac:dyDescent="0.2">
      <c r="A16" s="20" t="s">
        <v>126</v>
      </c>
      <c r="B16" s="21"/>
      <c r="C16" s="21" t="s">
        <v>2235</v>
      </c>
      <c r="D16" s="32"/>
    </row>
    <row r="17" spans="1:4" x14ac:dyDescent="0.2">
      <c r="A17" s="57"/>
      <c r="B17" s="21"/>
      <c r="C17" s="21"/>
      <c r="D17" s="32"/>
    </row>
    <row r="18" spans="1:4" x14ac:dyDescent="0.2">
      <c r="A18" s="20" t="s">
        <v>127</v>
      </c>
      <c r="B18" s="21" t="s">
        <v>139</v>
      </c>
      <c r="C18" s="21" t="s">
        <v>2234</v>
      </c>
      <c r="D18" s="32"/>
    </row>
    <row r="19" spans="1:4" x14ac:dyDescent="0.2">
      <c r="A19" s="23"/>
      <c r="B19" s="21" t="s">
        <v>159</v>
      </c>
      <c r="C19" s="21" t="s">
        <v>161</v>
      </c>
      <c r="D19" s="32"/>
    </row>
    <row r="20" spans="1:4" x14ac:dyDescent="0.2">
      <c r="A20" s="23"/>
      <c r="B20" s="21" t="s">
        <v>137</v>
      </c>
      <c r="C20" s="21" t="s">
        <v>168</v>
      </c>
      <c r="D20" s="32"/>
    </row>
    <row r="21" spans="1:4" x14ac:dyDescent="0.2">
      <c r="A21" s="23"/>
      <c r="B21" s="21" t="s">
        <v>160</v>
      </c>
      <c r="C21" s="21" t="s">
        <v>2233</v>
      </c>
      <c r="D21" s="32"/>
    </row>
    <row r="22" spans="1:4" x14ac:dyDescent="0.2">
      <c r="A22" s="23"/>
      <c r="B22" s="21" t="s">
        <v>419</v>
      </c>
      <c r="C22" s="21" t="s">
        <v>2228</v>
      </c>
      <c r="D22" s="32"/>
    </row>
    <row r="23" spans="1:4" x14ac:dyDescent="0.2">
      <c r="A23" s="23"/>
      <c r="B23" s="21" t="s">
        <v>2674</v>
      </c>
      <c r="C23" s="21" t="s">
        <v>2703</v>
      </c>
      <c r="D23" s="32"/>
    </row>
    <row r="24" spans="1:4" x14ac:dyDescent="0.2">
      <c r="A24" s="23"/>
      <c r="B24" s="21" t="s">
        <v>2629</v>
      </c>
      <c r="C24" s="21" t="s">
        <v>3007</v>
      </c>
      <c r="D24" s="32"/>
    </row>
    <row r="25" spans="1:4" x14ac:dyDescent="0.2">
      <c r="A25" s="23"/>
      <c r="B25" s="21" t="s">
        <v>143</v>
      </c>
      <c r="C25" s="21" t="s">
        <v>162</v>
      </c>
      <c r="D25" s="32"/>
    </row>
    <row r="26" spans="1:4" x14ac:dyDescent="0.2">
      <c r="A26" s="23"/>
      <c r="B26" s="21" t="s">
        <v>2219</v>
      </c>
      <c r="C26" s="21" t="s">
        <v>2220</v>
      </c>
      <c r="D26" s="32"/>
    </row>
    <row r="27" spans="1:4" x14ac:dyDescent="0.2">
      <c r="A27" s="23"/>
      <c r="B27" s="21" t="s">
        <v>2863</v>
      </c>
      <c r="C27" s="21" t="s">
        <v>2870</v>
      </c>
      <c r="D27" s="32"/>
    </row>
    <row r="28" spans="1:4" x14ac:dyDescent="0.2">
      <c r="A28" s="23"/>
      <c r="B28" s="21" t="s">
        <v>2369</v>
      </c>
      <c r="C28" s="21" t="s">
        <v>2702</v>
      </c>
      <c r="D28" s="32"/>
    </row>
    <row r="29" spans="1:4" x14ac:dyDescent="0.2">
      <c r="A29" s="20" t="s">
        <v>128</v>
      </c>
      <c r="B29" s="21"/>
      <c r="C29" s="21" t="s">
        <v>165</v>
      </c>
      <c r="D29" s="32"/>
    </row>
    <row r="30" spans="1:4" x14ac:dyDescent="0.2">
      <c r="A30" s="20" t="s">
        <v>129</v>
      </c>
      <c r="B30" s="21"/>
      <c r="C30" s="21" t="s">
        <v>169</v>
      </c>
      <c r="D30" s="32"/>
    </row>
    <row r="31" spans="1:4" x14ac:dyDescent="0.2">
      <c r="A31" s="20" t="s">
        <v>130</v>
      </c>
      <c r="B31" s="21"/>
      <c r="C31" s="27" t="s">
        <v>170</v>
      </c>
      <c r="D31" s="32"/>
    </row>
    <row r="32" spans="1:4" x14ac:dyDescent="0.2">
      <c r="A32" s="20" t="s">
        <v>131</v>
      </c>
      <c r="B32" s="21"/>
      <c r="C32" s="21" t="s">
        <v>171</v>
      </c>
    </row>
    <row r="33" spans="1:4" x14ac:dyDescent="0.2">
      <c r="A33" s="20" t="s">
        <v>132</v>
      </c>
      <c r="B33" s="21"/>
      <c r="C33" s="21" t="s">
        <v>172</v>
      </c>
    </row>
    <row r="34" spans="1:4" x14ac:dyDescent="0.2">
      <c r="A34" s="20" t="s">
        <v>133</v>
      </c>
      <c r="B34" s="21"/>
      <c r="C34" s="180" t="s">
        <v>173</v>
      </c>
    </row>
    <row r="35" spans="1:4" x14ac:dyDescent="0.2">
      <c r="A35" s="20" t="s">
        <v>194</v>
      </c>
      <c r="B35" s="21"/>
      <c r="C35" s="21" t="s">
        <v>174</v>
      </c>
    </row>
    <row r="36" spans="1:4" x14ac:dyDescent="0.2">
      <c r="A36" s="20" t="s">
        <v>195</v>
      </c>
      <c r="B36" s="21"/>
      <c r="C36" s="180" t="s">
        <v>175</v>
      </c>
    </row>
    <row r="37" spans="1:4" x14ac:dyDescent="0.2">
      <c r="A37" s="20" t="s">
        <v>2929</v>
      </c>
      <c r="B37" s="21"/>
      <c r="C37" s="21" t="s">
        <v>2930</v>
      </c>
    </row>
    <row r="38" spans="1:4" x14ac:dyDescent="0.2">
      <c r="A38" s="23"/>
      <c r="B38" s="21" t="s">
        <v>2814</v>
      </c>
      <c r="C38" s="178" t="s">
        <v>2931</v>
      </c>
    </row>
    <row r="39" spans="1:4" x14ac:dyDescent="0.2">
      <c r="A39" s="23"/>
      <c r="B39" s="21" t="s">
        <v>2812</v>
      </c>
      <c r="C39" s="21" t="s">
        <v>2934</v>
      </c>
    </row>
    <row r="40" spans="1:4" x14ac:dyDescent="0.2">
      <c r="A40" s="23"/>
      <c r="B40" s="21" t="s">
        <v>2816</v>
      </c>
      <c r="C40" s="21" t="s">
        <v>2932</v>
      </c>
      <c r="D40" s="32"/>
    </row>
    <row r="41" spans="1:4" x14ac:dyDescent="0.2">
      <c r="A41" s="20"/>
      <c r="B41" s="21" t="s">
        <v>2813</v>
      </c>
      <c r="C41" s="21" t="s">
        <v>2933</v>
      </c>
    </row>
    <row r="42" spans="1:4" x14ac:dyDescent="0.2">
      <c r="A42" s="24"/>
      <c r="B42" s="21"/>
      <c r="C42" s="21"/>
    </row>
    <row r="43" spans="1:4" x14ac:dyDescent="0.2">
      <c r="A43" s="23" t="s">
        <v>184</v>
      </c>
      <c r="B43" s="21"/>
      <c r="C43" s="25" t="s">
        <v>178</v>
      </c>
    </row>
    <row r="44" spans="1:4" x14ac:dyDescent="0.2">
      <c r="A44" s="26"/>
      <c r="B44" s="27"/>
      <c r="C44" s="28" t="s">
        <v>183</v>
      </c>
    </row>
    <row r="45" spans="1:4" x14ac:dyDescent="0.2">
      <c r="A45" s="6"/>
      <c r="B45" s="5"/>
      <c r="C45" s="5"/>
    </row>
    <row r="46" spans="1:4" x14ac:dyDescent="0.2">
      <c r="A46" s="6"/>
      <c r="B46" s="5"/>
      <c r="C46" s="5"/>
    </row>
    <row r="47" spans="1:4" x14ac:dyDescent="0.2">
      <c r="A47" s="6"/>
      <c r="B47" s="5"/>
      <c r="C47" s="5"/>
    </row>
    <row r="48" spans="1:4" x14ac:dyDescent="0.2">
      <c r="A48" s="2"/>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11" spans="1:1" x14ac:dyDescent="0.2">
      <c r="A211" s="2"/>
    </row>
    <row r="212" spans="1:1" x14ac:dyDescent="0.2">
      <c r="A212" s="2"/>
    </row>
    <row r="213" spans="1:1" x14ac:dyDescent="0.2">
      <c r="A213" s="2"/>
    </row>
    <row r="214" spans="1:1" x14ac:dyDescent="0.2">
      <c r="A214" s="2"/>
    </row>
    <row r="215" spans="1:1" x14ac:dyDescent="0.2">
      <c r="A215" s="2"/>
    </row>
    <row r="216" spans="1:1" x14ac:dyDescent="0.2">
      <c r="A216" s="2"/>
    </row>
    <row r="217" spans="1:1" x14ac:dyDescent="0.2">
      <c r="A217" s="2"/>
    </row>
    <row r="218" spans="1:1" x14ac:dyDescent="0.2">
      <c r="A218" s="2"/>
    </row>
    <row r="219" spans="1:1" x14ac:dyDescent="0.2">
      <c r="A219" s="2"/>
    </row>
    <row r="220" spans="1:1" x14ac:dyDescent="0.2">
      <c r="A220" s="2"/>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row r="455" spans="1:1" x14ac:dyDescent="0.2">
      <c r="A455" s="2"/>
    </row>
    <row r="456" spans="1:1" x14ac:dyDescent="0.2">
      <c r="A456" s="2"/>
    </row>
    <row r="457" spans="1:1" x14ac:dyDescent="0.2">
      <c r="A457" s="2"/>
    </row>
    <row r="458" spans="1:1" x14ac:dyDescent="0.2">
      <c r="A458" s="2"/>
    </row>
    <row r="459" spans="1:1" x14ac:dyDescent="0.2">
      <c r="A459" s="2"/>
    </row>
    <row r="460" spans="1:1" x14ac:dyDescent="0.2">
      <c r="A460" s="2"/>
    </row>
    <row r="461" spans="1:1" x14ac:dyDescent="0.2">
      <c r="A461" s="2"/>
    </row>
    <row r="462" spans="1:1" x14ac:dyDescent="0.2">
      <c r="A462" s="2"/>
    </row>
    <row r="463" spans="1:1" x14ac:dyDescent="0.2">
      <c r="A463" s="2"/>
    </row>
    <row r="464" spans="1:1" x14ac:dyDescent="0.2">
      <c r="A464" s="2"/>
    </row>
    <row r="465" spans="1:1" x14ac:dyDescent="0.2">
      <c r="A465" s="2"/>
    </row>
    <row r="466" spans="1:1" x14ac:dyDescent="0.2">
      <c r="A466" s="2"/>
    </row>
    <row r="467" spans="1:1" x14ac:dyDescent="0.2">
      <c r="A467" s="2"/>
    </row>
    <row r="468" spans="1:1" x14ac:dyDescent="0.2">
      <c r="A468" s="2"/>
    </row>
    <row r="469" spans="1:1" x14ac:dyDescent="0.2">
      <c r="A469" s="2"/>
    </row>
    <row r="470" spans="1:1" x14ac:dyDescent="0.2">
      <c r="A470" s="2"/>
    </row>
    <row r="471" spans="1:1" x14ac:dyDescent="0.2">
      <c r="A471" s="2"/>
    </row>
    <row r="472" spans="1:1" x14ac:dyDescent="0.2">
      <c r="A472" s="2"/>
    </row>
    <row r="473" spans="1:1" x14ac:dyDescent="0.2">
      <c r="A473" s="2"/>
    </row>
    <row r="474" spans="1:1" x14ac:dyDescent="0.2">
      <c r="A474" s="2"/>
    </row>
    <row r="475" spans="1:1" x14ac:dyDescent="0.2">
      <c r="A475" s="2"/>
    </row>
    <row r="476" spans="1:1" x14ac:dyDescent="0.2">
      <c r="A476" s="2"/>
    </row>
    <row r="477" spans="1:1" x14ac:dyDescent="0.2">
      <c r="A477" s="2"/>
    </row>
    <row r="478" spans="1:1" x14ac:dyDescent="0.2">
      <c r="A478" s="2"/>
    </row>
    <row r="479" spans="1:1" x14ac:dyDescent="0.2">
      <c r="A479" s="2"/>
    </row>
    <row r="480" spans="1:1" x14ac:dyDescent="0.2">
      <c r="A480" s="2"/>
    </row>
    <row r="481" spans="1:1" x14ac:dyDescent="0.2">
      <c r="A481" s="2"/>
    </row>
    <row r="482" spans="1:1" x14ac:dyDescent="0.2">
      <c r="A482" s="2"/>
    </row>
    <row r="483" spans="1:1" x14ac:dyDescent="0.2">
      <c r="A483" s="2"/>
    </row>
    <row r="484" spans="1:1" x14ac:dyDescent="0.2">
      <c r="A484" s="2"/>
    </row>
    <row r="485" spans="1:1" x14ac:dyDescent="0.2">
      <c r="A485" s="2"/>
    </row>
    <row r="486" spans="1:1" x14ac:dyDescent="0.2">
      <c r="A486" s="2"/>
    </row>
    <row r="487" spans="1:1" x14ac:dyDescent="0.2">
      <c r="A487" s="2"/>
    </row>
    <row r="488" spans="1:1" x14ac:dyDescent="0.2">
      <c r="A488" s="2"/>
    </row>
    <row r="489" spans="1:1" x14ac:dyDescent="0.2">
      <c r="A489" s="2"/>
    </row>
    <row r="490" spans="1:1" x14ac:dyDescent="0.2">
      <c r="A490" s="2"/>
    </row>
    <row r="491" spans="1:1" x14ac:dyDescent="0.2">
      <c r="A491" s="2"/>
    </row>
    <row r="492" spans="1:1" x14ac:dyDescent="0.2">
      <c r="A492" s="2"/>
    </row>
    <row r="493" spans="1:1" x14ac:dyDescent="0.2">
      <c r="A493" s="2"/>
    </row>
    <row r="494" spans="1:1" x14ac:dyDescent="0.2">
      <c r="A494" s="2"/>
    </row>
    <row r="495" spans="1:1" x14ac:dyDescent="0.2">
      <c r="A495" s="2"/>
    </row>
    <row r="496" spans="1:1" x14ac:dyDescent="0.2">
      <c r="A496" s="2"/>
    </row>
    <row r="497" spans="1:1" x14ac:dyDescent="0.2">
      <c r="A497" s="2"/>
    </row>
    <row r="498" spans="1:1" x14ac:dyDescent="0.2">
      <c r="A498" s="2"/>
    </row>
    <row r="499" spans="1:1" x14ac:dyDescent="0.2">
      <c r="A499" s="2"/>
    </row>
    <row r="500" spans="1:1" x14ac:dyDescent="0.2">
      <c r="A500" s="2"/>
    </row>
    <row r="501" spans="1:1" x14ac:dyDescent="0.2">
      <c r="A501" s="2"/>
    </row>
    <row r="502" spans="1:1" x14ac:dyDescent="0.2">
      <c r="A502" s="2"/>
    </row>
    <row r="503" spans="1:1" x14ac:dyDescent="0.2">
      <c r="A503" s="2"/>
    </row>
    <row r="504" spans="1:1" x14ac:dyDescent="0.2">
      <c r="A504" s="2"/>
    </row>
    <row r="505" spans="1:1" x14ac:dyDescent="0.2">
      <c r="A505" s="2"/>
    </row>
    <row r="506" spans="1:1" x14ac:dyDescent="0.2">
      <c r="A506" s="2"/>
    </row>
    <row r="507" spans="1:1" x14ac:dyDescent="0.2">
      <c r="A507" s="2"/>
    </row>
    <row r="508" spans="1:1" x14ac:dyDescent="0.2">
      <c r="A508" s="2"/>
    </row>
    <row r="509" spans="1:1" x14ac:dyDescent="0.2">
      <c r="A509" s="2"/>
    </row>
    <row r="510" spans="1:1" x14ac:dyDescent="0.2">
      <c r="A510" s="2"/>
    </row>
    <row r="511" spans="1:1" x14ac:dyDescent="0.2">
      <c r="A511" s="2"/>
    </row>
    <row r="512" spans="1:1" x14ac:dyDescent="0.2">
      <c r="A512" s="2"/>
    </row>
    <row r="513" spans="1:1" x14ac:dyDescent="0.2">
      <c r="A513" s="2"/>
    </row>
    <row r="514" spans="1:1" x14ac:dyDescent="0.2">
      <c r="A514" s="2"/>
    </row>
    <row r="515" spans="1:1" x14ac:dyDescent="0.2">
      <c r="A515" s="2"/>
    </row>
    <row r="516" spans="1:1" x14ac:dyDescent="0.2">
      <c r="A516" s="2"/>
    </row>
    <row r="517" spans="1:1" x14ac:dyDescent="0.2">
      <c r="A517" s="2"/>
    </row>
    <row r="518" spans="1:1" x14ac:dyDescent="0.2">
      <c r="A518" s="2"/>
    </row>
    <row r="519" spans="1:1" x14ac:dyDescent="0.2">
      <c r="A519" s="2"/>
    </row>
    <row r="520" spans="1:1" x14ac:dyDescent="0.2">
      <c r="A520" s="2"/>
    </row>
    <row r="521" spans="1:1" x14ac:dyDescent="0.2">
      <c r="A521" s="2"/>
    </row>
    <row r="522" spans="1:1" x14ac:dyDescent="0.2">
      <c r="A522" s="2"/>
    </row>
    <row r="523" spans="1:1" x14ac:dyDescent="0.2">
      <c r="A523" s="2"/>
    </row>
    <row r="524" spans="1:1" x14ac:dyDescent="0.2">
      <c r="A524" s="2"/>
    </row>
    <row r="525" spans="1:1" x14ac:dyDescent="0.2">
      <c r="A525" s="2"/>
    </row>
    <row r="526" spans="1:1" x14ac:dyDescent="0.2">
      <c r="A526" s="2"/>
    </row>
    <row r="527" spans="1:1" x14ac:dyDescent="0.2">
      <c r="A527" s="2"/>
    </row>
    <row r="528" spans="1:1" x14ac:dyDescent="0.2">
      <c r="A528" s="2"/>
    </row>
    <row r="529" spans="1:1" x14ac:dyDescent="0.2">
      <c r="A529" s="2"/>
    </row>
    <row r="530" spans="1:1" x14ac:dyDescent="0.2">
      <c r="A530" s="2"/>
    </row>
    <row r="531" spans="1:1" x14ac:dyDescent="0.2">
      <c r="A531" s="2"/>
    </row>
    <row r="532" spans="1:1" x14ac:dyDescent="0.2">
      <c r="A532" s="2"/>
    </row>
    <row r="533" spans="1:1" x14ac:dyDescent="0.2">
      <c r="A533" s="2"/>
    </row>
    <row r="534" spans="1:1" x14ac:dyDescent="0.2">
      <c r="A534" s="2"/>
    </row>
    <row r="535" spans="1:1" x14ac:dyDescent="0.2">
      <c r="A535" s="2"/>
    </row>
    <row r="536" spans="1:1" x14ac:dyDescent="0.2">
      <c r="A536" s="2"/>
    </row>
    <row r="537" spans="1:1" x14ac:dyDescent="0.2">
      <c r="A537" s="2"/>
    </row>
    <row r="538" spans="1:1" x14ac:dyDescent="0.2">
      <c r="A538" s="2"/>
    </row>
    <row r="539" spans="1:1" x14ac:dyDescent="0.2">
      <c r="A539" s="2"/>
    </row>
    <row r="540" spans="1:1" x14ac:dyDescent="0.2">
      <c r="A540" s="2"/>
    </row>
    <row r="541" spans="1:1" x14ac:dyDescent="0.2">
      <c r="A541" s="2"/>
    </row>
    <row r="542" spans="1:1" x14ac:dyDescent="0.2">
      <c r="A542" s="2"/>
    </row>
    <row r="543" spans="1:1" x14ac:dyDescent="0.2">
      <c r="A543" s="2"/>
    </row>
    <row r="544" spans="1:1" x14ac:dyDescent="0.2">
      <c r="A544" s="2"/>
    </row>
    <row r="545" spans="1:1" x14ac:dyDescent="0.2">
      <c r="A545" s="2"/>
    </row>
    <row r="546" spans="1:1" x14ac:dyDescent="0.2">
      <c r="A546" s="2"/>
    </row>
    <row r="547" spans="1:1" x14ac:dyDescent="0.2">
      <c r="A547" s="2"/>
    </row>
    <row r="548" spans="1:1" x14ac:dyDescent="0.2">
      <c r="A548" s="2"/>
    </row>
    <row r="549" spans="1:1" x14ac:dyDescent="0.2">
      <c r="A549" s="2"/>
    </row>
    <row r="550" spans="1:1" x14ac:dyDescent="0.2">
      <c r="A550" s="2"/>
    </row>
    <row r="551" spans="1:1" x14ac:dyDescent="0.2">
      <c r="A551" s="2"/>
    </row>
    <row r="552" spans="1:1" x14ac:dyDescent="0.2">
      <c r="A552" s="2"/>
    </row>
    <row r="553" spans="1:1" x14ac:dyDescent="0.2">
      <c r="A553" s="2"/>
    </row>
    <row r="554" spans="1:1" x14ac:dyDescent="0.2">
      <c r="A554" s="2"/>
    </row>
    <row r="555" spans="1:1" x14ac:dyDescent="0.2">
      <c r="A555" s="2"/>
    </row>
    <row r="556" spans="1:1" x14ac:dyDescent="0.2">
      <c r="A556" s="2"/>
    </row>
    <row r="557" spans="1:1" x14ac:dyDescent="0.2">
      <c r="A557" s="2"/>
    </row>
    <row r="558" spans="1:1" x14ac:dyDescent="0.2">
      <c r="A558" s="2"/>
    </row>
    <row r="559" spans="1:1" x14ac:dyDescent="0.2">
      <c r="A559" s="2"/>
    </row>
    <row r="560" spans="1:1" x14ac:dyDescent="0.2">
      <c r="A560" s="2"/>
    </row>
    <row r="561" spans="1:1" x14ac:dyDescent="0.2">
      <c r="A561" s="2"/>
    </row>
    <row r="562" spans="1:1" x14ac:dyDescent="0.2">
      <c r="A562" s="2"/>
    </row>
    <row r="563" spans="1:1" x14ac:dyDescent="0.2">
      <c r="A563" s="2"/>
    </row>
    <row r="564" spans="1:1" x14ac:dyDescent="0.2">
      <c r="A564" s="2"/>
    </row>
    <row r="565" spans="1:1" x14ac:dyDescent="0.2">
      <c r="A565" s="2"/>
    </row>
    <row r="566" spans="1:1" x14ac:dyDescent="0.2">
      <c r="A566" s="2"/>
    </row>
    <row r="567" spans="1:1" x14ac:dyDescent="0.2">
      <c r="A567" s="2"/>
    </row>
    <row r="568" spans="1:1" x14ac:dyDescent="0.2">
      <c r="A568" s="2"/>
    </row>
    <row r="569" spans="1:1" x14ac:dyDescent="0.2">
      <c r="A569" s="2"/>
    </row>
    <row r="570" spans="1:1" x14ac:dyDescent="0.2">
      <c r="A570" s="2"/>
    </row>
    <row r="571" spans="1:1" x14ac:dyDescent="0.2">
      <c r="A571" s="2"/>
    </row>
    <row r="572" spans="1:1" x14ac:dyDescent="0.2">
      <c r="A572" s="2"/>
    </row>
    <row r="573" spans="1:1" x14ac:dyDescent="0.2">
      <c r="A573" s="2"/>
    </row>
    <row r="574" spans="1:1" x14ac:dyDescent="0.2">
      <c r="A574" s="2"/>
    </row>
    <row r="575" spans="1:1" x14ac:dyDescent="0.2">
      <c r="A575" s="2"/>
    </row>
    <row r="576" spans="1:1" x14ac:dyDescent="0.2">
      <c r="A576" s="2"/>
    </row>
    <row r="577" spans="1:1" x14ac:dyDescent="0.2">
      <c r="A577" s="2"/>
    </row>
    <row r="578" spans="1:1" x14ac:dyDescent="0.2">
      <c r="A578" s="2"/>
    </row>
    <row r="579" spans="1:1" x14ac:dyDescent="0.2">
      <c r="A579" s="2"/>
    </row>
    <row r="580" spans="1:1" x14ac:dyDescent="0.2">
      <c r="A580" s="2"/>
    </row>
    <row r="581" spans="1:1" x14ac:dyDescent="0.2">
      <c r="A581" s="2"/>
    </row>
    <row r="582" spans="1:1" x14ac:dyDescent="0.2">
      <c r="A582" s="2"/>
    </row>
    <row r="583" spans="1:1" x14ac:dyDescent="0.2">
      <c r="A583" s="2"/>
    </row>
    <row r="584" spans="1:1" x14ac:dyDescent="0.2">
      <c r="A584" s="2"/>
    </row>
    <row r="585" spans="1:1" x14ac:dyDescent="0.2">
      <c r="A585" s="2"/>
    </row>
    <row r="586" spans="1:1" x14ac:dyDescent="0.2">
      <c r="A586" s="2"/>
    </row>
    <row r="587" spans="1:1" x14ac:dyDescent="0.2">
      <c r="A587" s="2"/>
    </row>
    <row r="588" spans="1:1" x14ac:dyDescent="0.2">
      <c r="A588" s="2"/>
    </row>
    <row r="589" spans="1:1" x14ac:dyDescent="0.2">
      <c r="A589" s="2"/>
    </row>
    <row r="590" spans="1:1" x14ac:dyDescent="0.2">
      <c r="A590" s="2"/>
    </row>
    <row r="591" spans="1:1" x14ac:dyDescent="0.2">
      <c r="A591" s="2"/>
    </row>
    <row r="592" spans="1:1" x14ac:dyDescent="0.2">
      <c r="A592" s="2"/>
    </row>
    <row r="593" spans="1:1" x14ac:dyDescent="0.2">
      <c r="A593" s="2"/>
    </row>
    <row r="594" spans="1:1" x14ac:dyDescent="0.2">
      <c r="A594" s="2"/>
    </row>
    <row r="595" spans="1:1" x14ac:dyDescent="0.2">
      <c r="A595" s="2"/>
    </row>
    <row r="596" spans="1:1" x14ac:dyDescent="0.2">
      <c r="A596" s="2"/>
    </row>
    <row r="597" spans="1:1" x14ac:dyDescent="0.2">
      <c r="A597" s="2"/>
    </row>
    <row r="598" spans="1:1" x14ac:dyDescent="0.2">
      <c r="A598" s="2"/>
    </row>
    <row r="599" spans="1:1" x14ac:dyDescent="0.2">
      <c r="A599" s="2"/>
    </row>
    <row r="600" spans="1:1" x14ac:dyDescent="0.2">
      <c r="A600" s="2"/>
    </row>
    <row r="601" spans="1:1" x14ac:dyDescent="0.2">
      <c r="A601" s="2"/>
    </row>
    <row r="602" spans="1:1" x14ac:dyDescent="0.2">
      <c r="A602" s="2"/>
    </row>
    <row r="603" spans="1:1" x14ac:dyDescent="0.2">
      <c r="A603" s="2"/>
    </row>
    <row r="604" spans="1:1" x14ac:dyDescent="0.2">
      <c r="A604" s="2"/>
    </row>
    <row r="605" spans="1:1" x14ac:dyDescent="0.2">
      <c r="A605" s="2"/>
    </row>
    <row r="606" spans="1:1" x14ac:dyDescent="0.2">
      <c r="A606" s="2"/>
    </row>
    <row r="607" spans="1:1" x14ac:dyDescent="0.2">
      <c r="A607" s="2"/>
    </row>
    <row r="608" spans="1:1" x14ac:dyDescent="0.2">
      <c r="A608" s="2"/>
    </row>
    <row r="609" spans="1:1" x14ac:dyDescent="0.2">
      <c r="A609" s="2"/>
    </row>
    <row r="610" spans="1:1" x14ac:dyDescent="0.2">
      <c r="A610" s="2"/>
    </row>
    <row r="611" spans="1:1" x14ac:dyDescent="0.2">
      <c r="A611" s="2"/>
    </row>
    <row r="612" spans="1:1" x14ac:dyDescent="0.2">
      <c r="A612" s="2"/>
    </row>
    <row r="613" spans="1:1" x14ac:dyDescent="0.2">
      <c r="A613" s="2"/>
    </row>
    <row r="614" spans="1:1" x14ac:dyDescent="0.2">
      <c r="A614" s="2"/>
    </row>
    <row r="615" spans="1:1" x14ac:dyDescent="0.2">
      <c r="A615" s="2"/>
    </row>
    <row r="616" spans="1:1" x14ac:dyDescent="0.2">
      <c r="A616" s="2"/>
    </row>
    <row r="617" spans="1:1" x14ac:dyDescent="0.2">
      <c r="A617" s="2"/>
    </row>
    <row r="618" spans="1:1" x14ac:dyDescent="0.2">
      <c r="A618" s="2"/>
    </row>
    <row r="619" spans="1:1" x14ac:dyDescent="0.2">
      <c r="A619" s="2"/>
    </row>
    <row r="620" spans="1:1" x14ac:dyDescent="0.2">
      <c r="A620" s="2"/>
    </row>
    <row r="621" spans="1:1" x14ac:dyDescent="0.2">
      <c r="A621" s="2"/>
    </row>
    <row r="622" spans="1:1" x14ac:dyDescent="0.2">
      <c r="A622" s="2"/>
    </row>
    <row r="623" spans="1:1" x14ac:dyDescent="0.2">
      <c r="A623" s="2"/>
    </row>
    <row r="624" spans="1:1" x14ac:dyDescent="0.2">
      <c r="A624" s="2"/>
    </row>
    <row r="625" spans="1:1" x14ac:dyDescent="0.2">
      <c r="A625" s="2"/>
    </row>
    <row r="626" spans="1:1" x14ac:dyDescent="0.2">
      <c r="A626" s="2"/>
    </row>
    <row r="627" spans="1:1" x14ac:dyDescent="0.2">
      <c r="A627" s="2"/>
    </row>
    <row r="628" spans="1:1" x14ac:dyDescent="0.2">
      <c r="A628" s="2"/>
    </row>
    <row r="629" spans="1:1" x14ac:dyDescent="0.2">
      <c r="A629" s="2"/>
    </row>
    <row r="630" spans="1:1" x14ac:dyDescent="0.2">
      <c r="A630" s="2"/>
    </row>
    <row r="631" spans="1:1" x14ac:dyDescent="0.2">
      <c r="A631" s="2"/>
    </row>
    <row r="632" spans="1:1" x14ac:dyDescent="0.2">
      <c r="A632" s="2"/>
    </row>
    <row r="633" spans="1:1" x14ac:dyDescent="0.2">
      <c r="A633" s="2"/>
    </row>
    <row r="634" spans="1:1" x14ac:dyDescent="0.2">
      <c r="A634" s="2"/>
    </row>
    <row r="635" spans="1:1" x14ac:dyDescent="0.2">
      <c r="A635" s="2"/>
    </row>
    <row r="636" spans="1:1" x14ac:dyDescent="0.2">
      <c r="A636" s="2"/>
    </row>
    <row r="637" spans="1:1" x14ac:dyDescent="0.2">
      <c r="A637" s="2"/>
    </row>
    <row r="638" spans="1:1" x14ac:dyDescent="0.2">
      <c r="A638" s="2"/>
    </row>
    <row r="639" spans="1:1" x14ac:dyDescent="0.2">
      <c r="A639" s="2"/>
    </row>
    <row r="640" spans="1:1" x14ac:dyDescent="0.2">
      <c r="A640" s="2"/>
    </row>
    <row r="641" spans="1:1" x14ac:dyDescent="0.2">
      <c r="A641" s="2"/>
    </row>
    <row r="642" spans="1:1" x14ac:dyDescent="0.2">
      <c r="A642" s="2"/>
    </row>
    <row r="643" spans="1:1" x14ac:dyDescent="0.2">
      <c r="A643" s="2"/>
    </row>
    <row r="644" spans="1:1" x14ac:dyDescent="0.2">
      <c r="A644" s="2"/>
    </row>
    <row r="645" spans="1:1" x14ac:dyDescent="0.2">
      <c r="A645" s="2"/>
    </row>
    <row r="646" spans="1:1" x14ac:dyDescent="0.2">
      <c r="A646" s="2"/>
    </row>
    <row r="647" spans="1:1" x14ac:dyDescent="0.2">
      <c r="A647" s="2"/>
    </row>
    <row r="648" spans="1:1" x14ac:dyDescent="0.2">
      <c r="A648" s="2"/>
    </row>
    <row r="649" spans="1:1" x14ac:dyDescent="0.2">
      <c r="A649" s="2"/>
    </row>
    <row r="650" spans="1:1" x14ac:dyDescent="0.2">
      <c r="A650" s="2"/>
    </row>
    <row r="651" spans="1:1" x14ac:dyDescent="0.2">
      <c r="A651" s="2"/>
    </row>
    <row r="652" spans="1:1" x14ac:dyDescent="0.2">
      <c r="A652" s="2"/>
    </row>
    <row r="653" spans="1:1" x14ac:dyDescent="0.2">
      <c r="A653" s="2"/>
    </row>
    <row r="654" spans="1:1" x14ac:dyDescent="0.2">
      <c r="A654" s="2"/>
    </row>
    <row r="655" spans="1:1" x14ac:dyDescent="0.2">
      <c r="A655" s="2"/>
    </row>
    <row r="656" spans="1:1" x14ac:dyDescent="0.2">
      <c r="A656" s="2"/>
    </row>
    <row r="657" spans="1:1" x14ac:dyDescent="0.2">
      <c r="A657" s="2"/>
    </row>
    <row r="658" spans="1:1" x14ac:dyDescent="0.2">
      <c r="A658" s="2"/>
    </row>
    <row r="659" spans="1:1" x14ac:dyDescent="0.2">
      <c r="A659" s="2"/>
    </row>
    <row r="660" spans="1:1" x14ac:dyDescent="0.2">
      <c r="A660" s="2"/>
    </row>
    <row r="661" spans="1:1" x14ac:dyDescent="0.2">
      <c r="A661" s="2"/>
    </row>
    <row r="662" spans="1:1" x14ac:dyDescent="0.2">
      <c r="A662" s="2"/>
    </row>
    <row r="663" spans="1:1" x14ac:dyDescent="0.2">
      <c r="A663" s="2"/>
    </row>
    <row r="664" spans="1:1" x14ac:dyDescent="0.2">
      <c r="A664" s="2"/>
    </row>
    <row r="665" spans="1:1" x14ac:dyDescent="0.2">
      <c r="A665" s="2"/>
    </row>
    <row r="666" spans="1:1" x14ac:dyDescent="0.2">
      <c r="A666" s="2"/>
    </row>
    <row r="667" spans="1:1" x14ac:dyDescent="0.2">
      <c r="A667" s="2"/>
    </row>
    <row r="668" spans="1:1" x14ac:dyDescent="0.2">
      <c r="A668" s="2"/>
    </row>
    <row r="669" spans="1:1" x14ac:dyDescent="0.2">
      <c r="A669" s="2"/>
    </row>
    <row r="670" spans="1:1" x14ac:dyDescent="0.2">
      <c r="A670" s="2"/>
    </row>
    <row r="671" spans="1:1" x14ac:dyDescent="0.2">
      <c r="A671" s="2"/>
    </row>
    <row r="672" spans="1:1" x14ac:dyDescent="0.2">
      <c r="A672" s="2"/>
    </row>
    <row r="673" spans="1:1" x14ac:dyDescent="0.2">
      <c r="A673" s="2"/>
    </row>
    <row r="674" spans="1:1" x14ac:dyDescent="0.2">
      <c r="A674" s="2"/>
    </row>
    <row r="675" spans="1:1" x14ac:dyDescent="0.2">
      <c r="A675" s="2"/>
    </row>
    <row r="676" spans="1:1" x14ac:dyDescent="0.2">
      <c r="A676" s="2"/>
    </row>
    <row r="677" spans="1:1" x14ac:dyDescent="0.2">
      <c r="A677" s="2"/>
    </row>
    <row r="678" spans="1:1" x14ac:dyDescent="0.2">
      <c r="A678" s="2"/>
    </row>
    <row r="679" spans="1:1" x14ac:dyDescent="0.2">
      <c r="A679" s="2"/>
    </row>
    <row r="680" spans="1:1" x14ac:dyDescent="0.2">
      <c r="A680" s="2"/>
    </row>
    <row r="681" spans="1:1" x14ac:dyDescent="0.2">
      <c r="A681" s="2"/>
    </row>
    <row r="682" spans="1:1" x14ac:dyDescent="0.2">
      <c r="A682" s="2"/>
    </row>
    <row r="683" spans="1:1" x14ac:dyDescent="0.2">
      <c r="A683" s="2"/>
    </row>
    <row r="684" spans="1:1" x14ac:dyDescent="0.2">
      <c r="A684" s="2"/>
    </row>
    <row r="685" spans="1:1" x14ac:dyDescent="0.2">
      <c r="A685" s="2"/>
    </row>
    <row r="686" spans="1:1" x14ac:dyDescent="0.2">
      <c r="A686" s="2"/>
    </row>
    <row r="687" spans="1:1" x14ac:dyDescent="0.2">
      <c r="A687" s="2"/>
    </row>
    <row r="688" spans="1:1" x14ac:dyDescent="0.2">
      <c r="A688" s="2"/>
    </row>
    <row r="689" spans="1:1" x14ac:dyDescent="0.2">
      <c r="A689" s="2"/>
    </row>
    <row r="690" spans="1:1" x14ac:dyDescent="0.2">
      <c r="A690" s="2"/>
    </row>
    <row r="691" spans="1:1" x14ac:dyDescent="0.2">
      <c r="A691" s="2"/>
    </row>
    <row r="692" spans="1:1" x14ac:dyDescent="0.2">
      <c r="A692" s="2"/>
    </row>
    <row r="693" spans="1:1" x14ac:dyDescent="0.2">
      <c r="A693" s="2"/>
    </row>
    <row r="694" spans="1:1" x14ac:dyDescent="0.2">
      <c r="A694" s="2"/>
    </row>
    <row r="695" spans="1:1" x14ac:dyDescent="0.2">
      <c r="A695" s="2"/>
    </row>
    <row r="696" spans="1:1" x14ac:dyDescent="0.2">
      <c r="A696" s="2"/>
    </row>
    <row r="697" spans="1:1" x14ac:dyDescent="0.2">
      <c r="A697" s="2"/>
    </row>
    <row r="698" spans="1:1" x14ac:dyDescent="0.2">
      <c r="A698" s="2"/>
    </row>
    <row r="699" spans="1:1" x14ac:dyDescent="0.2">
      <c r="A699" s="2"/>
    </row>
    <row r="700" spans="1:1" x14ac:dyDescent="0.2">
      <c r="A700" s="2"/>
    </row>
    <row r="701" spans="1:1" x14ac:dyDescent="0.2">
      <c r="A701" s="2"/>
    </row>
    <row r="702" spans="1:1" x14ac:dyDescent="0.2">
      <c r="A702" s="2"/>
    </row>
    <row r="703" spans="1:1" x14ac:dyDescent="0.2">
      <c r="A703" s="2"/>
    </row>
    <row r="704" spans="1:1" x14ac:dyDescent="0.2">
      <c r="A704" s="2"/>
    </row>
    <row r="705" spans="1:1" x14ac:dyDescent="0.2">
      <c r="A705" s="2"/>
    </row>
    <row r="706" spans="1:1" x14ac:dyDescent="0.2">
      <c r="A706" s="2"/>
    </row>
    <row r="707" spans="1:1" x14ac:dyDescent="0.2">
      <c r="A707" s="2"/>
    </row>
    <row r="708" spans="1:1" x14ac:dyDescent="0.2">
      <c r="A708" s="2"/>
    </row>
    <row r="709" spans="1:1" x14ac:dyDescent="0.2">
      <c r="A709" s="2"/>
    </row>
    <row r="710" spans="1:1" x14ac:dyDescent="0.2">
      <c r="A710" s="2"/>
    </row>
    <row r="711" spans="1:1" x14ac:dyDescent="0.2">
      <c r="A711" s="2"/>
    </row>
    <row r="712" spans="1:1" x14ac:dyDescent="0.2">
      <c r="A712" s="2"/>
    </row>
    <row r="713" spans="1:1" x14ac:dyDescent="0.2">
      <c r="A713" s="2"/>
    </row>
    <row r="714" spans="1:1" x14ac:dyDescent="0.2">
      <c r="A714" s="2"/>
    </row>
    <row r="715" spans="1:1" x14ac:dyDescent="0.2">
      <c r="A715" s="2"/>
    </row>
    <row r="716" spans="1:1" x14ac:dyDescent="0.2">
      <c r="A716" s="2"/>
    </row>
    <row r="717" spans="1:1" x14ac:dyDescent="0.2">
      <c r="A717" s="2"/>
    </row>
    <row r="718" spans="1:1" x14ac:dyDescent="0.2">
      <c r="A718" s="2"/>
    </row>
    <row r="719" spans="1:1" x14ac:dyDescent="0.2">
      <c r="A719" s="2"/>
    </row>
    <row r="720" spans="1:1" x14ac:dyDescent="0.2">
      <c r="A720" s="2"/>
    </row>
    <row r="721" spans="1:1" x14ac:dyDescent="0.2">
      <c r="A721" s="2"/>
    </row>
    <row r="722" spans="1:1" x14ac:dyDescent="0.2">
      <c r="A722" s="2"/>
    </row>
    <row r="723" spans="1:1" x14ac:dyDescent="0.2">
      <c r="A723" s="2"/>
    </row>
    <row r="724" spans="1:1" x14ac:dyDescent="0.2">
      <c r="A724" s="2"/>
    </row>
    <row r="725" spans="1:1" x14ac:dyDescent="0.2">
      <c r="A725" s="2"/>
    </row>
    <row r="726" spans="1:1" x14ac:dyDescent="0.2">
      <c r="A726" s="2"/>
    </row>
    <row r="727" spans="1:1" x14ac:dyDescent="0.2">
      <c r="A727" s="2"/>
    </row>
    <row r="728" spans="1:1" x14ac:dyDescent="0.2">
      <c r="A728" s="2"/>
    </row>
    <row r="729" spans="1:1" x14ac:dyDescent="0.2">
      <c r="A729" s="2"/>
    </row>
    <row r="730" spans="1:1" x14ac:dyDescent="0.2">
      <c r="A730" s="2"/>
    </row>
    <row r="731" spans="1:1" x14ac:dyDescent="0.2">
      <c r="A731" s="2"/>
    </row>
    <row r="732" spans="1:1" x14ac:dyDescent="0.2">
      <c r="A732" s="2"/>
    </row>
    <row r="733" spans="1:1" x14ac:dyDescent="0.2">
      <c r="A733" s="2"/>
    </row>
    <row r="734" spans="1:1" x14ac:dyDescent="0.2">
      <c r="A734" s="2"/>
    </row>
    <row r="735" spans="1:1" x14ac:dyDescent="0.2">
      <c r="A735" s="2"/>
    </row>
    <row r="736" spans="1:1" x14ac:dyDescent="0.2">
      <c r="A736" s="2"/>
    </row>
    <row r="737" spans="1:1" x14ac:dyDescent="0.2">
      <c r="A737" s="2"/>
    </row>
    <row r="738" spans="1:1" x14ac:dyDescent="0.2">
      <c r="A738" s="2"/>
    </row>
    <row r="739" spans="1:1" x14ac:dyDescent="0.2">
      <c r="A739" s="2"/>
    </row>
    <row r="740" spans="1:1" x14ac:dyDescent="0.2">
      <c r="A740" s="2"/>
    </row>
    <row r="741" spans="1:1" x14ac:dyDescent="0.2">
      <c r="A741" s="2"/>
    </row>
    <row r="742" spans="1:1" x14ac:dyDescent="0.2">
      <c r="A742" s="2"/>
    </row>
    <row r="743" spans="1:1" x14ac:dyDescent="0.2">
      <c r="A743" s="2"/>
    </row>
    <row r="744" spans="1:1" x14ac:dyDescent="0.2">
      <c r="A744" s="2"/>
    </row>
    <row r="745" spans="1:1" x14ac:dyDescent="0.2">
      <c r="A745" s="2"/>
    </row>
    <row r="746" spans="1:1" x14ac:dyDescent="0.2">
      <c r="A746" s="2"/>
    </row>
    <row r="747" spans="1:1" x14ac:dyDescent="0.2">
      <c r="A747" s="2"/>
    </row>
    <row r="748" spans="1:1" x14ac:dyDescent="0.2">
      <c r="A748" s="2"/>
    </row>
    <row r="749" spans="1:1" x14ac:dyDescent="0.2">
      <c r="A749" s="2"/>
    </row>
    <row r="750" spans="1:1" x14ac:dyDescent="0.2">
      <c r="A750" s="2"/>
    </row>
    <row r="751" spans="1:1" x14ac:dyDescent="0.2">
      <c r="A751" s="2"/>
    </row>
    <row r="752" spans="1:1" x14ac:dyDescent="0.2">
      <c r="A752" s="2"/>
    </row>
    <row r="753" spans="1:1" x14ac:dyDescent="0.2">
      <c r="A753" s="2"/>
    </row>
    <row r="754" spans="1:1" x14ac:dyDescent="0.2">
      <c r="A754" s="2"/>
    </row>
    <row r="755" spans="1:1" x14ac:dyDescent="0.2">
      <c r="A755" s="2"/>
    </row>
    <row r="756" spans="1:1" x14ac:dyDescent="0.2">
      <c r="A756" s="2"/>
    </row>
    <row r="757" spans="1:1" x14ac:dyDescent="0.2">
      <c r="A757" s="2"/>
    </row>
    <row r="758" spans="1:1" x14ac:dyDescent="0.2">
      <c r="A758" s="2"/>
    </row>
    <row r="759" spans="1:1" x14ac:dyDescent="0.2">
      <c r="A759" s="2"/>
    </row>
    <row r="760" spans="1:1" x14ac:dyDescent="0.2">
      <c r="A760" s="2"/>
    </row>
    <row r="761" spans="1:1" x14ac:dyDescent="0.2">
      <c r="A761" s="2"/>
    </row>
    <row r="762" spans="1:1" x14ac:dyDescent="0.2">
      <c r="A762" s="2"/>
    </row>
    <row r="763" spans="1:1" x14ac:dyDescent="0.2">
      <c r="A763" s="2"/>
    </row>
    <row r="764" spans="1:1" x14ac:dyDescent="0.2">
      <c r="A764" s="2"/>
    </row>
    <row r="765" spans="1:1" x14ac:dyDescent="0.2">
      <c r="A765" s="2"/>
    </row>
    <row r="766" spans="1:1" x14ac:dyDescent="0.2">
      <c r="A766" s="2"/>
    </row>
    <row r="767" spans="1:1" x14ac:dyDescent="0.2">
      <c r="A767" s="2"/>
    </row>
    <row r="768" spans="1:1" x14ac:dyDescent="0.2">
      <c r="A768" s="2"/>
    </row>
    <row r="769" spans="1:1" x14ac:dyDescent="0.2">
      <c r="A769" s="2"/>
    </row>
    <row r="770" spans="1:1" x14ac:dyDescent="0.2">
      <c r="A770" s="2"/>
    </row>
    <row r="771" spans="1:1" x14ac:dyDescent="0.2">
      <c r="A771" s="2"/>
    </row>
    <row r="772" spans="1:1" x14ac:dyDescent="0.2">
      <c r="A772" s="2"/>
    </row>
    <row r="773" spans="1:1" x14ac:dyDescent="0.2">
      <c r="A773" s="2"/>
    </row>
    <row r="774" spans="1:1" x14ac:dyDescent="0.2">
      <c r="A774" s="2"/>
    </row>
    <row r="775" spans="1:1" x14ac:dyDescent="0.2">
      <c r="A775" s="2"/>
    </row>
    <row r="776" spans="1:1" x14ac:dyDescent="0.2">
      <c r="A776" s="2"/>
    </row>
    <row r="777" spans="1:1" x14ac:dyDescent="0.2">
      <c r="A777" s="2"/>
    </row>
    <row r="778" spans="1:1" x14ac:dyDescent="0.2">
      <c r="A778" s="2"/>
    </row>
    <row r="779" spans="1:1" x14ac:dyDescent="0.2">
      <c r="A779" s="2"/>
    </row>
    <row r="780" spans="1:1" x14ac:dyDescent="0.2">
      <c r="A780" s="2"/>
    </row>
    <row r="781" spans="1:1" x14ac:dyDescent="0.2">
      <c r="A781" s="2"/>
    </row>
    <row r="782" spans="1:1" x14ac:dyDescent="0.2">
      <c r="A782" s="2"/>
    </row>
    <row r="783" spans="1:1" x14ac:dyDescent="0.2">
      <c r="A783" s="2"/>
    </row>
    <row r="784" spans="1:1" x14ac:dyDescent="0.2">
      <c r="A784" s="2"/>
    </row>
    <row r="785" spans="1:1" x14ac:dyDescent="0.2">
      <c r="A785" s="2"/>
    </row>
    <row r="786" spans="1:1" x14ac:dyDescent="0.2">
      <c r="A786" s="2"/>
    </row>
    <row r="787" spans="1:1" x14ac:dyDescent="0.2">
      <c r="A787" s="2"/>
    </row>
    <row r="788" spans="1:1" x14ac:dyDescent="0.2">
      <c r="A788" s="2"/>
    </row>
    <row r="789" spans="1:1" x14ac:dyDescent="0.2">
      <c r="A789" s="2"/>
    </row>
    <row r="790" spans="1:1" x14ac:dyDescent="0.2">
      <c r="A790" s="2"/>
    </row>
    <row r="791" spans="1:1" x14ac:dyDescent="0.2">
      <c r="A791" s="2"/>
    </row>
    <row r="792" spans="1:1" x14ac:dyDescent="0.2">
      <c r="A792" s="2"/>
    </row>
    <row r="793" spans="1:1" x14ac:dyDescent="0.2">
      <c r="A793" s="2"/>
    </row>
    <row r="794" spans="1:1" x14ac:dyDescent="0.2">
      <c r="A794" s="2"/>
    </row>
    <row r="795" spans="1:1" x14ac:dyDescent="0.2">
      <c r="A795" s="2"/>
    </row>
    <row r="796" spans="1:1" x14ac:dyDescent="0.2">
      <c r="A796" s="2"/>
    </row>
    <row r="797" spans="1:1" x14ac:dyDescent="0.2">
      <c r="A797" s="2"/>
    </row>
    <row r="798" spans="1:1" x14ac:dyDescent="0.2">
      <c r="A798" s="2"/>
    </row>
    <row r="799" spans="1:1" x14ac:dyDescent="0.2">
      <c r="A799" s="2"/>
    </row>
    <row r="800" spans="1:1" x14ac:dyDescent="0.2">
      <c r="A800" s="2"/>
    </row>
    <row r="801" spans="1:1" x14ac:dyDescent="0.2">
      <c r="A801" s="2"/>
    </row>
    <row r="802" spans="1:1" x14ac:dyDescent="0.2">
      <c r="A802" s="2"/>
    </row>
    <row r="803" spans="1:1" x14ac:dyDescent="0.2">
      <c r="A803" s="2"/>
    </row>
    <row r="804" spans="1:1" x14ac:dyDescent="0.2">
      <c r="A804" s="2"/>
    </row>
    <row r="805" spans="1:1" x14ac:dyDescent="0.2">
      <c r="A805" s="2"/>
    </row>
    <row r="806" spans="1:1" x14ac:dyDescent="0.2">
      <c r="A806" s="2"/>
    </row>
    <row r="807" spans="1:1" x14ac:dyDescent="0.2">
      <c r="A807" s="2"/>
    </row>
    <row r="808" spans="1:1" x14ac:dyDescent="0.2">
      <c r="A808" s="2"/>
    </row>
    <row r="809" spans="1:1" x14ac:dyDescent="0.2">
      <c r="A809" s="2"/>
    </row>
    <row r="810" spans="1:1" x14ac:dyDescent="0.2">
      <c r="A810" s="2"/>
    </row>
    <row r="811" spans="1:1" x14ac:dyDescent="0.2">
      <c r="A811" s="2"/>
    </row>
    <row r="812" spans="1:1" x14ac:dyDescent="0.2">
      <c r="A812" s="2"/>
    </row>
    <row r="813" spans="1:1" x14ac:dyDescent="0.2">
      <c r="A813" s="2"/>
    </row>
    <row r="814" spans="1:1" x14ac:dyDescent="0.2">
      <c r="A814" s="2"/>
    </row>
    <row r="815" spans="1:1" x14ac:dyDescent="0.2">
      <c r="A815" s="2"/>
    </row>
    <row r="816" spans="1:1" x14ac:dyDescent="0.2">
      <c r="A816" s="2"/>
    </row>
    <row r="817" spans="1:1" x14ac:dyDescent="0.2">
      <c r="A817" s="2"/>
    </row>
    <row r="818" spans="1:1" x14ac:dyDescent="0.2">
      <c r="A818" s="2"/>
    </row>
    <row r="819" spans="1:1" x14ac:dyDescent="0.2">
      <c r="A819" s="2"/>
    </row>
    <row r="820" spans="1:1" x14ac:dyDescent="0.2">
      <c r="A820" s="2"/>
    </row>
    <row r="821" spans="1:1" x14ac:dyDescent="0.2">
      <c r="A821" s="2"/>
    </row>
    <row r="822" spans="1:1" x14ac:dyDescent="0.2">
      <c r="A822" s="2"/>
    </row>
    <row r="823" spans="1:1" x14ac:dyDescent="0.2">
      <c r="A823" s="2"/>
    </row>
    <row r="824" spans="1:1" x14ac:dyDescent="0.2">
      <c r="A824" s="2"/>
    </row>
    <row r="825" spans="1:1" x14ac:dyDescent="0.2">
      <c r="A825" s="2"/>
    </row>
    <row r="826" spans="1:1" x14ac:dyDescent="0.2">
      <c r="A826" s="2"/>
    </row>
    <row r="827" spans="1:1" x14ac:dyDescent="0.2">
      <c r="A827" s="2"/>
    </row>
    <row r="828" spans="1:1" x14ac:dyDescent="0.2">
      <c r="A828" s="2"/>
    </row>
    <row r="829" spans="1:1" x14ac:dyDescent="0.2">
      <c r="A829" s="2"/>
    </row>
    <row r="830" spans="1:1" x14ac:dyDescent="0.2">
      <c r="A830" s="2"/>
    </row>
    <row r="831" spans="1:1" x14ac:dyDescent="0.2">
      <c r="A831" s="2"/>
    </row>
    <row r="832" spans="1:1" x14ac:dyDescent="0.2">
      <c r="A832" s="2"/>
    </row>
    <row r="833" spans="1:1" x14ac:dyDescent="0.2">
      <c r="A833" s="2"/>
    </row>
    <row r="834" spans="1:1" x14ac:dyDescent="0.2">
      <c r="A834" s="2"/>
    </row>
    <row r="835" spans="1:1" x14ac:dyDescent="0.2">
      <c r="A835" s="2"/>
    </row>
    <row r="836" spans="1:1" x14ac:dyDescent="0.2">
      <c r="A836" s="2"/>
    </row>
    <row r="837" spans="1:1" x14ac:dyDescent="0.2">
      <c r="A837" s="2"/>
    </row>
    <row r="838" spans="1:1" x14ac:dyDescent="0.2">
      <c r="A838" s="2"/>
    </row>
    <row r="839" spans="1:1" x14ac:dyDescent="0.2">
      <c r="A839" s="2"/>
    </row>
    <row r="840" spans="1:1" x14ac:dyDescent="0.2">
      <c r="A840" s="2"/>
    </row>
    <row r="841" spans="1:1" x14ac:dyDescent="0.2">
      <c r="A841" s="2"/>
    </row>
    <row r="842" spans="1:1" x14ac:dyDescent="0.2">
      <c r="A842" s="2"/>
    </row>
    <row r="843" spans="1:1" x14ac:dyDescent="0.2">
      <c r="A843" s="2"/>
    </row>
    <row r="844" spans="1:1" x14ac:dyDescent="0.2">
      <c r="A844" s="2"/>
    </row>
    <row r="845" spans="1:1" x14ac:dyDescent="0.2">
      <c r="A845" s="2"/>
    </row>
    <row r="846" spans="1:1" x14ac:dyDescent="0.2">
      <c r="A846" s="2"/>
    </row>
    <row r="847" spans="1:1" x14ac:dyDescent="0.2">
      <c r="A847" s="2"/>
    </row>
    <row r="848" spans="1:1" x14ac:dyDescent="0.2">
      <c r="A848" s="2"/>
    </row>
    <row r="849" spans="1:1" x14ac:dyDescent="0.2">
      <c r="A849" s="2"/>
    </row>
    <row r="850" spans="1:1" x14ac:dyDescent="0.2">
      <c r="A850" s="2"/>
    </row>
    <row r="851" spans="1:1" x14ac:dyDescent="0.2">
      <c r="A851" s="2"/>
    </row>
    <row r="852" spans="1:1" x14ac:dyDescent="0.2">
      <c r="A852" s="2"/>
    </row>
    <row r="853" spans="1:1" x14ac:dyDescent="0.2">
      <c r="A853" s="2"/>
    </row>
    <row r="854" spans="1:1" x14ac:dyDescent="0.2">
      <c r="A854" s="2"/>
    </row>
    <row r="855" spans="1:1" x14ac:dyDescent="0.2">
      <c r="A855" s="2"/>
    </row>
    <row r="856" spans="1:1" x14ac:dyDescent="0.2">
      <c r="A856" s="2"/>
    </row>
    <row r="857" spans="1:1" x14ac:dyDescent="0.2">
      <c r="A857" s="2"/>
    </row>
    <row r="858" spans="1:1" x14ac:dyDescent="0.2">
      <c r="A858" s="2"/>
    </row>
    <row r="859" spans="1:1" x14ac:dyDescent="0.2">
      <c r="A859" s="2"/>
    </row>
    <row r="860" spans="1:1" x14ac:dyDescent="0.2">
      <c r="A860" s="2"/>
    </row>
    <row r="861" spans="1:1" x14ac:dyDescent="0.2">
      <c r="A861" s="2"/>
    </row>
    <row r="862" spans="1:1" x14ac:dyDescent="0.2">
      <c r="A862" s="2"/>
    </row>
    <row r="863" spans="1:1" x14ac:dyDescent="0.2">
      <c r="A863" s="2"/>
    </row>
    <row r="864" spans="1:1" x14ac:dyDescent="0.2">
      <c r="A864" s="2"/>
    </row>
    <row r="865" spans="1:1" x14ac:dyDescent="0.2">
      <c r="A865" s="2"/>
    </row>
    <row r="866" spans="1:1" x14ac:dyDescent="0.2">
      <c r="A866" s="2"/>
    </row>
    <row r="867" spans="1:1" x14ac:dyDescent="0.2">
      <c r="A867" s="2"/>
    </row>
    <row r="868" spans="1:1" x14ac:dyDescent="0.2">
      <c r="A868" s="2"/>
    </row>
    <row r="869" spans="1:1" x14ac:dyDescent="0.2">
      <c r="A869" s="2"/>
    </row>
    <row r="870" spans="1:1" x14ac:dyDescent="0.2">
      <c r="A870" s="2"/>
    </row>
    <row r="871" spans="1:1" x14ac:dyDescent="0.2">
      <c r="A871" s="2"/>
    </row>
    <row r="872" spans="1:1" x14ac:dyDescent="0.2">
      <c r="A872" s="2"/>
    </row>
    <row r="873" spans="1:1" x14ac:dyDescent="0.2">
      <c r="A873" s="2"/>
    </row>
    <row r="874" spans="1:1" x14ac:dyDescent="0.2">
      <c r="A874" s="2"/>
    </row>
    <row r="875" spans="1:1" x14ac:dyDescent="0.2">
      <c r="A875" s="2"/>
    </row>
    <row r="876" spans="1:1" x14ac:dyDescent="0.2">
      <c r="A876" s="2"/>
    </row>
    <row r="877" spans="1:1" x14ac:dyDescent="0.2">
      <c r="A877" s="2"/>
    </row>
    <row r="878" spans="1:1" x14ac:dyDescent="0.2">
      <c r="A878" s="2"/>
    </row>
    <row r="879" spans="1:1" x14ac:dyDescent="0.2">
      <c r="A879" s="2"/>
    </row>
    <row r="880" spans="1:1" x14ac:dyDescent="0.2">
      <c r="A880" s="2"/>
    </row>
    <row r="881" spans="1:1" x14ac:dyDescent="0.2">
      <c r="A881" s="2"/>
    </row>
    <row r="882" spans="1:1" x14ac:dyDescent="0.2">
      <c r="A882" s="2"/>
    </row>
    <row r="883" spans="1:1" x14ac:dyDescent="0.2">
      <c r="A883" s="2"/>
    </row>
    <row r="884" spans="1:1" x14ac:dyDescent="0.2">
      <c r="A884" s="2"/>
    </row>
    <row r="885" spans="1:1" x14ac:dyDescent="0.2">
      <c r="A885" s="2"/>
    </row>
    <row r="886" spans="1:1" x14ac:dyDescent="0.2">
      <c r="A886" s="2"/>
    </row>
    <row r="887" spans="1:1" x14ac:dyDescent="0.2">
      <c r="A887" s="2"/>
    </row>
    <row r="888" spans="1:1" x14ac:dyDescent="0.2">
      <c r="A888" s="2"/>
    </row>
    <row r="889" spans="1:1" x14ac:dyDescent="0.2">
      <c r="A889" s="2"/>
    </row>
    <row r="890" spans="1:1" x14ac:dyDescent="0.2">
      <c r="A890" s="2"/>
    </row>
    <row r="891" spans="1:1" x14ac:dyDescent="0.2">
      <c r="A891" s="2"/>
    </row>
    <row r="892" spans="1:1" x14ac:dyDescent="0.2">
      <c r="A892" s="2"/>
    </row>
    <row r="893" spans="1:1" x14ac:dyDescent="0.2">
      <c r="A893" s="2"/>
    </row>
    <row r="894" spans="1:1" x14ac:dyDescent="0.2">
      <c r="A894" s="2"/>
    </row>
    <row r="895" spans="1:1" x14ac:dyDescent="0.2">
      <c r="A895" s="2"/>
    </row>
    <row r="896" spans="1:1" x14ac:dyDescent="0.2">
      <c r="A896" s="2"/>
    </row>
    <row r="897" spans="1:1" x14ac:dyDescent="0.2">
      <c r="A897" s="2"/>
    </row>
    <row r="898" spans="1:1" x14ac:dyDescent="0.2">
      <c r="A898" s="2"/>
    </row>
    <row r="899" spans="1:1" x14ac:dyDescent="0.2">
      <c r="A899" s="2"/>
    </row>
    <row r="900" spans="1:1" x14ac:dyDescent="0.2">
      <c r="A900" s="2"/>
    </row>
    <row r="901" spans="1:1" x14ac:dyDescent="0.2">
      <c r="A901" s="2"/>
    </row>
    <row r="902" spans="1:1" x14ac:dyDescent="0.2">
      <c r="A902" s="2"/>
    </row>
    <row r="903" spans="1:1" x14ac:dyDescent="0.2">
      <c r="A903" s="2"/>
    </row>
    <row r="904" spans="1:1" x14ac:dyDescent="0.2">
      <c r="A904" s="2"/>
    </row>
    <row r="905" spans="1:1" x14ac:dyDescent="0.2">
      <c r="A905" s="2"/>
    </row>
    <row r="906" spans="1:1" x14ac:dyDescent="0.2">
      <c r="A906" s="2"/>
    </row>
    <row r="907" spans="1:1" x14ac:dyDescent="0.2">
      <c r="A907" s="2"/>
    </row>
    <row r="908" spans="1:1" x14ac:dyDescent="0.2">
      <c r="A908" s="2"/>
    </row>
    <row r="909" spans="1:1" x14ac:dyDescent="0.2">
      <c r="A909" s="2"/>
    </row>
    <row r="910" spans="1:1" x14ac:dyDescent="0.2">
      <c r="A910" s="2"/>
    </row>
    <row r="911" spans="1:1" x14ac:dyDescent="0.2">
      <c r="A911" s="2"/>
    </row>
    <row r="912" spans="1:1" x14ac:dyDescent="0.2">
      <c r="A912" s="2"/>
    </row>
    <row r="913" spans="1:1" x14ac:dyDescent="0.2">
      <c r="A913" s="2"/>
    </row>
    <row r="914" spans="1:1" x14ac:dyDescent="0.2">
      <c r="A914" s="2"/>
    </row>
    <row r="915" spans="1:1" x14ac:dyDescent="0.2">
      <c r="A915" s="2"/>
    </row>
    <row r="916" spans="1:1" x14ac:dyDescent="0.2">
      <c r="A916" s="2"/>
    </row>
    <row r="917" spans="1:1" x14ac:dyDescent="0.2">
      <c r="A917" s="2"/>
    </row>
    <row r="918" spans="1:1" x14ac:dyDescent="0.2">
      <c r="A918" s="2"/>
    </row>
    <row r="919" spans="1:1" x14ac:dyDescent="0.2">
      <c r="A919" s="2"/>
    </row>
    <row r="920" spans="1:1" x14ac:dyDescent="0.2">
      <c r="A920" s="2"/>
    </row>
    <row r="921" spans="1:1" x14ac:dyDescent="0.2">
      <c r="A921" s="2"/>
    </row>
    <row r="922" spans="1:1" x14ac:dyDescent="0.2">
      <c r="A922" s="2"/>
    </row>
    <row r="923" spans="1:1" x14ac:dyDescent="0.2">
      <c r="A923" s="2"/>
    </row>
    <row r="924" spans="1:1" x14ac:dyDescent="0.2">
      <c r="A924" s="2"/>
    </row>
    <row r="925" spans="1:1" x14ac:dyDescent="0.2">
      <c r="A925" s="2"/>
    </row>
    <row r="926" spans="1:1" x14ac:dyDescent="0.2">
      <c r="A926" s="2"/>
    </row>
    <row r="927" spans="1:1" x14ac:dyDescent="0.2">
      <c r="A927" s="2"/>
    </row>
    <row r="928" spans="1:1" x14ac:dyDescent="0.2">
      <c r="A928" s="2"/>
    </row>
    <row r="929" spans="1:1" x14ac:dyDescent="0.2">
      <c r="A929" s="2"/>
    </row>
    <row r="930" spans="1:1" x14ac:dyDescent="0.2">
      <c r="A930" s="2"/>
    </row>
    <row r="931" spans="1:1" x14ac:dyDescent="0.2">
      <c r="A931" s="2"/>
    </row>
    <row r="932" spans="1:1" x14ac:dyDescent="0.2">
      <c r="A932" s="2"/>
    </row>
    <row r="933" spans="1:1" x14ac:dyDescent="0.2">
      <c r="A933" s="2"/>
    </row>
    <row r="934" spans="1:1" x14ac:dyDescent="0.2">
      <c r="A934" s="2"/>
    </row>
    <row r="935" spans="1:1" x14ac:dyDescent="0.2">
      <c r="A935" s="2"/>
    </row>
    <row r="936" spans="1:1" x14ac:dyDescent="0.2">
      <c r="A936" s="2"/>
    </row>
    <row r="937" spans="1:1" x14ac:dyDescent="0.2">
      <c r="A937" s="2"/>
    </row>
    <row r="938" spans="1:1" x14ac:dyDescent="0.2">
      <c r="A938" s="2"/>
    </row>
    <row r="939" spans="1:1" x14ac:dyDescent="0.2">
      <c r="A939" s="2"/>
    </row>
    <row r="940" spans="1:1" x14ac:dyDescent="0.2">
      <c r="A940" s="2"/>
    </row>
    <row r="941" spans="1:1" x14ac:dyDescent="0.2">
      <c r="A941" s="2"/>
    </row>
    <row r="942" spans="1:1" x14ac:dyDescent="0.2">
      <c r="A942" s="2"/>
    </row>
    <row r="943" spans="1:1" x14ac:dyDescent="0.2">
      <c r="A943" s="2"/>
    </row>
    <row r="944" spans="1:1" x14ac:dyDescent="0.2">
      <c r="A944" s="2"/>
    </row>
    <row r="945" spans="1:1" x14ac:dyDescent="0.2">
      <c r="A945" s="2"/>
    </row>
    <row r="946" spans="1:1" x14ac:dyDescent="0.2">
      <c r="A946" s="2"/>
    </row>
    <row r="947" spans="1:1" x14ac:dyDescent="0.2">
      <c r="A947" s="2"/>
    </row>
    <row r="948" spans="1:1" x14ac:dyDescent="0.2">
      <c r="A948" s="2"/>
    </row>
    <row r="949" spans="1:1" x14ac:dyDescent="0.2">
      <c r="A949" s="2"/>
    </row>
    <row r="950" spans="1:1" x14ac:dyDescent="0.2">
      <c r="A950" s="2"/>
    </row>
    <row r="951" spans="1:1" x14ac:dyDescent="0.2">
      <c r="A951" s="2"/>
    </row>
    <row r="952" spans="1:1" x14ac:dyDescent="0.2">
      <c r="A952" s="2"/>
    </row>
    <row r="953" spans="1:1" x14ac:dyDescent="0.2">
      <c r="A953" s="2"/>
    </row>
    <row r="954" spans="1:1" x14ac:dyDescent="0.2">
      <c r="A954" s="2"/>
    </row>
    <row r="955" spans="1:1" x14ac:dyDescent="0.2">
      <c r="A955" s="2"/>
    </row>
    <row r="956" spans="1:1" x14ac:dyDescent="0.2">
      <c r="A956" s="2"/>
    </row>
    <row r="957" spans="1:1" x14ac:dyDescent="0.2">
      <c r="A957" s="2"/>
    </row>
    <row r="958" spans="1:1" x14ac:dyDescent="0.2">
      <c r="A958" s="2"/>
    </row>
    <row r="959" spans="1:1" x14ac:dyDescent="0.2">
      <c r="A959" s="2"/>
    </row>
    <row r="960" spans="1:1" x14ac:dyDescent="0.2">
      <c r="A960" s="2"/>
    </row>
    <row r="961" spans="1:1" x14ac:dyDescent="0.2">
      <c r="A961" s="2"/>
    </row>
    <row r="962" spans="1:1" x14ac:dyDescent="0.2">
      <c r="A962" s="2"/>
    </row>
    <row r="963" spans="1:1" x14ac:dyDescent="0.2">
      <c r="A963" s="2"/>
    </row>
    <row r="964" spans="1:1" x14ac:dyDescent="0.2">
      <c r="A964" s="2"/>
    </row>
    <row r="965" spans="1:1" x14ac:dyDescent="0.2">
      <c r="A965" s="2"/>
    </row>
    <row r="966" spans="1:1" x14ac:dyDescent="0.2">
      <c r="A966" s="2"/>
    </row>
    <row r="967" spans="1:1" x14ac:dyDescent="0.2">
      <c r="A967" s="2"/>
    </row>
    <row r="968" spans="1:1" x14ac:dyDescent="0.2">
      <c r="A968" s="2"/>
    </row>
    <row r="969" spans="1:1" x14ac:dyDescent="0.2">
      <c r="A969" s="2"/>
    </row>
    <row r="970" spans="1:1" x14ac:dyDescent="0.2">
      <c r="A970" s="2"/>
    </row>
    <row r="971" spans="1:1" x14ac:dyDescent="0.2">
      <c r="A971" s="2"/>
    </row>
    <row r="972" spans="1:1" x14ac:dyDescent="0.2">
      <c r="A972" s="2"/>
    </row>
    <row r="973" spans="1:1" x14ac:dyDescent="0.2">
      <c r="A973" s="2"/>
    </row>
    <row r="974" spans="1:1" x14ac:dyDescent="0.2">
      <c r="A974" s="2"/>
    </row>
    <row r="975" spans="1:1" x14ac:dyDescent="0.2">
      <c r="A975" s="2"/>
    </row>
    <row r="976" spans="1:1" x14ac:dyDescent="0.2">
      <c r="A976" s="2"/>
    </row>
    <row r="977" spans="1:1" x14ac:dyDescent="0.2">
      <c r="A977" s="2"/>
    </row>
    <row r="978" spans="1:1" x14ac:dyDescent="0.2">
      <c r="A978" s="2"/>
    </row>
    <row r="979" spans="1:1" x14ac:dyDescent="0.2">
      <c r="A979" s="2"/>
    </row>
    <row r="980" spans="1:1" x14ac:dyDescent="0.2">
      <c r="A980" s="2"/>
    </row>
    <row r="981" spans="1:1" x14ac:dyDescent="0.2">
      <c r="A981" s="2"/>
    </row>
    <row r="982" spans="1:1" x14ac:dyDescent="0.2">
      <c r="A982" s="2"/>
    </row>
    <row r="983" spans="1:1" x14ac:dyDescent="0.2">
      <c r="A983" s="2"/>
    </row>
    <row r="984" spans="1:1" x14ac:dyDescent="0.2">
      <c r="A984" s="2"/>
    </row>
    <row r="985" spans="1:1" x14ac:dyDescent="0.2">
      <c r="A985" s="2"/>
    </row>
    <row r="986" spans="1:1" x14ac:dyDescent="0.2">
      <c r="A986" s="2"/>
    </row>
    <row r="987" spans="1:1" x14ac:dyDescent="0.2">
      <c r="A987" s="2"/>
    </row>
    <row r="988" spans="1:1" x14ac:dyDescent="0.2">
      <c r="A988" s="2"/>
    </row>
    <row r="989" spans="1:1" x14ac:dyDescent="0.2">
      <c r="A989" s="2"/>
    </row>
    <row r="990" spans="1:1" x14ac:dyDescent="0.2">
      <c r="A990" s="2"/>
    </row>
    <row r="991" spans="1:1" x14ac:dyDescent="0.2">
      <c r="A991" s="2"/>
    </row>
    <row r="992" spans="1:1" x14ac:dyDescent="0.2">
      <c r="A992" s="2"/>
    </row>
    <row r="993" spans="1:1" x14ac:dyDescent="0.2">
      <c r="A993" s="2"/>
    </row>
    <row r="994" spans="1:1" x14ac:dyDescent="0.2">
      <c r="A994" s="2"/>
    </row>
    <row r="995" spans="1:1" x14ac:dyDescent="0.2">
      <c r="A995" s="2"/>
    </row>
    <row r="996" spans="1:1" x14ac:dyDescent="0.2">
      <c r="A996" s="2"/>
    </row>
    <row r="997" spans="1:1" x14ac:dyDescent="0.2">
      <c r="A997" s="2"/>
    </row>
    <row r="998" spans="1:1" x14ac:dyDescent="0.2">
      <c r="A998" s="2"/>
    </row>
    <row r="999" spans="1:1" x14ac:dyDescent="0.2">
      <c r="A999" s="2"/>
    </row>
    <row r="1000" spans="1:1" x14ac:dyDescent="0.2">
      <c r="A1000" s="2"/>
    </row>
    <row r="1001" spans="1:1" x14ac:dyDescent="0.2">
      <c r="A1001" s="2"/>
    </row>
    <row r="1002" spans="1:1" x14ac:dyDescent="0.2">
      <c r="A1002" s="2"/>
    </row>
    <row r="1003" spans="1:1" x14ac:dyDescent="0.2">
      <c r="A1003" s="2"/>
    </row>
    <row r="1004" spans="1:1" x14ac:dyDescent="0.2">
      <c r="A1004" s="2"/>
    </row>
    <row r="1005" spans="1:1" x14ac:dyDescent="0.2">
      <c r="A1005" s="2"/>
    </row>
    <row r="1006" spans="1:1" x14ac:dyDescent="0.2">
      <c r="A1006" s="2"/>
    </row>
    <row r="1007" spans="1:1" x14ac:dyDescent="0.2">
      <c r="A1007" s="2"/>
    </row>
    <row r="1008" spans="1:1" x14ac:dyDescent="0.2">
      <c r="A1008" s="2"/>
    </row>
    <row r="1009" spans="1:1" x14ac:dyDescent="0.2">
      <c r="A1009" s="2"/>
    </row>
    <row r="1010" spans="1:1" x14ac:dyDescent="0.2">
      <c r="A1010" s="2"/>
    </row>
    <row r="1011" spans="1:1" x14ac:dyDescent="0.2">
      <c r="A1011" s="2"/>
    </row>
    <row r="1012" spans="1:1" x14ac:dyDescent="0.2">
      <c r="A1012" s="2"/>
    </row>
    <row r="1013" spans="1:1" x14ac:dyDescent="0.2">
      <c r="A1013" s="2"/>
    </row>
    <row r="1014" spans="1:1" x14ac:dyDescent="0.2">
      <c r="A1014" s="2"/>
    </row>
    <row r="1015" spans="1:1" x14ac:dyDescent="0.2">
      <c r="A1015" s="2"/>
    </row>
    <row r="1016" spans="1:1" x14ac:dyDescent="0.2">
      <c r="A1016" s="2"/>
    </row>
    <row r="1017" spans="1:1" x14ac:dyDescent="0.2">
      <c r="A1017" s="2"/>
    </row>
    <row r="1018" spans="1:1" x14ac:dyDescent="0.2">
      <c r="A1018" s="2"/>
    </row>
    <row r="1019" spans="1:1" x14ac:dyDescent="0.2">
      <c r="A1019" s="2"/>
    </row>
    <row r="1020" spans="1:1" x14ac:dyDescent="0.2">
      <c r="A1020" s="2"/>
    </row>
    <row r="1021" spans="1:1" x14ac:dyDescent="0.2">
      <c r="A1021" s="2"/>
    </row>
    <row r="1022" spans="1:1" x14ac:dyDescent="0.2">
      <c r="A1022" s="2"/>
    </row>
    <row r="1023" spans="1:1" x14ac:dyDescent="0.2">
      <c r="A1023" s="2"/>
    </row>
    <row r="1024" spans="1:1" x14ac:dyDescent="0.2">
      <c r="A1024" s="2"/>
    </row>
    <row r="1025" spans="1:1" x14ac:dyDescent="0.2">
      <c r="A1025" s="2"/>
    </row>
    <row r="1026" spans="1:1" x14ac:dyDescent="0.2">
      <c r="A1026" s="2"/>
    </row>
    <row r="1027" spans="1:1" x14ac:dyDescent="0.2">
      <c r="A1027" s="2"/>
    </row>
    <row r="1028" spans="1:1" x14ac:dyDescent="0.2">
      <c r="A1028" s="2"/>
    </row>
    <row r="1029" spans="1:1" x14ac:dyDescent="0.2">
      <c r="A1029" s="2"/>
    </row>
    <row r="1030" spans="1:1" x14ac:dyDescent="0.2">
      <c r="A1030" s="2"/>
    </row>
    <row r="1031" spans="1:1" x14ac:dyDescent="0.2">
      <c r="A1031" s="2"/>
    </row>
    <row r="1032" spans="1:1" x14ac:dyDescent="0.2">
      <c r="A1032" s="2"/>
    </row>
    <row r="1033" spans="1:1" x14ac:dyDescent="0.2">
      <c r="A1033" s="2"/>
    </row>
    <row r="1034" spans="1:1" x14ac:dyDescent="0.2">
      <c r="A1034" s="2"/>
    </row>
    <row r="1035" spans="1:1" x14ac:dyDescent="0.2">
      <c r="A1035" s="2"/>
    </row>
    <row r="1036" spans="1:1" x14ac:dyDescent="0.2">
      <c r="A1036" s="2"/>
    </row>
    <row r="1037" spans="1:1" x14ac:dyDescent="0.2">
      <c r="A1037" s="2"/>
    </row>
    <row r="1038" spans="1:1" x14ac:dyDescent="0.2">
      <c r="A1038" s="2"/>
    </row>
    <row r="1039" spans="1:1" x14ac:dyDescent="0.2">
      <c r="A1039" s="2"/>
    </row>
    <row r="1040" spans="1:1" x14ac:dyDescent="0.2">
      <c r="A1040" s="2"/>
    </row>
    <row r="1041" spans="1:1" x14ac:dyDescent="0.2">
      <c r="A1041" s="2"/>
    </row>
    <row r="1042" spans="1:1" x14ac:dyDescent="0.2">
      <c r="A1042" s="2"/>
    </row>
    <row r="1043" spans="1:1" x14ac:dyDescent="0.2">
      <c r="A1043" s="2"/>
    </row>
    <row r="1044" spans="1:1" x14ac:dyDescent="0.2">
      <c r="A1044" s="2"/>
    </row>
    <row r="1045" spans="1:1" x14ac:dyDescent="0.2">
      <c r="A1045" s="2"/>
    </row>
    <row r="1046" spans="1:1" x14ac:dyDescent="0.2">
      <c r="A1046" s="2"/>
    </row>
    <row r="1047" spans="1:1" x14ac:dyDescent="0.2">
      <c r="A1047" s="2"/>
    </row>
    <row r="1048" spans="1:1" x14ac:dyDescent="0.2">
      <c r="A1048" s="2"/>
    </row>
    <row r="1049" spans="1:1" x14ac:dyDescent="0.2">
      <c r="A1049" s="2"/>
    </row>
    <row r="1050" spans="1:1" x14ac:dyDescent="0.2">
      <c r="A1050" s="2"/>
    </row>
    <row r="1051" spans="1:1" x14ac:dyDescent="0.2">
      <c r="A1051" s="2"/>
    </row>
    <row r="1052" spans="1:1" x14ac:dyDescent="0.2">
      <c r="A1052" s="2"/>
    </row>
    <row r="1053" spans="1:1" x14ac:dyDescent="0.2">
      <c r="A1053" s="2"/>
    </row>
    <row r="1054" spans="1:1" x14ac:dyDescent="0.2">
      <c r="A1054" s="2"/>
    </row>
    <row r="1055" spans="1:1" x14ac:dyDescent="0.2">
      <c r="A1055" s="2"/>
    </row>
    <row r="1056" spans="1:1" x14ac:dyDescent="0.2">
      <c r="A1056" s="2"/>
    </row>
    <row r="1057" spans="1:1" x14ac:dyDescent="0.2">
      <c r="A1057" s="2"/>
    </row>
    <row r="1058" spans="1:1" x14ac:dyDescent="0.2">
      <c r="A1058" s="2"/>
    </row>
    <row r="1059" spans="1:1" x14ac:dyDescent="0.2">
      <c r="A1059" s="2"/>
    </row>
    <row r="1060" spans="1:1" x14ac:dyDescent="0.2">
      <c r="A1060" s="2"/>
    </row>
    <row r="1061" spans="1:1" x14ac:dyDescent="0.2">
      <c r="A1061" s="2"/>
    </row>
    <row r="1062" spans="1:1" x14ac:dyDescent="0.2">
      <c r="A1062" s="2"/>
    </row>
    <row r="1063" spans="1:1" x14ac:dyDescent="0.2">
      <c r="A1063" s="2"/>
    </row>
    <row r="1064" spans="1:1" x14ac:dyDescent="0.2">
      <c r="A1064" s="2"/>
    </row>
    <row r="1065" spans="1:1" x14ac:dyDescent="0.2">
      <c r="A1065" s="2"/>
    </row>
    <row r="1066" spans="1:1" x14ac:dyDescent="0.2">
      <c r="A1066" s="2"/>
    </row>
    <row r="1067" spans="1:1" x14ac:dyDescent="0.2">
      <c r="A1067" s="2"/>
    </row>
    <row r="1068" spans="1:1" x14ac:dyDescent="0.2">
      <c r="A1068" s="2"/>
    </row>
    <row r="1069" spans="1:1" x14ac:dyDescent="0.2">
      <c r="A1069" s="2"/>
    </row>
    <row r="1070" spans="1:1" x14ac:dyDescent="0.2">
      <c r="A1070" s="2"/>
    </row>
    <row r="1071" spans="1:1" x14ac:dyDescent="0.2">
      <c r="A1071" s="2"/>
    </row>
    <row r="1072" spans="1:1" x14ac:dyDescent="0.2">
      <c r="A1072" s="2"/>
    </row>
    <row r="1073" spans="1:1" x14ac:dyDescent="0.2">
      <c r="A1073" s="2"/>
    </row>
    <row r="1074" spans="1:1" x14ac:dyDescent="0.2">
      <c r="A1074" s="2"/>
    </row>
    <row r="1075" spans="1:1" x14ac:dyDescent="0.2">
      <c r="A1075" s="2"/>
    </row>
    <row r="1076" spans="1:1" x14ac:dyDescent="0.2">
      <c r="A1076" s="2"/>
    </row>
    <row r="1077" spans="1:1" x14ac:dyDescent="0.2">
      <c r="A1077" s="2"/>
    </row>
    <row r="1078" spans="1:1" x14ac:dyDescent="0.2">
      <c r="A1078" s="2"/>
    </row>
    <row r="1079" spans="1:1" x14ac:dyDescent="0.2">
      <c r="A1079" s="2"/>
    </row>
    <row r="1080" spans="1:1" x14ac:dyDescent="0.2">
      <c r="A1080" s="2"/>
    </row>
    <row r="1081" spans="1:1" x14ac:dyDescent="0.2">
      <c r="A1081" s="2"/>
    </row>
    <row r="1082" spans="1:1" x14ac:dyDescent="0.2">
      <c r="A1082" s="2"/>
    </row>
    <row r="1083" spans="1:1" x14ac:dyDescent="0.2">
      <c r="A1083" s="2"/>
    </row>
    <row r="1084" spans="1:1" x14ac:dyDescent="0.2">
      <c r="A1084" s="2"/>
    </row>
    <row r="1085" spans="1:1" x14ac:dyDescent="0.2">
      <c r="A1085" s="2"/>
    </row>
    <row r="1086" spans="1:1" x14ac:dyDescent="0.2">
      <c r="A1086" s="2"/>
    </row>
    <row r="1087" spans="1:1" x14ac:dyDescent="0.2">
      <c r="A1087" s="2"/>
    </row>
    <row r="1088" spans="1:1" x14ac:dyDescent="0.2">
      <c r="A1088" s="2"/>
    </row>
    <row r="1089" spans="1:1" x14ac:dyDescent="0.2">
      <c r="A1089" s="2"/>
    </row>
    <row r="1090" spans="1:1" x14ac:dyDescent="0.2">
      <c r="A1090" s="2"/>
    </row>
    <row r="1091" spans="1:1" x14ac:dyDescent="0.2">
      <c r="A1091" s="2"/>
    </row>
    <row r="1092" spans="1:1" x14ac:dyDescent="0.2">
      <c r="A1092" s="2"/>
    </row>
    <row r="1093" spans="1:1" x14ac:dyDescent="0.2">
      <c r="A1093" s="2"/>
    </row>
    <row r="1094" spans="1:1" x14ac:dyDescent="0.2">
      <c r="A1094" s="2"/>
    </row>
    <row r="1095" spans="1:1" x14ac:dyDescent="0.2">
      <c r="A1095" s="2"/>
    </row>
    <row r="1096" spans="1:1" x14ac:dyDescent="0.2">
      <c r="A1096" s="2"/>
    </row>
    <row r="1097" spans="1:1" x14ac:dyDescent="0.2">
      <c r="A1097" s="2"/>
    </row>
    <row r="1098" spans="1:1" x14ac:dyDescent="0.2">
      <c r="A1098" s="2"/>
    </row>
    <row r="1099" spans="1:1" x14ac:dyDescent="0.2">
      <c r="A1099" s="2"/>
    </row>
    <row r="1100" spans="1:1" x14ac:dyDescent="0.2">
      <c r="A1100" s="2"/>
    </row>
    <row r="1101" spans="1:1" x14ac:dyDescent="0.2">
      <c r="A1101" s="2"/>
    </row>
    <row r="1102" spans="1:1" x14ac:dyDescent="0.2">
      <c r="A1102" s="2"/>
    </row>
    <row r="1103" spans="1:1" x14ac:dyDescent="0.2">
      <c r="A1103" s="2"/>
    </row>
    <row r="1104" spans="1:1" x14ac:dyDescent="0.2">
      <c r="A1104" s="2"/>
    </row>
    <row r="1105" spans="1:1" x14ac:dyDescent="0.2">
      <c r="A1105" s="2"/>
    </row>
    <row r="1106" spans="1:1" x14ac:dyDescent="0.2">
      <c r="A1106" s="2"/>
    </row>
    <row r="1107" spans="1:1" x14ac:dyDescent="0.2">
      <c r="A1107" s="2"/>
    </row>
    <row r="1108" spans="1:1" x14ac:dyDescent="0.2">
      <c r="A1108" s="2"/>
    </row>
    <row r="1109" spans="1:1" x14ac:dyDescent="0.2">
      <c r="A1109" s="2"/>
    </row>
    <row r="1110" spans="1:1" x14ac:dyDescent="0.2">
      <c r="A1110" s="2"/>
    </row>
    <row r="1111" spans="1:1" x14ac:dyDescent="0.2">
      <c r="A1111" s="2"/>
    </row>
    <row r="1112" spans="1:1" x14ac:dyDescent="0.2">
      <c r="A1112" s="2"/>
    </row>
    <row r="1113" spans="1:1" x14ac:dyDescent="0.2">
      <c r="A1113" s="2"/>
    </row>
    <row r="1114" spans="1:1" x14ac:dyDescent="0.2">
      <c r="A1114" s="2"/>
    </row>
    <row r="1115" spans="1:1" x14ac:dyDescent="0.2">
      <c r="A1115" s="2"/>
    </row>
    <row r="1116" spans="1:1" x14ac:dyDescent="0.2">
      <c r="A1116" s="2"/>
    </row>
    <row r="1117" spans="1:1" x14ac:dyDescent="0.2">
      <c r="A1117" s="2"/>
    </row>
    <row r="1118" spans="1:1" x14ac:dyDescent="0.2">
      <c r="A1118" s="2"/>
    </row>
    <row r="1119" spans="1:1" x14ac:dyDescent="0.2">
      <c r="A1119" s="2"/>
    </row>
    <row r="1120" spans="1:1" x14ac:dyDescent="0.2">
      <c r="A1120" s="2"/>
    </row>
    <row r="1121" spans="1:1" x14ac:dyDescent="0.2">
      <c r="A1121" s="2"/>
    </row>
    <row r="1122" spans="1:1" x14ac:dyDescent="0.2">
      <c r="A1122" s="2"/>
    </row>
    <row r="1123" spans="1:1" x14ac:dyDescent="0.2">
      <c r="A1123" s="2"/>
    </row>
    <row r="1124" spans="1:1" x14ac:dyDescent="0.2">
      <c r="A1124" s="2"/>
    </row>
    <row r="1125" spans="1:1" x14ac:dyDescent="0.2">
      <c r="A1125" s="2"/>
    </row>
    <row r="1126" spans="1:1" x14ac:dyDescent="0.2">
      <c r="A1126" s="2"/>
    </row>
    <row r="1127" spans="1:1" x14ac:dyDescent="0.2">
      <c r="A1127" s="2"/>
    </row>
    <row r="1128" spans="1:1" x14ac:dyDescent="0.2">
      <c r="A1128" s="2"/>
    </row>
    <row r="1129" spans="1:1" x14ac:dyDescent="0.2">
      <c r="A1129" s="2"/>
    </row>
    <row r="1130" spans="1:1" x14ac:dyDescent="0.2">
      <c r="A1130" s="2"/>
    </row>
    <row r="1131" spans="1:1" x14ac:dyDescent="0.2">
      <c r="A1131" s="2"/>
    </row>
    <row r="1132" spans="1:1" x14ac:dyDescent="0.2">
      <c r="A1132" s="2"/>
    </row>
    <row r="1133" spans="1:1" x14ac:dyDescent="0.2">
      <c r="A1133" s="2"/>
    </row>
    <row r="1134" spans="1:1" x14ac:dyDescent="0.2">
      <c r="A1134" s="2"/>
    </row>
    <row r="1135" spans="1:1" x14ac:dyDescent="0.2">
      <c r="A1135" s="2"/>
    </row>
    <row r="1136" spans="1:1" x14ac:dyDescent="0.2">
      <c r="A1136" s="2"/>
    </row>
    <row r="1137" spans="1:1" x14ac:dyDescent="0.2">
      <c r="A1137" s="2"/>
    </row>
    <row r="1138" spans="1:1" x14ac:dyDescent="0.2">
      <c r="A1138" s="2"/>
    </row>
    <row r="1139" spans="1:1" x14ac:dyDescent="0.2">
      <c r="A1139" s="2"/>
    </row>
    <row r="1140" spans="1:1" x14ac:dyDescent="0.2">
      <c r="A1140" s="2"/>
    </row>
    <row r="1141" spans="1:1" x14ac:dyDescent="0.2">
      <c r="A1141" s="2"/>
    </row>
    <row r="1142" spans="1:1" x14ac:dyDescent="0.2">
      <c r="A1142" s="2"/>
    </row>
    <row r="1143" spans="1:1" x14ac:dyDescent="0.2">
      <c r="A1143" s="2"/>
    </row>
    <row r="1144" spans="1:1" x14ac:dyDescent="0.2">
      <c r="A1144" s="2"/>
    </row>
    <row r="1145" spans="1:1" x14ac:dyDescent="0.2">
      <c r="A1145" s="2"/>
    </row>
    <row r="1146" spans="1:1" x14ac:dyDescent="0.2">
      <c r="A1146" s="2"/>
    </row>
    <row r="1147" spans="1:1" x14ac:dyDescent="0.2">
      <c r="A1147" s="2"/>
    </row>
    <row r="1148" spans="1:1" x14ac:dyDescent="0.2">
      <c r="A1148" s="2"/>
    </row>
    <row r="1149" spans="1:1" x14ac:dyDescent="0.2">
      <c r="A1149" s="2"/>
    </row>
    <row r="1150" spans="1:1" x14ac:dyDescent="0.2">
      <c r="A1150" s="2"/>
    </row>
    <row r="1151" spans="1:1" x14ac:dyDescent="0.2">
      <c r="A1151" s="2"/>
    </row>
    <row r="1152" spans="1:1" x14ac:dyDescent="0.2">
      <c r="A1152" s="2"/>
    </row>
    <row r="1153" spans="1:1" x14ac:dyDescent="0.2">
      <c r="A1153" s="2"/>
    </row>
    <row r="1154" spans="1:1" x14ac:dyDescent="0.2">
      <c r="A1154" s="2"/>
    </row>
    <row r="1155" spans="1:1" x14ac:dyDescent="0.2">
      <c r="A1155" s="2"/>
    </row>
    <row r="1156" spans="1:1" x14ac:dyDescent="0.2">
      <c r="A1156" s="2"/>
    </row>
    <row r="1157" spans="1:1" x14ac:dyDescent="0.2">
      <c r="A1157" s="2"/>
    </row>
    <row r="1158" spans="1:1" x14ac:dyDescent="0.2">
      <c r="A1158" s="2"/>
    </row>
    <row r="1159" spans="1:1" x14ac:dyDescent="0.2">
      <c r="A1159" s="2"/>
    </row>
    <row r="1160" spans="1:1" x14ac:dyDescent="0.2">
      <c r="A1160" s="2"/>
    </row>
    <row r="1161" spans="1:1" x14ac:dyDescent="0.2">
      <c r="A1161" s="2"/>
    </row>
    <row r="1162" spans="1:1" x14ac:dyDescent="0.2">
      <c r="A1162" s="2"/>
    </row>
    <row r="1163" spans="1:1" x14ac:dyDescent="0.2">
      <c r="A1163" s="2"/>
    </row>
    <row r="1164" spans="1:1" x14ac:dyDescent="0.2">
      <c r="A1164" s="2"/>
    </row>
    <row r="1165" spans="1:1" x14ac:dyDescent="0.2">
      <c r="A1165" s="2"/>
    </row>
    <row r="1166" spans="1:1" x14ac:dyDescent="0.2">
      <c r="A1166" s="2"/>
    </row>
    <row r="1167" spans="1:1" x14ac:dyDescent="0.2">
      <c r="A1167" s="2"/>
    </row>
    <row r="1168" spans="1:1" x14ac:dyDescent="0.2">
      <c r="A1168" s="2"/>
    </row>
    <row r="1169" spans="1:1" x14ac:dyDescent="0.2">
      <c r="A1169" s="2"/>
    </row>
    <row r="1170" spans="1:1" x14ac:dyDescent="0.2">
      <c r="A1170" s="2"/>
    </row>
    <row r="1171" spans="1:1" x14ac:dyDescent="0.2">
      <c r="A1171" s="2"/>
    </row>
    <row r="1172" spans="1:1" x14ac:dyDescent="0.2">
      <c r="A1172" s="2"/>
    </row>
    <row r="1173" spans="1:1" x14ac:dyDescent="0.2">
      <c r="A1173" s="2"/>
    </row>
    <row r="1174" spans="1:1" x14ac:dyDescent="0.2">
      <c r="A1174" s="2"/>
    </row>
    <row r="1175" spans="1:1" x14ac:dyDescent="0.2">
      <c r="A1175" s="2"/>
    </row>
    <row r="1176" spans="1:1" x14ac:dyDescent="0.2">
      <c r="A1176" s="2"/>
    </row>
    <row r="1177" spans="1:1" x14ac:dyDescent="0.2">
      <c r="A1177" s="2"/>
    </row>
    <row r="1178" spans="1:1" x14ac:dyDescent="0.2">
      <c r="A1178" s="2"/>
    </row>
    <row r="1179" spans="1:1" x14ac:dyDescent="0.2">
      <c r="A1179" s="2"/>
    </row>
    <row r="1180" spans="1:1" x14ac:dyDescent="0.2">
      <c r="A1180" s="2"/>
    </row>
    <row r="1181" spans="1:1" x14ac:dyDescent="0.2">
      <c r="A1181" s="2"/>
    </row>
    <row r="1182" spans="1:1" x14ac:dyDescent="0.2">
      <c r="A1182" s="2"/>
    </row>
    <row r="1183" spans="1:1" x14ac:dyDescent="0.2">
      <c r="A1183" s="2"/>
    </row>
    <row r="1184" spans="1:1" x14ac:dyDescent="0.2">
      <c r="A1184" s="2"/>
    </row>
    <row r="1185" spans="1:1" x14ac:dyDescent="0.2">
      <c r="A1185" s="2"/>
    </row>
    <row r="1186" spans="1:1" x14ac:dyDescent="0.2">
      <c r="A1186" s="2"/>
    </row>
    <row r="1187" spans="1:1" x14ac:dyDescent="0.2">
      <c r="A1187" s="2"/>
    </row>
    <row r="1188" spans="1:1" x14ac:dyDescent="0.2">
      <c r="A1188" s="2"/>
    </row>
    <row r="1189" spans="1:1" x14ac:dyDescent="0.2">
      <c r="A1189" s="2"/>
    </row>
    <row r="1190" spans="1:1" x14ac:dyDescent="0.2">
      <c r="A1190" s="2"/>
    </row>
    <row r="1191" spans="1:1" x14ac:dyDescent="0.2">
      <c r="A1191" s="2"/>
    </row>
    <row r="1192" spans="1:1" x14ac:dyDescent="0.2">
      <c r="A1192" s="2"/>
    </row>
    <row r="1193" spans="1:1" x14ac:dyDescent="0.2">
      <c r="A1193" s="2"/>
    </row>
    <row r="1194" spans="1:1" x14ac:dyDescent="0.2">
      <c r="A1194" s="2"/>
    </row>
    <row r="1195" spans="1:1" x14ac:dyDescent="0.2">
      <c r="A1195" s="2"/>
    </row>
    <row r="1196" spans="1:1" x14ac:dyDescent="0.2">
      <c r="A1196" s="2"/>
    </row>
    <row r="1197" spans="1:1" x14ac:dyDescent="0.2">
      <c r="A1197" s="2"/>
    </row>
    <row r="1198" spans="1:1" x14ac:dyDescent="0.2">
      <c r="A1198" s="2"/>
    </row>
    <row r="1199" spans="1:1" x14ac:dyDescent="0.2">
      <c r="A1199" s="2"/>
    </row>
    <row r="1200" spans="1:1" x14ac:dyDescent="0.2">
      <c r="A1200" s="2"/>
    </row>
    <row r="1201" spans="1:1" x14ac:dyDescent="0.2">
      <c r="A1201" s="2"/>
    </row>
    <row r="1202" spans="1:1" x14ac:dyDescent="0.2">
      <c r="A1202" s="2"/>
    </row>
    <row r="1203" spans="1:1" x14ac:dyDescent="0.2">
      <c r="A1203" s="2"/>
    </row>
    <row r="1204" spans="1:1" x14ac:dyDescent="0.2">
      <c r="A1204" s="2"/>
    </row>
    <row r="1205" spans="1:1" x14ac:dyDescent="0.2">
      <c r="A1205" s="2"/>
    </row>
    <row r="1206" spans="1:1" x14ac:dyDescent="0.2">
      <c r="A1206" s="2"/>
    </row>
    <row r="1207" spans="1:1" x14ac:dyDescent="0.2">
      <c r="A1207" s="2"/>
    </row>
    <row r="1208" spans="1:1" x14ac:dyDescent="0.2">
      <c r="A1208" s="2"/>
    </row>
    <row r="1209" spans="1:1" x14ac:dyDescent="0.2">
      <c r="A1209" s="2"/>
    </row>
    <row r="1210" spans="1:1" x14ac:dyDescent="0.2">
      <c r="A1210" s="2"/>
    </row>
    <row r="1211" spans="1:1" x14ac:dyDescent="0.2">
      <c r="A1211" s="2"/>
    </row>
    <row r="1212" spans="1:1" x14ac:dyDescent="0.2">
      <c r="A1212" s="2"/>
    </row>
    <row r="1213" spans="1:1" x14ac:dyDescent="0.2">
      <c r="A1213" s="2"/>
    </row>
    <row r="1214" spans="1:1" x14ac:dyDescent="0.2">
      <c r="A1214" s="2"/>
    </row>
    <row r="1215" spans="1:1" x14ac:dyDescent="0.2">
      <c r="A1215" s="2"/>
    </row>
    <row r="1216" spans="1:1" x14ac:dyDescent="0.2">
      <c r="A1216" s="2"/>
    </row>
    <row r="1217" spans="1:1" x14ac:dyDescent="0.2">
      <c r="A1217" s="2"/>
    </row>
    <row r="1218" spans="1:1" x14ac:dyDescent="0.2">
      <c r="A1218" s="2"/>
    </row>
    <row r="1219" spans="1:1" x14ac:dyDescent="0.2">
      <c r="A1219" s="2"/>
    </row>
    <row r="1220" spans="1:1" x14ac:dyDescent="0.2">
      <c r="A1220" s="2"/>
    </row>
    <row r="1221" spans="1:1" x14ac:dyDescent="0.2">
      <c r="A1221" s="2"/>
    </row>
    <row r="1222" spans="1:1" x14ac:dyDescent="0.2">
      <c r="A1222" s="2"/>
    </row>
    <row r="1223" spans="1:1" x14ac:dyDescent="0.2">
      <c r="A1223" s="2"/>
    </row>
    <row r="1224" spans="1:1" x14ac:dyDescent="0.2">
      <c r="A1224" s="2"/>
    </row>
    <row r="1225" spans="1:1" x14ac:dyDescent="0.2">
      <c r="A1225" s="2"/>
    </row>
    <row r="1226" spans="1:1" x14ac:dyDescent="0.2">
      <c r="A1226" s="2"/>
    </row>
    <row r="1227" spans="1:1" x14ac:dyDescent="0.2">
      <c r="A1227" s="2"/>
    </row>
    <row r="1228" spans="1:1" x14ac:dyDescent="0.2">
      <c r="A1228" s="2"/>
    </row>
    <row r="1229" spans="1:1" x14ac:dyDescent="0.2">
      <c r="A1229" s="2"/>
    </row>
    <row r="1230" spans="1:1" x14ac:dyDescent="0.2">
      <c r="A1230" s="2"/>
    </row>
    <row r="1231" spans="1:1" x14ac:dyDescent="0.2">
      <c r="A1231" s="2"/>
    </row>
    <row r="1232" spans="1:1" x14ac:dyDescent="0.2">
      <c r="A1232" s="2"/>
    </row>
    <row r="1233" spans="1:1" x14ac:dyDescent="0.2">
      <c r="A1233" s="2"/>
    </row>
    <row r="1234" spans="1:1" x14ac:dyDescent="0.2">
      <c r="A1234" s="2"/>
    </row>
    <row r="1235" spans="1:1" x14ac:dyDescent="0.2">
      <c r="A1235" s="2"/>
    </row>
    <row r="1236" spans="1:1" x14ac:dyDescent="0.2">
      <c r="A1236" s="2"/>
    </row>
    <row r="1237" spans="1:1" x14ac:dyDescent="0.2">
      <c r="A1237" s="2"/>
    </row>
    <row r="1238" spans="1:1" x14ac:dyDescent="0.2">
      <c r="A1238" s="2"/>
    </row>
    <row r="1239" spans="1:1" x14ac:dyDescent="0.2">
      <c r="A1239" s="2"/>
    </row>
    <row r="1240" spans="1:1" x14ac:dyDescent="0.2">
      <c r="A1240" s="2"/>
    </row>
    <row r="1241" spans="1:1" x14ac:dyDescent="0.2">
      <c r="A1241" s="2"/>
    </row>
    <row r="1242" spans="1:1" x14ac:dyDescent="0.2">
      <c r="A1242" s="2"/>
    </row>
    <row r="1243" spans="1:1" x14ac:dyDescent="0.2">
      <c r="A1243" s="2"/>
    </row>
    <row r="1244" spans="1:1" x14ac:dyDescent="0.2">
      <c r="A1244" s="2"/>
    </row>
    <row r="1245" spans="1:1" x14ac:dyDescent="0.2">
      <c r="A1245" s="2"/>
    </row>
    <row r="1246" spans="1:1" x14ac:dyDescent="0.2">
      <c r="A1246" s="2"/>
    </row>
    <row r="1247" spans="1:1" x14ac:dyDescent="0.2">
      <c r="A1247" s="2"/>
    </row>
    <row r="1248" spans="1:1" x14ac:dyDescent="0.2">
      <c r="A1248" s="2"/>
    </row>
    <row r="1249" spans="1:1" x14ac:dyDescent="0.2">
      <c r="A1249" s="2"/>
    </row>
    <row r="1250" spans="1:1" x14ac:dyDescent="0.2">
      <c r="A1250" s="2"/>
    </row>
    <row r="1251" spans="1:1" x14ac:dyDescent="0.2">
      <c r="A1251" s="2"/>
    </row>
    <row r="1252" spans="1:1" x14ac:dyDescent="0.2">
      <c r="A1252" s="2"/>
    </row>
    <row r="1253" spans="1:1" x14ac:dyDescent="0.2">
      <c r="A1253" s="2"/>
    </row>
    <row r="1254" spans="1:1" x14ac:dyDescent="0.2">
      <c r="A1254" s="2"/>
    </row>
    <row r="1255" spans="1:1" x14ac:dyDescent="0.2">
      <c r="A1255" s="2"/>
    </row>
    <row r="1256" spans="1:1" x14ac:dyDescent="0.2">
      <c r="A1256" s="2"/>
    </row>
    <row r="1257" spans="1:1" x14ac:dyDescent="0.2">
      <c r="A1257" s="2"/>
    </row>
    <row r="1258" spans="1:1" x14ac:dyDescent="0.2">
      <c r="A1258" s="2"/>
    </row>
    <row r="1259" spans="1:1" x14ac:dyDescent="0.2">
      <c r="A1259" s="2"/>
    </row>
    <row r="1260" spans="1:1" x14ac:dyDescent="0.2">
      <c r="A1260" s="2"/>
    </row>
    <row r="1261" spans="1:1" x14ac:dyDescent="0.2">
      <c r="A1261" s="2"/>
    </row>
    <row r="1262" spans="1:1" x14ac:dyDescent="0.2">
      <c r="A1262" s="2"/>
    </row>
    <row r="1263" spans="1:1" x14ac:dyDescent="0.2">
      <c r="A1263" s="2"/>
    </row>
    <row r="1264" spans="1:1" x14ac:dyDescent="0.2">
      <c r="A1264" s="2"/>
    </row>
    <row r="1265" spans="1:1" x14ac:dyDescent="0.2">
      <c r="A1265" s="2"/>
    </row>
    <row r="1266" spans="1:1" x14ac:dyDescent="0.2">
      <c r="A1266" s="2"/>
    </row>
    <row r="1267" spans="1:1" x14ac:dyDescent="0.2">
      <c r="A1267" s="2"/>
    </row>
    <row r="1268" spans="1:1" x14ac:dyDescent="0.2">
      <c r="A1268" s="2"/>
    </row>
    <row r="1269" spans="1:1" x14ac:dyDescent="0.2">
      <c r="A1269" s="2"/>
    </row>
    <row r="1270" spans="1:1" x14ac:dyDescent="0.2">
      <c r="A1270" s="2"/>
    </row>
    <row r="1271" spans="1:1" x14ac:dyDescent="0.2">
      <c r="A1271" s="2"/>
    </row>
    <row r="1272" spans="1:1" x14ac:dyDescent="0.2">
      <c r="A1272" s="2"/>
    </row>
    <row r="1273" spans="1:1" x14ac:dyDescent="0.2">
      <c r="A1273" s="2"/>
    </row>
    <row r="1274" spans="1:1" x14ac:dyDescent="0.2">
      <c r="A1274" s="2"/>
    </row>
    <row r="1275" spans="1:1" x14ac:dyDescent="0.2">
      <c r="A1275" s="2"/>
    </row>
    <row r="1276" spans="1:1" x14ac:dyDescent="0.2">
      <c r="A1276" s="2"/>
    </row>
    <row r="1277" spans="1:1" x14ac:dyDescent="0.2">
      <c r="A1277" s="2"/>
    </row>
    <row r="1278" spans="1:1" x14ac:dyDescent="0.2">
      <c r="A1278" s="2"/>
    </row>
    <row r="1279" spans="1:1" x14ac:dyDescent="0.2">
      <c r="A1279" s="2"/>
    </row>
    <row r="1280" spans="1:1" x14ac:dyDescent="0.2">
      <c r="A1280" s="2"/>
    </row>
    <row r="1281" spans="1:1" x14ac:dyDescent="0.2">
      <c r="A1281" s="2"/>
    </row>
    <row r="1282" spans="1:1" x14ac:dyDescent="0.2">
      <c r="A1282" s="2"/>
    </row>
    <row r="1283" spans="1:1" x14ac:dyDescent="0.2">
      <c r="A1283" s="2"/>
    </row>
    <row r="1284" spans="1:1" x14ac:dyDescent="0.2">
      <c r="A1284" s="2"/>
    </row>
    <row r="1285" spans="1:1" x14ac:dyDescent="0.2">
      <c r="A1285" s="2"/>
    </row>
    <row r="1286" spans="1:1" x14ac:dyDescent="0.2">
      <c r="A1286" s="2"/>
    </row>
    <row r="1287" spans="1:1" x14ac:dyDescent="0.2">
      <c r="A1287" s="2"/>
    </row>
    <row r="1288" spans="1:1" x14ac:dyDescent="0.2">
      <c r="A1288" s="2"/>
    </row>
    <row r="1289" spans="1:1" x14ac:dyDescent="0.2">
      <c r="A1289" s="2"/>
    </row>
    <row r="1290" spans="1:1" x14ac:dyDescent="0.2">
      <c r="A1290" s="2"/>
    </row>
    <row r="1291" spans="1:1" x14ac:dyDescent="0.2">
      <c r="A1291" s="2"/>
    </row>
    <row r="1292" spans="1:1" x14ac:dyDescent="0.2">
      <c r="A1292" s="2"/>
    </row>
    <row r="1293" spans="1:1" x14ac:dyDescent="0.2">
      <c r="A1293" s="2"/>
    </row>
    <row r="1294" spans="1:1" x14ac:dyDescent="0.2">
      <c r="A1294" s="2"/>
    </row>
    <row r="1295" spans="1:1" x14ac:dyDescent="0.2">
      <c r="A1295" s="2"/>
    </row>
    <row r="1296" spans="1:1" x14ac:dyDescent="0.2">
      <c r="A1296" s="2"/>
    </row>
    <row r="1297" spans="1:1" x14ac:dyDescent="0.2">
      <c r="A1297" s="2"/>
    </row>
    <row r="1298" spans="1:1" x14ac:dyDescent="0.2">
      <c r="A1298" s="2"/>
    </row>
    <row r="1299" spans="1:1" x14ac:dyDescent="0.2">
      <c r="A1299" s="2"/>
    </row>
    <row r="1300" spans="1:1" x14ac:dyDescent="0.2">
      <c r="A1300" s="2"/>
    </row>
    <row r="1301" spans="1:1" x14ac:dyDescent="0.2">
      <c r="A1301" s="2"/>
    </row>
    <row r="1302" spans="1:1" x14ac:dyDescent="0.2">
      <c r="A1302" s="2"/>
    </row>
    <row r="1303" spans="1:1" x14ac:dyDescent="0.2">
      <c r="A1303" s="2"/>
    </row>
    <row r="1304" spans="1:1" x14ac:dyDescent="0.2">
      <c r="A1304" s="2"/>
    </row>
    <row r="1305" spans="1:1" x14ac:dyDescent="0.2">
      <c r="A1305" s="2"/>
    </row>
    <row r="1306" spans="1:1" x14ac:dyDescent="0.2">
      <c r="A1306" s="2"/>
    </row>
    <row r="1307" spans="1:1" x14ac:dyDescent="0.2">
      <c r="A1307" s="2"/>
    </row>
    <row r="1308" spans="1:1" x14ac:dyDescent="0.2">
      <c r="A1308" s="2"/>
    </row>
    <row r="1309" spans="1:1" x14ac:dyDescent="0.2">
      <c r="A1309" s="2"/>
    </row>
    <row r="1310" spans="1:1" x14ac:dyDescent="0.2">
      <c r="A1310" s="2"/>
    </row>
    <row r="1311" spans="1:1" x14ac:dyDescent="0.2">
      <c r="A1311" s="2"/>
    </row>
    <row r="1312" spans="1:1" x14ac:dyDescent="0.2">
      <c r="A1312" s="2"/>
    </row>
    <row r="1313" spans="1:1" x14ac:dyDescent="0.2">
      <c r="A1313" s="2"/>
    </row>
    <row r="1314" spans="1:1" x14ac:dyDescent="0.2">
      <c r="A1314" s="2"/>
    </row>
    <row r="1315" spans="1:1" x14ac:dyDescent="0.2">
      <c r="A1315" s="2"/>
    </row>
    <row r="1316" spans="1:1" x14ac:dyDescent="0.2">
      <c r="A1316" s="2"/>
    </row>
    <row r="1317" spans="1:1" x14ac:dyDescent="0.2">
      <c r="A1317" s="2"/>
    </row>
    <row r="1318" spans="1:1" x14ac:dyDescent="0.2">
      <c r="A1318" s="2"/>
    </row>
    <row r="1319" spans="1:1" x14ac:dyDescent="0.2">
      <c r="A1319" s="2"/>
    </row>
    <row r="1320" spans="1:1" x14ac:dyDescent="0.2">
      <c r="A1320" s="2"/>
    </row>
    <row r="1321" spans="1:1" x14ac:dyDescent="0.2">
      <c r="A1321" s="2"/>
    </row>
    <row r="1322" spans="1:1" x14ac:dyDescent="0.2">
      <c r="A1322" s="2"/>
    </row>
    <row r="1323" spans="1:1" x14ac:dyDescent="0.2">
      <c r="A1323" s="2"/>
    </row>
    <row r="1324" spans="1:1" x14ac:dyDescent="0.2">
      <c r="A1324" s="2"/>
    </row>
    <row r="1325" spans="1:1" x14ac:dyDescent="0.2">
      <c r="A1325" s="2"/>
    </row>
    <row r="1326" spans="1:1" x14ac:dyDescent="0.2">
      <c r="A1326" s="2"/>
    </row>
    <row r="1327" spans="1:1" x14ac:dyDescent="0.2">
      <c r="A1327" s="2"/>
    </row>
    <row r="1328" spans="1:1" x14ac:dyDescent="0.2">
      <c r="A1328" s="2"/>
    </row>
    <row r="1329" spans="1:1" x14ac:dyDescent="0.2">
      <c r="A1329" s="2"/>
    </row>
    <row r="1330" spans="1:1" x14ac:dyDescent="0.2">
      <c r="A1330" s="2"/>
    </row>
    <row r="1331" spans="1:1" x14ac:dyDescent="0.2">
      <c r="A1331" s="2"/>
    </row>
    <row r="1332" spans="1:1" x14ac:dyDescent="0.2">
      <c r="A1332" s="2"/>
    </row>
    <row r="1333" spans="1:1" x14ac:dyDescent="0.2">
      <c r="A1333" s="2"/>
    </row>
    <row r="1334" spans="1:1" x14ac:dyDescent="0.2">
      <c r="A1334" s="2"/>
    </row>
    <row r="1335" spans="1:1" x14ac:dyDescent="0.2">
      <c r="A1335" s="2"/>
    </row>
    <row r="1336" spans="1:1" x14ac:dyDescent="0.2">
      <c r="A1336" s="2"/>
    </row>
    <row r="1337" spans="1:1" x14ac:dyDescent="0.2">
      <c r="A1337" s="2"/>
    </row>
    <row r="1338" spans="1:1" x14ac:dyDescent="0.2">
      <c r="A1338" s="2"/>
    </row>
    <row r="1339" spans="1:1" x14ac:dyDescent="0.2">
      <c r="A1339" s="2"/>
    </row>
    <row r="1340" spans="1:1" x14ac:dyDescent="0.2">
      <c r="A1340" s="2"/>
    </row>
    <row r="1341" spans="1:1" x14ac:dyDescent="0.2">
      <c r="A1341" s="2"/>
    </row>
    <row r="1342" spans="1:1" x14ac:dyDescent="0.2">
      <c r="A1342" s="2"/>
    </row>
    <row r="1343" spans="1:1" x14ac:dyDescent="0.2">
      <c r="A1343" s="2"/>
    </row>
    <row r="1344" spans="1:1" x14ac:dyDescent="0.2">
      <c r="A1344" s="2"/>
    </row>
    <row r="1345" spans="1:1" x14ac:dyDescent="0.2">
      <c r="A1345" s="2"/>
    </row>
    <row r="1346" spans="1:1" x14ac:dyDescent="0.2">
      <c r="A1346" s="2"/>
    </row>
    <row r="1347" spans="1:1" x14ac:dyDescent="0.2">
      <c r="A1347" s="2"/>
    </row>
    <row r="1348" spans="1:1" x14ac:dyDescent="0.2">
      <c r="A1348" s="2"/>
    </row>
    <row r="1349" spans="1:1" x14ac:dyDescent="0.2">
      <c r="A1349" s="2"/>
    </row>
    <row r="1350" spans="1:1" x14ac:dyDescent="0.2">
      <c r="A1350" s="2"/>
    </row>
    <row r="1351" spans="1:1" x14ac:dyDescent="0.2">
      <c r="A1351" s="2"/>
    </row>
    <row r="1352" spans="1:1" x14ac:dyDescent="0.2">
      <c r="A1352" s="2"/>
    </row>
    <row r="1353" spans="1:1" x14ac:dyDescent="0.2">
      <c r="A1353" s="2"/>
    </row>
    <row r="1354" spans="1:1" x14ac:dyDescent="0.2">
      <c r="A1354" s="2"/>
    </row>
    <row r="1355" spans="1:1" x14ac:dyDescent="0.2">
      <c r="A1355" s="2"/>
    </row>
    <row r="1356" spans="1:1" x14ac:dyDescent="0.2">
      <c r="A1356" s="2"/>
    </row>
    <row r="1357" spans="1:1" x14ac:dyDescent="0.2">
      <c r="A1357" s="2"/>
    </row>
    <row r="1358" spans="1:1" x14ac:dyDescent="0.2">
      <c r="A1358" s="2"/>
    </row>
    <row r="1359" spans="1:1" x14ac:dyDescent="0.2">
      <c r="A1359" s="2"/>
    </row>
    <row r="1360" spans="1:1" x14ac:dyDescent="0.2">
      <c r="A1360" s="2"/>
    </row>
    <row r="1361" spans="1:1" x14ac:dyDescent="0.2">
      <c r="A1361" s="2"/>
    </row>
    <row r="1362" spans="1:1" x14ac:dyDescent="0.2">
      <c r="A1362" s="2"/>
    </row>
    <row r="1363" spans="1:1" x14ac:dyDescent="0.2">
      <c r="A1363" s="2"/>
    </row>
    <row r="1364" spans="1:1" x14ac:dyDescent="0.2">
      <c r="A1364" s="2"/>
    </row>
    <row r="1365" spans="1:1" x14ac:dyDescent="0.2">
      <c r="A1365" s="2"/>
    </row>
    <row r="1366" spans="1:1" x14ac:dyDescent="0.2">
      <c r="A1366" s="2"/>
    </row>
    <row r="1367" spans="1:1" x14ac:dyDescent="0.2">
      <c r="A1367" s="2"/>
    </row>
    <row r="1368" spans="1:1" x14ac:dyDescent="0.2">
      <c r="A1368" s="2"/>
    </row>
    <row r="1369" spans="1:1" x14ac:dyDescent="0.2">
      <c r="A1369" s="2"/>
    </row>
    <row r="1370" spans="1:1" x14ac:dyDescent="0.2">
      <c r="A1370" s="2"/>
    </row>
    <row r="1371" spans="1:1" x14ac:dyDescent="0.2">
      <c r="A1371" s="2"/>
    </row>
    <row r="1372" spans="1:1" x14ac:dyDescent="0.2">
      <c r="A1372" s="2"/>
    </row>
    <row r="1373" spans="1:1" x14ac:dyDescent="0.2">
      <c r="A1373" s="2"/>
    </row>
    <row r="1374" spans="1:1" x14ac:dyDescent="0.2">
      <c r="A1374" s="2"/>
    </row>
    <row r="1375" spans="1:1" x14ac:dyDescent="0.2">
      <c r="A1375" s="2"/>
    </row>
    <row r="1376" spans="1:1" x14ac:dyDescent="0.2">
      <c r="A1376" s="2"/>
    </row>
    <row r="1377" spans="1:1" x14ac:dyDescent="0.2">
      <c r="A1377" s="2"/>
    </row>
    <row r="1378" spans="1:1" x14ac:dyDescent="0.2">
      <c r="A1378" s="2"/>
    </row>
    <row r="1379" spans="1:1" x14ac:dyDescent="0.2">
      <c r="A1379" s="2"/>
    </row>
    <row r="1380" spans="1:1" x14ac:dyDescent="0.2">
      <c r="A1380" s="2"/>
    </row>
    <row r="1381" spans="1:1" x14ac:dyDescent="0.2">
      <c r="A1381" s="2"/>
    </row>
    <row r="1382" spans="1:1" x14ac:dyDescent="0.2">
      <c r="A1382" s="2"/>
    </row>
    <row r="1383" spans="1:1" x14ac:dyDescent="0.2">
      <c r="A1383" s="2"/>
    </row>
    <row r="1384" spans="1:1" x14ac:dyDescent="0.2">
      <c r="A1384" s="2"/>
    </row>
    <row r="1385" spans="1:1" x14ac:dyDescent="0.2">
      <c r="A1385" s="2"/>
    </row>
    <row r="1386" spans="1:1" x14ac:dyDescent="0.2">
      <c r="A1386" s="2"/>
    </row>
    <row r="1387" spans="1:1" x14ac:dyDescent="0.2">
      <c r="A1387" s="2"/>
    </row>
    <row r="1388" spans="1:1" x14ac:dyDescent="0.2">
      <c r="A1388" s="2"/>
    </row>
    <row r="1389" spans="1:1" x14ac:dyDescent="0.2">
      <c r="A1389" s="2"/>
    </row>
    <row r="1390" spans="1:1" x14ac:dyDescent="0.2">
      <c r="A1390" s="2"/>
    </row>
    <row r="1391" spans="1:1" x14ac:dyDescent="0.2">
      <c r="A1391" s="2"/>
    </row>
    <row r="1392" spans="1:1" x14ac:dyDescent="0.2">
      <c r="A1392" s="2"/>
    </row>
    <row r="1393" spans="1:1" x14ac:dyDescent="0.2">
      <c r="A1393" s="2"/>
    </row>
    <row r="1394" spans="1:1" x14ac:dyDescent="0.2">
      <c r="A1394" s="2"/>
    </row>
    <row r="1395" spans="1:1" x14ac:dyDescent="0.2">
      <c r="A1395" s="2"/>
    </row>
    <row r="1396" spans="1:1" x14ac:dyDescent="0.2">
      <c r="A1396" s="2"/>
    </row>
    <row r="1397" spans="1:1" x14ac:dyDescent="0.2">
      <c r="A1397" s="2"/>
    </row>
    <row r="1398" spans="1:1" x14ac:dyDescent="0.2">
      <c r="A1398" s="2"/>
    </row>
    <row r="1399" spans="1:1" x14ac:dyDescent="0.2">
      <c r="A1399" s="2"/>
    </row>
    <row r="1400" spans="1:1" x14ac:dyDescent="0.2">
      <c r="A1400" s="2"/>
    </row>
    <row r="1401" spans="1:1" x14ac:dyDescent="0.2">
      <c r="A1401" s="2"/>
    </row>
    <row r="1402" spans="1:1" x14ac:dyDescent="0.2">
      <c r="A1402" s="2"/>
    </row>
    <row r="1403" spans="1:1" x14ac:dyDescent="0.2">
      <c r="A1403" s="2"/>
    </row>
    <row r="1404" spans="1:1" x14ac:dyDescent="0.2">
      <c r="A1404" s="2"/>
    </row>
    <row r="1405" spans="1:1" x14ac:dyDescent="0.2">
      <c r="A1405" s="2"/>
    </row>
    <row r="1406" spans="1:1" x14ac:dyDescent="0.2">
      <c r="A1406" s="2"/>
    </row>
    <row r="1407" spans="1:1" x14ac:dyDescent="0.2">
      <c r="A1407" s="2"/>
    </row>
    <row r="1408" spans="1:1" x14ac:dyDescent="0.2">
      <c r="A1408" s="2"/>
    </row>
    <row r="1409" spans="1:1" x14ac:dyDescent="0.2">
      <c r="A1409" s="2"/>
    </row>
    <row r="1410" spans="1:1" x14ac:dyDescent="0.2">
      <c r="A1410" s="2"/>
    </row>
    <row r="1411" spans="1:1" x14ac:dyDescent="0.2">
      <c r="A1411" s="2"/>
    </row>
    <row r="1412" spans="1:1" x14ac:dyDescent="0.2">
      <c r="A1412" s="2"/>
    </row>
    <row r="1413" spans="1:1" x14ac:dyDescent="0.2">
      <c r="A1413" s="2"/>
    </row>
    <row r="1414" spans="1:1" x14ac:dyDescent="0.2">
      <c r="A1414" s="2"/>
    </row>
    <row r="1415" spans="1:1" x14ac:dyDescent="0.2">
      <c r="A1415" s="2"/>
    </row>
    <row r="1416" spans="1:1" x14ac:dyDescent="0.2">
      <c r="A1416" s="2"/>
    </row>
    <row r="1417" spans="1:1" x14ac:dyDescent="0.2">
      <c r="A1417" s="2"/>
    </row>
    <row r="1418" spans="1:1" x14ac:dyDescent="0.2">
      <c r="A1418" s="2"/>
    </row>
    <row r="1419" spans="1:1" x14ac:dyDescent="0.2">
      <c r="A1419" s="2"/>
    </row>
    <row r="1420" spans="1:1" x14ac:dyDescent="0.2">
      <c r="A1420" s="2"/>
    </row>
    <row r="1421" spans="1:1" x14ac:dyDescent="0.2">
      <c r="A1421" s="2"/>
    </row>
    <row r="1422" spans="1:1" x14ac:dyDescent="0.2">
      <c r="A1422" s="2"/>
    </row>
    <row r="1423" spans="1:1" x14ac:dyDescent="0.2">
      <c r="A1423" s="2"/>
    </row>
    <row r="1424" spans="1:1" x14ac:dyDescent="0.2">
      <c r="A1424" s="2"/>
    </row>
    <row r="1425" spans="1:1" x14ac:dyDescent="0.2">
      <c r="A1425" s="2"/>
    </row>
    <row r="1426" spans="1:1" x14ac:dyDescent="0.2">
      <c r="A1426" s="2"/>
    </row>
    <row r="1427" spans="1:1" x14ac:dyDescent="0.2">
      <c r="A1427" s="2"/>
    </row>
    <row r="1428" spans="1:1" x14ac:dyDescent="0.2">
      <c r="A1428" s="2"/>
    </row>
    <row r="1429" spans="1:1" x14ac:dyDescent="0.2">
      <c r="A1429" s="2"/>
    </row>
    <row r="1430" spans="1:1" x14ac:dyDescent="0.2">
      <c r="A1430" s="2"/>
    </row>
    <row r="1431" spans="1:1" x14ac:dyDescent="0.2">
      <c r="A1431" s="2"/>
    </row>
    <row r="1432" spans="1:1" x14ac:dyDescent="0.2">
      <c r="A1432" s="2"/>
    </row>
    <row r="1433" spans="1:1" x14ac:dyDescent="0.2">
      <c r="A1433" s="2"/>
    </row>
    <row r="1434" spans="1:1" x14ac:dyDescent="0.2">
      <c r="A1434" s="2"/>
    </row>
    <row r="1435" spans="1:1" x14ac:dyDescent="0.2">
      <c r="A1435" s="2"/>
    </row>
    <row r="1436" spans="1:1" x14ac:dyDescent="0.2">
      <c r="A1436" s="2"/>
    </row>
    <row r="1437" spans="1:1" x14ac:dyDescent="0.2">
      <c r="A1437" s="2"/>
    </row>
    <row r="1438" spans="1:1" x14ac:dyDescent="0.2">
      <c r="A1438" s="2"/>
    </row>
    <row r="1439" spans="1:1" x14ac:dyDescent="0.2">
      <c r="A1439" s="2"/>
    </row>
    <row r="1440" spans="1:1" x14ac:dyDescent="0.2">
      <c r="A1440" s="2"/>
    </row>
    <row r="1441" spans="1:1" x14ac:dyDescent="0.2">
      <c r="A1441" s="2"/>
    </row>
    <row r="1442" spans="1:1" x14ac:dyDescent="0.2">
      <c r="A1442" s="2"/>
    </row>
    <row r="1443" spans="1:1" x14ac:dyDescent="0.2">
      <c r="A1443" s="2"/>
    </row>
    <row r="1444" spans="1:1" x14ac:dyDescent="0.2">
      <c r="A1444" s="2"/>
    </row>
    <row r="1445" spans="1:1" x14ac:dyDescent="0.2">
      <c r="A1445" s="2"/>
    </row>
    <row r="1446" spans="1:1" x14ac:dyDescent="0.2">
      <c r="A1446" s="2"/>
    </row>
    <row r="1447" spans="1:1" x14ac:dyDescent="0.2">
      <c r="A1447" s="2"/>
    </row>
    <row r="1448" spans="1:1" x14ac:dyDescent="0.2">
      <c r="A1448" s="2"/>
    </row>
    <row r="1449" spans="1:1" x14ac:dyDescent="0.2">
      <c r="A1449" s="2"/>
    </row>
    <row r="1450" spans="1:1" x14ac:dyDescent="0.2">
      <c r="A1450" s="2"/>
    </row>
    <row r="1451" spans="1:1" x14ac:dyDescent="0.2">
      <c r="A1451" s="2"/>
    </row>
    <row r="1452" spans="1:1" x14ac:dyDescent="0.2">
      <c r="A1452" s="2"/>
    </row>
    <row r="1453" spans="1:1" x14ac:dyDescent="0.2">
      <c r="A1453" s="2"/>
    </row>
    <row r="1454" spans="1:1" x14ac:dyDescent="0.2">
      <c r="A1454" s="2"/>
    </row>
    <row r="1455" spans="1:1" x14ac:dyDescent="0.2">
      <c r="A1455" s="2"/>
    </row>
    <row r="1456" spans="1:1" x14ac:dyDescent="0.2">
      <c r="A1456" s="2"/>
    </row>
    <row r="1457" spans="1:1" x14ac:dyDescent="0.2">
      <c r="A1457" s="2"/>
    </row>
    <row r="1458" spans="1:1" x14ac:dyDescent="0.2">
      <c r="A1458" s="2"/>
    </row>
    <row r="1459" spans="1:1" x14ac:dyDescent="0.2">
      <c r="A1459" s="2"/>
    </row>
    <row r="1460" spans="1:1" x14ac:dyDescent="0.2">
      <c r="A1460" s="2"/>
    </row>
    <row r="1461" spans="1:1" x14ac:dyDescent="0.2">
      <c r="A1461" s="2"/>
    </row>
    <row r="1462" spans="1:1" x14ac:dyDescent="0.2">
      <c r="A1462" s="2"/>
    </row>
    <row r="1463" spans="1:1" x14ac:dyDescent="0.2">
      <c r="A1463" s="2"/>
    </row>
    <row r="1464" spans="1:1" x14ac:dyDescent="0.2">
      <c r="A1464" s="2"/>
    </row>
    <row r="1465" spans="1:1" x14ac:dyDescent="0.2">
      <c r="A1465" s="2"/>
    </row>
    <row r="1466" spans="1:1" x14ac:dyDescent="0.2">
      <c r="A1466" s="2"/>
    </row>
    <row r="1467" spans="1:1" x14ac:dyDescent="0.2">
      <c r="A1467" s="2"/>
    </row>
    <row r="1468" spans="1:1" x14ac:dyDescent="0.2">
      <c r="A1468" s="2"/>
    </row>
    <row r="1469" spans="1:1" x14ac:dyDescent="0.2">
      <c r="A1469" s="2"/>
    </row>
    <row r="1470" spans="1:1" x14ac:dyDescent="0.2">
      <c r="A1470" s="2"/>
    </row>
    <row r="1471" spans="1:1" x14ac:dyDescent="0.2">
      <c r="A1471" s="2"/>
    </row>
    <row r="1472" spans="1:1" x14ac:dyDescent="0.2">
      <c r="A1472" s="2"/>
    </row>
    <row r="1473" spans="1:1" x14ac:dyDescent="0.2">
      <c r="A1473" s="2"/>
    </row>
    <row r="1474" spans="1:1" x14ac:dyDescent="0.2">
      <c r="A1474" s="2"/>
    </row>
    <row r="1475" spans="1:1" x14ac:dyDescent="0.2">
      <c r="A1475" s="2"/>
    </row>
    <row r="1476" spans="1:1" x14ac:dyDescent="0.2">
      <c r="A1476" s="2"/>
    </row>
    <row r="1477" spans="1:1" x14ac:dyDescent="0.2">
      <c r="A1477" s="2"/>
    </row>
    <row r="1478" spans="1:1" x14ac:dyDescent="0.2">
      <c r="A1478" s="2"/>
    </row>
    <row r="1479" spans="1:1" x14ac:dyDescent="0.2">
      <c r="A1479" s="2"/>
    </row>
    <row r="1480" spans="1:1" x14ac:dyDescent="0.2">
      <c r="A1480" s="2"/>
    </row>
    <row r="1481" spans="1:1" x14ac:dyDescent="0.2">
      <c r="A1481" s="2"/>
    </row>
    <row r="1482" spans="1:1" x14ac:dyDescent="0.2">
      <c r="A1482" s="2"/>
    </row>
    <row r="1483" spans="1:1" x14ac:dyDescent="0.2">
      <c r="A1483" s="2"/>
    </row>
    <row r="1484" spans="1:1" x14ac:dyDescent="0.2">
      <c r="A1484" s="2"/>
    </row>
    <row r="1485" spans="1:1" x14ac:dyDescent="0.2">
      <c r="A1485" s="2"/>
    </row>
    <row r="1486" spans="1:1" x14ac:dyDescent="0.2">
      <c r="A1486" s="2"/>
    </row>
    <row r="1487" spans="1:1" x14ac:dyDescent="0.2">
      <c r="A1487" s="2"/>
    </row>
    <row r="1488" spans="1:1" x14ac:dyDescent="0.2">
      <c r="A1488" s="2"/>
    </row>
    <row r="1489" spans="1:1" x14ac:dyDescent="0.2">
      <c r="A1489" s="2"/>
    </row>
    <row r="1490" spans="1:1" x14ac:dyDescent="0.2">
      <c r="A1490" s="2"/>
    </row>
    <row r="1491" spans="1:1" x14ac:dyDescent="0.2">
      <c r="A1491" s="2"/>
    </row>
    <row r="1492" spans="1:1" x14ac:dyDescent="0.2">
      <c r="A1492" s="2"/>
    </row>
    <row r="1493" spans="1:1" x14ac:dyDescent="0.2">
      <c r="A1493" s="2"/>
    </row>
    <row r="1494" spans="1:1" x14ac:dyDescent="0.2">
      <c r="A1494" s="2"/>
    </row>
    <row r="1495" spans="1:1" x14ac:dyDescent="0.2">
      <c r="A1495" s="2"/>
    </row>
    <row r="1496" spans="1:1" x14ac:dyDescent="0.2">
      <c r="A1496" s="2"/>
    </row>
    <row r="1497" spans="1:1" x14ac:dyDescent="0.2">
      <c r="A1497" s="2"/>
    </row>
    <row r="1498" spans="1:1" x14ac:dyDescent="0.2">
      <c r="A1498" s="2"/>
    </row>
    <row r="1499" spans="1:1" x14ac:dyDescent="0.2">
      <c r="A1499" s="2"/>
    </row>
    <row r="1500" spans="1:1" x14ac:dyDescent="0.2">
      <c r="A1500" s="2"/>
    </row>
    <row r="1501" spans="1:1" x14ac:dyDescent="0.2">
      <c r="A1501" s="2"/>
    </row>
    <row r="1502" spans="1:1" x14ac:dyDescent="0.2">
      <c r="A1502" s="2"/>
    </row>
    <row r="1503" spans="1:1" x14ac:dyDescent="0.2">
      <c r="A1503" s="2"/>
    </row>
    <row r="1504" spans="1:1" x14ac:dyDescent="0.2">
      <c r="A1504" s="2"/>
    </row>
    <row r="1505" spans="1:1" x14ac:dyDescent="0.2">
      <c r="A1505" s="2"/>
    </row>
    <row r="1506" spans="1:1" x14ac:dyDescent="0.2">
      <c r="A1506" s="2"/>
    </row>
    <row r="1507" spans="1:1" x14ac:dyDescent="0.2">
      <c r="A1507" s="2"/>
    </row>
    <row r="1508" spans="1:1" x14ac:dyDescent="0.2">
      <c r="A1508" s="2"/>
    </row>
    <row r="1509" spans="1:1" x14ac:dyDescent="0.2">
      <c r="A1509" s="2"/>
    </row>
    <row r="1510" spans="1:1" x14ac:dyDescent="0.2">
      <c r="A1510" s="2"/>
    </row>
    <row r="1511" spans="1:1" x14ac:dyDescent="0.2">
      <c r="A1511" s="2"/>
    </row>
    <row r="1512" spans="1:1" x14ac:dyDescent="0.2">
      <c r="A1512" s="2"/>
    </row>
    <row r="1513" spans="1:1" x14ac:dyDescent="0.2">
      <c r="A1513" s="2"/>
    </row>
    <row r="1514" spans="1:1" x14ac:dyDescent="0.2">
      <c r="A1514" s="2"/>
    </row>
    <row r="1515" spans="1:1" x14ac:dyDescent="0.2">
      <c r="A1515" s="2"/>
    </row>
    <row r="1516" spans="1:1" x14ac:dyDescent="0.2">
      <c r="A1516" s="2"/>
    </row>
    <row r="1517" spans="1:1" x14ac:dyDescent="0.2">
      <c r="A1517" s="2"/>
    </row>
    <row r="1518" spans="1:1" x14ac:dyDescent="0.2">
      <c r="A1518" s="2"/>
    </row>
    <row r="1519" spans="1:1" x14ac:dyDescent="0.2">
      <c r="A1519" s="2"/>
    </row>
    <row r="1520" spans="1:1" x14ac:dyDescent="0.2">
      <c r="A1520" s="2"/>
    </row>
    <row r="1521" spans="1:1" x14ac:dyDescent="0.2">
      <c r="A1521" s="2"/>
    </row>
    <row r="1522" spans="1:1" x14ac:dyDescent="0.2">
      <c r="A1522" s="2"/>
    </row>
    <row r="1523" spans="1:1" x14ac:dyDescent="0.2">
      <c r="A1523" s="2"/>
    </row>
    <row r="1524" spans="1:1" x14ac:dyDescent="0.2">
      <c r="A1524" s="2"/>
    </row>
    <row r="1525" spans="1:1" x14ac:dyDescent="0.2">
      <c r="A1525" s="2"/>
    </row>
    <row r="1526" spans="1:1" x14ac:dyDescent="0.2">
      <c r="A1526" s="2"/>
    </row>
    <row r="1527" spans="1:1" x14ac:dyDescent="0.2">
      <c r="A1527" s="2"/>
    </row>
    <row r="1528" spans="1:1" x14ac:dyDescent="0.2">
      <c r="A1528" s="2"/>
    </row>
    <row r="1529" spans="1:1" x14ac:dyDescent="0.2">
      <c r="A1529" s="2"/>
    </row>
    <row r="1530" spans="1:1" x14ac:dyDescent="0.2">
      <c r="A1530" s="2"/>
    </row>
    <row r="1531" spans="1:1" x14ac:dyDescent="0.2">
      <c r="A1531" s="2"/>
    </row>
    <row r="1532" spans="1:1" x14ac:dyDescent="0.2">
      <c r="A1532" s="2"/>
    </row>
    <row r="1533" spans="1:1" x14ac:dyDescent="0.2">
      <c r="A1533" s="2"/>
    </row>
    <row r="1534" spans="1:1" x14ac:dyDescent="0.2">
      <c r="A1534" s="2"/>
    </row>
    <row r="1535" spans="1:1" x14ac:dyDescent="0.2">
      <c r="A1535" s="2"/>
    </row>
    <row r="1536" spans="1:1" x14ac:dyDescent="0.2">
      <c r="A1536" s="2"/>
    </row>
    <row r="1537" spans="1:1" x14ac:dyDescent="0.2">
      <c r="A1537" s="2"/>
    </row>
    <row r="1538" spans="1:1" x14ac:dyDescent="0.2">
      <c r="A1538" s="2"/>
    </row>
    <row r="1539" spans="1:1" x14ac:dyDescent="0.2">
      <c r="A1539" s="2"/>
    </row>
    <row r="1540" spans="1:1" x14ac:dyDescent="0.2">
      <c r="A1540" s="2"/>
    </row>
    <row r="1541" spans="1:1" x14ac:dyDescent="0.2">
      <c r="A1541" s="2"/>
    </row>
    <row r="1542" spans="1:1" x14ac:dyDescent="0.2">
      <c r="A1542" s="2"/>
    </row>
    <row r="1543" spans="1:1" x14ac:dyDescent="0.2">
      <c r="A1543" s="2"/>
    </row>
    <row r="1544" spans="1:1" x14ac:dyDescent="0.2">
      <c r="A1544" s="2"/>
    </row>
    <row r="1545" spans="1:1" x14ac:dyDescent="0.2">
      <c r="A1545" s="2"/>
    </row>
    <row r="1546" spans="1:1" x14ac:dyDescent="0.2">
      <c r="A1546" s="2"/>
    </row>
    <row r="1547" spans="1:1" x14ac:dyDescent="0.2">
      <c r="A1547" s="2"/>
    </row>
    <row r="1548" spans="1:1" x14ac:dyDescent="0.2">
      <c r="A1548" s="2"/>
    </row>
    <row r="1549" spans="1:1" x14ac:dyDescent="0.2">
      <c r="A1549" s="2"/>
    </row>
    <row r="1550" spans="1:1" x14ac:dyDescent="0.2">
      <c r="A1550" s="2"/>
    </row>
    <row r="1551" spans="1:1" x14ac:dyDescent="0.2">
      <c r="A1551" s="2"/>
    </row>
    <row r="1552" spans="1:1" x14ac:dyDescent="0.2">
      <c r="A1552" s="2"/>
    </row>
    <row r="1553" spans="1:1" x14ac:dyDescent="0.2">
      <c r="A1553" s="2"/>
    </row>
    <row r="1554" spans="1:1" x14ac:dyDescent="0.2">
      <c r="A1554" s="2"/>
    </row>
    <row r="1555" spans="1:1" x14ac:dyDescent="0.2">
      <c r="A1555" s="2"/>
    </row>
    <row r="1556" spans="1:1" x14ac:dyDescent="0.2">
      <c r="A1556" s="2"/>
    </row>
    <row r="1557" spans="1:1" x14ac:dyDescent="0.2">
      <c r="A1557" s="2"/>
    </row>
    <row r="1558" spans="1:1" x14ac:dyDescent="0.2">
      <c r="A1558" s="2"/>
    </row>
    <row r="1559" spans="1:1" x14ac:dyDescent="0.2">
      <c r="A1559" s="2"/>
    </row>
    <row r="1560" spans="1:1" x14ac:dyDescent="0.2">
      <c r="A1560" s="2"/>
    </row>
    <row r="1561" spans="1:1" x14ac:dyDescent="0.2">
      <c r="A1561" s="2"/>
    </row>
    <row r="1562" spans="1:1" x14ac:dyDescent="0.2">
      <c r="A1562" s="2"/>
    </row>
    <row r="1563" spans="1:1" x14ac:dyDescent="0.2">
      <c r="A1563" s="2"/>
    </row>
    <row r="1564" spans="1:1" x14ac:dyDescent="0.2">
      <c r="A1564" s="2"/>
    </row>
    <row r="1565" spans="1:1" x14ac:dyDescent="0.2">
      <c r="A1565" s="2"/>
    </row>
    <row r="1566" spans="1:1" x14ac:dyDescent="0.2">
      <c r="A1566" s="2"/>
    </row>
    <row r="1567" spans="1:1" x14ac:dyDescent="0.2">
      <c r="A1567" s="2"/>
    </row>
    <row r="1568" spans="1:1" x14ac:dyDescent="0.2">
      <c r="A1568" s="2"/>
    </row>
    <row r="1569" spans="1:1" x14ac:dyDescent="0.2">
      <c r="A1569" s="2"/>
    </row>
    <row r="1570" spans="1:1" x14ac:dyDescent="0.2">
      <c r="A1570" s="2"/>
    </row>
    <row r="1571" spans="1:1" x14ac:dyDescent="0.2">
      <c r="A1571" s="2"/>
    </row>
    <row r="1572" spans="1:1" x14ac:dyDescent="0.2">
      <c r="A1572" s="2"/>
    </row>
    <row r="1573" spans="1:1" x14ac:dyDescent="0.2">
      <c r="A1573" s="2"/>
    </row>
    <row r="1574" spans="1:1" x14ac:dyDescent="0.2">
      <c r="A1574" s="2"/>
    </row>
    <row r="1575" spans="1:1" x14ac:dyDescent="0.2">
      <c r="A1575" s="2"/>
    </row>
    <row r="1576" spans="1:1" x14ac:dyDescent="0.2">
      <c r="A1576" s="2"/>
    </row>
    <row r="1577" spans="1:1" x14ac:dyDescent="0.2">
      <c r="A1577" s="2"/>
    </row>
    <row r="1578" spans="1:1" x14ac:dyDescent="0.2">
      <c r="A1578" s="2"/>
    </row>
    <row r="1579" spans="1:1" x14ac:dyDescent="0.2">
      <c r="A1579" s="2"/>
    </row>
    <row r="1580" spans="1:1" x14ac:dyDescent="0.2">
      <c r="A1580" s="2"/>
    </row>
    <row r="1581" spans="1:1" x14ac:dyDescent="0.2">
      <c r="A1581" s="2"/>
    </row>
    <row r="1582" spans="1:1" x14ac:dyDescent="0.2">
      <c r="A1582" s="2"/>
    </row>
    <row r="1583" spans="1:1" x14ac:dyDescent="0.2">
      <c r="A1583" s="2"/>
    </row>
    <row r="1584" spans="1:1" x14ac:dyDescent="0.2">
      <c r="A1584" s="2"/>
    </row>
    <row r="1585" spans="1:1" x14ac:dyDescent="0.2">
      <c r="A1585" s="2"/>
    </row>
    <row r="1586" spans="1:1" x14ac:dyDescent="0.2">
      <c r="A1586" s="2"/>
    </row>
    <row r="1587" spans="1:1" x14ac:dyDescent="0.2">
      <c r="A1587" s="2"/>
    </row>
    <row r="1588" spans="1:1" x14ac:dyDescent="0.2">
      <c r="A1588" s="2"/>
    </row>
    <row r="1589" spans="1:1" x14ac:dyDescent="0.2">
      <c r="A1589" s="2"/>
    </row>
    <row r="1590" spans="1:1" x14ac:dyDescent="0.2">
      <c r="A1590" s="2"/>
    </row>
    <row r="1591" spans="1:1" x14ac:dyDescent="0.2">
      <c r="A1591" s="2"/>
    </row>
    <row r="1592" spans="1:1" x14ac:dyDescent="0.2">
      <c r="A1592" s="2"/>
    </row>
    <row r="1593" spans="1:1" x14ac:dyDescent="0.2">
      <c r="A1593" s="2"/>
    </row>
    <row r="1594" spans="1:1" x14ac:dyDescent="0.2">
      <c r="A1594" s="2"/>
    </row>
    <row r="1595" spans="1:1" x14ac:dyDescent="0.2">
      <c r="A1595" s="2"/>
    </row>
    <row r="1596" spans="1:1" x14ac:dyDescent="0.2">
      <c r="A1596" s="2"/>
    </row>
    <row r="1597" spans="1:1" x14ac:dyDescent="0.2">
      <c r="A1597" s="2"/>
    </row>
    <row r="1598" spans="1:1" x14ac:dyDescent="0.2">
      <c r="A1598" s="2"/>
    </row>
    <row r="1599" spans="1:1" x14ac:dyDescent="0.2">
      <c r="A1599" s="2"/>
    </row>
    <row r="1600" spans="1:1" x14ac:dyDescent="0.2">
      <c r="A1600" s="2"/>
    </row>
    <row r="1601" spans="1:1" x14ac:dyDescent="0.2">
      <c r="A1601" s="2"/>
    </row>
    <row r="1602" spans="1:1" x14ac:dyDescent="0.2">
      <c r="A1602" s="2"/>
    </row>
    <row r="1603" spans="1:1" x14ac:dyDescent="0.2">
      <c r="A1603" s="2"/>
    </row>
    <row r="1604" spans="1:1" x14ac:dyDescent="0.2">
      <c r="A1604" s="2"/>
    </row>
    <row r="1605" spans="1:1" x14ac:dyDescent="0.2">
      <c r="A1605" s="2"/>
    </row>
    <row r="1606" spans="1:1" x14ac:dyDescent="0.2">
      <c r="A1606" s="2"/>
    </row>
    <row r="1607" spans="1:1" x14ac:dyDescent="0.2">
      <c r="A1607" s="2"/>
    </row>
    <row r="1608" spans="1:1" x14ac:dyDescent="0.2">
      <c r="A1608" s="2"/>
    </row>
    <row r="1609" spans="1:1" x14ac:dyDescent="0.2">
      <c r="A1609" s="2"/>
    </row>
    <row r="1610" spans="1:1" x14ac:dyDescent="0.2">
      <c r="A1610" s="2"/>
    </row>
    <row r="1611" spans="1:1" x14ac:dyDescent="0.2">
      <c r="A1611" s="2"/>
    </row>
    <row r="1612" spans="1:1" x14ac:dyDescent="0.2">
      <c r="A1612" s="2"/>
    </row>
    <row r="1613" spans="1:1" x14ac:dyDescent="0.2">
      <c r="A1613" s="2"/>
    </row>
    <row r="1614" spans="1:1" x14ac:dyDescent="0.2">
      <c r="A1614" s="2"/>
    </row>
    <row r="1615" spans="1:1" x14ac:dyDescent="0.2">
      <c r="A1615" s="2"/>
    </row>
    <row r="1616" spans="1:1" x14ac:dyDescent="0.2">
      <c r="A1616" s="2"/>
    </row>
    <row r="1617" spans="1:1" x14ac:dyDescent="0.2">
      <c r="A1617" s="2"/>
    </row>
    <row r="1618" spans="1:1" x14ac:dyDescent="0.2">
      <c r="A1618" s="2"/>
    </row>
    <row r="1619" spans="1:1" x14ac:dyDescent="0.2">
      <c r="A1619" s="2"/>
    </row>
    <row r="1620" spans="1:1" x14ac:dyDescent="0.2">
      <c r="A1620" s="2"/>
    </row>
    <row r="1621" spans="1:1" x14ac:dyDescent="0.2">
      <c r="A1621" s="2"/>
    </row>
    <row r="1622" spans="1:1" x14ac:dyDescent="0.2">
      <c r="A1622" s="2"/>
    </row>
    <row r="1623" spans="1:1" x14ac:dyDescent="0.2">
      <c r="A1623" s="2"/>
    </row>
    <row r="1624" spans="1:1" x14ac:dyDescent="0.2">
      <c r="A1624" s="2"/>
    </row>
    <row r="1625" spans="1:1" x14ac:dyDescent="0.2">
      <c r="A1625" s="2"/>
    </row>
    <row r="1626" spans="1:1" x14ac:dyDescent="0.2">
      <c r="A1626" s="2"/>
    </row>
    <row r="1627" spans="1:1" x14ac:dyDescent="0.2">
      <c r="A1627" s="2"/>
    </row>
    <row r="1628" spans="1:1" x14ac:dyDescent="0.2">
      <c r="A1628" s="2"/>
    </row>
    <row r="1629" spans="1:1" x14ac:dyDescent="0.2">
      <c r="A1629" s="2"/>
    </row>
    <row r="1630" spans="1:1" x14ac:dyDescent="0.2">
      <c r="A1630" s="2"/>
    </row>
    <row r="1631" spans="1:1" x14ac:dyDescent="0.2">
      <c r="A1631" s="2"/>
    </row>
    <row r="1632" spans="1:1" x14ac:dyDescent="0.2">
      <c r="A1632" s="2"/>
    </row>
    <row r="1633" spans="1:1" x14ac:dyDescent="0.2">
      <c r="A1633" s="2"/>
    </row>
    <row r="1634" spans="1:1" x14ac:dyDescent="0.2">
      <c r="A1634" s="2"/>
    </row>
    <row r="1635" spans="1:1" x14ac:dyDescent="0.2">
      <c r="A1635" s="2"/>
    </row>
    <row r="1636" spans="1:1" x14ac:dyDescent="0.2">
      <c r="A1636" s="2"/>
    </row>
    <row r="1637" spans="1:1" x14ac:dyDescent="0.2">
      <c r="A1637" s="2"/>
    </row>
    <row r="1638" spans="1:1" x14ac:dyDescent="0.2">
      <c r="A1638" s="2"/>
    </row>
    <row r="1639" spans="1:1" x14ac:dyDescent="0.2">
      <c r="A1639" s="2"/>
    </row>
    <row r="1640" spans="1:1" x14ac:dyDescent="0.2">
      <c r="A1640" s="2"/>
    </row>
    <row r="1641" spans="1:1" x14ac:dyDescent="0.2">
      <c r="A1641" s="2"/>
    </row>
    <row r="1642" spans="1:1" x14ac:dyDescent="0.2">
      <c r="A1642" s="2"/>
    </row>
    <row r="1643" spans="1:1" x14ac:dyDescent="0.2">
      <c r="A1643" s="2"/>
    </row>
    <row r="1644" spans="1:1" x14ac:dyDescent="0.2">
      <c r="A1644" s="2"/>
    </row>
    <row r="1645" spans="1:1" x14ac:dyDescent="0.2">
      <c r="A1645" s="2"/>
    </row>
    <row r="1646" spans="1:1" x14ac:dyDescent="0.2">
      <c r="A1646" s="2"/>
    </row>
    <row r="1647" spans="1:1" x14ac:dyDescent="0.2">
      <c r="A1647" s="2"/>
    </row>
    <row r="1648" spans="1:1" x14ac:dyDescent="0.2">
      <c r="A1648" s="2"/>
    </row>
    <row r="1649" spans="1:1" x14ac:dyDescent="0.2">
      <c r="A1649" s="2"/>
    </row>
    <row r="1650" spans="1:1" x14ac:dyDescent="0.2">
      <c r="A1650" s="2"/>
    </row>
    <row r="1651" spans="1:1" x14ac:dyDescent="0.2">
      <c r="A1651" s="2"/>
    </row>
    <row r="1652" spans="1:1" x14ac:dyDescent="0.2">
      <c r="A1652" s="2"/>
    </row>
    <row r="1653" spans="1:1" x14ac:dyDescent="0.2">
      <c r="A1653" s="2"/>
    </row>
    <row r="1654" spans="1:1" x14ac:dyDescent="0.2">
      <c r="A1654" s="2"/>
    </row>
    <row r="1655" spans="1:1" x14ac:dyDescent="0.2">
      <c r="A1655" s="2"/>
    </row>
    <row r="1656" spans="1:1" x14ac:dyDescent="0.2">
      <c r="A1656" s="2"/>
    </row>
    <row r="1657" spans="1:1" x14ac:dyDescent="0.2">
      <c r="A1657" s="2"/>
    </row>
    <row r="1658" spans="1:1" x14ac:dyDescent="0.2">
      <c r="A1658" s="2"/>
    </row>
    <row r="1659" spans="1:1" x14ac:dyDescent="0.2">
      <c r="A1659" s="2"/>
    </row>
    <row r="1660" spans="1:1" x14ac:dyDescent="0.2">
      <c r="A1660" s="2"/>
    </row>
    <row r="1661" spans="1:1" x14ac:dyDescent="0.2">
      <c r="A1661" s="2"/>
    </row>
    <row r="1662" spans="1:1" x14ac:dyDescent="0.2">
      <c r="A1662" s="2"/>
    </row>
    <row r="1663" spans="1:1" x14ac:dyDescent="0.2">
      <c r="A1663" s="2"/>
    </row>
    <row r="1664" spans="1:1" x14ac:dyDescent="0.2">
      <c r="A1664" s="2"/>
    </row>
    <row r="1665" spans="1:1" x14ac:dyDescent="0.2">
      <c r="A1665" s="2"/>
    </row>
    <row r="1666" spans="1:1" x14ac:dyDescent="0.2">
      <c r="A1666" s="2"/>
    </row>
    <row r="1667" spans="1:1" x14ac:dyDescent="0.2">
      <c r="A1667" s="2"/>
    </row>
    <row r="1668" spans="1:1" x14ac:dyDescent="0.2">
      <c r="A1668" s="2"/>
    </row>
    <row r="1669" spans="1:1" x14ac:dyDescent="0.2">
      <c r="A1669" s="2"/>
    </row>
    <row r="1670" spans="1:1" x14ac:dyDescent="0.2">
      <c r="A1670" s="2"/>
    </row>
    <row r="1671" spans="1:1" x14ac:dyDescent="0.2">
      <c r="A1671" s="2"/>
    </row>
    <row r="1672" spans="1:1" x14ac:dyDescent="0.2">
      <c r="A1672" s="2"/>
    </row>
    <row r="1673" spans="1:1" x14ac:dyDescent="0.2">
      <c r="A1673" s="2"/>
    </row>
    <row r="1674" spans="1:1" x14ac:dyDescent="0.2">
      <c r="A1674" s="2"/>
    </row>
    <row r="1675" spans="1:1" x14ac:dyDescent="0.2">
      <c r="A1675" s="2"/>
    </row>
    <row r="1676" spans="1:1" x14ac:dyDescent="0.2">
      <c r="A1676" s="2"/>
    </row>
    <row r="1677" spans="1:1" x14ac:dyDescent="0.2">
      <c r="A1677" s="2"/>
    </row>
    <row r="1678" spans="1:1" x14ac:dyDescent="0.2">
      <c r="A1678" s="2"/>
    </row>
    <row r="1679" spans="1:1" x14ac:dyDescent="0.2">
      <c r="A1679" s="2"/>
    </row>
    <row r="1680" spans="1:1" x14ac:dyDescent="0.2">
      <c r="A1680" s="2"/>
    </row>
    <row r="1681" spans="1:1" x14ac:dyDescent="0.2">
      <c r="A1681" s="2"/>
    </row>
    <row r="1682" spans="1:1" x14ac:dyDescent="0.2">
      <c r="A1682" s="2"/>
    </row>
    <row r="1683" spans="1:1" x14ac:dyDescent="0.2">
      <c r="A1683" s="2"/>
    </row>
    <row r="1684" spans="1:1" x14ac:dyDescent="0.2">
      <c r="A1684" s="2"/>
    </row>
    <row r="1685" spans="1:1" x14ac:dyDescent="0.2">
      <c r="A1685" s="2"/>
    </row>
    <row r="1686" spans="1:1" x14ac:dyDescent="0.2">
      <c r="A1686" s="2"/>
    </row>
    <row r="1687" spans="1:1" x14ac:dyDescent="0.2">
      <c r="A1687" s="2"/>
    </row>
    <row r="1688" spans="1:1" x14ac:dyDescent="0.2">
      <c r="A1688" s="2"/>
    </row>
    <row r="1689" spans="1:1" x14ac:dyDescent="0.2">
      <c r="A1689" s="2"/>
    </row>
    <row r="1690" spans="1:1" x14ac:dyDescent="0.2">
      <c r="A1690" s="2"/>
    </row>
    <row r="1691" spans="1:1" x14ac:dyDescent="0.2">
      <c r="A1691" s="2"/>
    </row>
    <row r="1692" spans="1:1" x14ac:dyDescent="0.2">
      <c r="A1692" s="2"/>
    </row>
    <row r="1693" spans="1:1" x14ac:dyDescent="0.2">
      <c r="A1693" s="2"/>
    </row>
    <row r="1694" spans="1:1" x14ac:dyDescent="0.2">
      <c r="A1694" s="2"/>
    </row>
    <row r="1695" spans="1:1" x14ac:dyDescent="0.2">
      <c r="A1695" s="2"/>
    </row>
    <row r="1696" spans="1:1" x14ac:dyDescent="0.2">
      <c r="A1696" s="2"/>
    </row>
    <row r="1697" spans="1:1" x14ac:dyDescent="0.2">
      <c r="A1697" s="2"/>
    </row>
    <row r="1698" spans="1:1" x14ac:dyDescent="0.2">
      <c r="A1698" s="2"/>
    </row>
    <row r="1699" spans="1:1" x14ac:dyDescent="0.2">
      <c r="A1699" s="2"/>
    </row>
    <row r="1700" spans="1:1" x14ac:dyDescent="0.2">
      <c r="A1700" s="2"/>
    </row>
    <row r="1701" spans="1:1" x14ac:dyDescent="0.2">
      <c r="A1701" s="2"/>
    </row>
    <row r="1702" spans="1:1" x14ac:dyDescent="0.2">
      <c r="A1702" s="2"/>
    </row>
    <row r="1703" spans="1:1" x14ac:dyDescent="0.2">
      <c r="A1703" s="2"/>
    </row>
    <row r="1704" spans="1:1" x14ac:dyDescent="0.2">
      <c r="A1704" s="2"/>
    </row>
    <row r="1705" spans="1:1" x14ac:dyDescent="0.2">
      <c r="A1705" s="2"/>
    </row>
    <row r="1706" spans="1:1" x14ac:dyDescent="0.2">
      <c r="A1706" s="2"/>
    </row>
    <row r="1707" spans="1:1" x14ac:dyDescent="0.2">
      <c r="A1707" s="2"/>
    </row>
    <row r="1708" spans="1:1" x14ac:dyDescent="0.2">
      <c r="A1708" s="2"/>
    </row>
    <row r="1709" spans="1:1" x14ac:dyDescent="0.2">
      <c r="A1709" s="2"/>
    </row>
    <row r="1710" spans="1:1" x14ac:dyDescent="0.2">
      <c r="A1710" s="2"/>
    </row>
    <row r="1711" spans="1:1" x14ac:dyDescent="0.2">
      <c r="A1711" s="2"/>
    </row>
    <row r="1712" spans="1:1" x14ac:dyDescent="0.2">
      <c r="A1712" s="2"/>
    </row>
    <row r="1713" spans="1:1" x14ac:dyDescent="0.2">
      <c r="A1713" s="2"/>
    </row>
    <row r="1714" spans="1:1" x14ac:dyDescent="0.2">
      <c r="A1714" s="2"/>
    </row>
    <row r="1715" spans="1:1" x14ac:dyDescent="0.2">
      <c r="A1715" s="2"/>
    </row>
    <row r="1716" spans="1:1" x14ac:dyDescent="0.2">
      <c r="A1716" s="2"/>
    </row>
    <row r="1717" spans="1:1" x14ac:dyDescent="0.2">
      <c r="A1717" s="2"/>
    </row>
    <row r="1718" spans="1:1" x14ac:dyDescent="0.2">
      <c r="A1718" s="2"/>
    </row>
    <row r="1719" spans="1:1" x14ac:dyDescent="0.2">
      <c r="A1719" s="2"/>
    </row>
    <row r="1720" spans="1:1" x14ac:dyDescent="0.2">
      <c r="A1720" s="2"/>
    </row>
    <row r="1721" spans="1:1" x14ac:dyDescent="0.2">
      <c r="A1721" s="2"/>
    </row>
    <row r="1722" spans="1:1" x14ac:dyDescent="0.2">
      <c r="A1722" s="2"/>
    </row>
    <row r="1723" spans="1:1" x14ac:dyDescent="0.2">
      <c r="A1723" s="2"/>
    </row>
    <row r="1724" spans="1:1" x14ac:dyDescent="0.2">
      <c r="A1724" s="2"/>
    </row>
    <row r="1725" spans="1:1" x14ac:dyDescent="0.2">
      <c r="A1725" s="2"/>
    </row>
    <row r="1726" spans="1:1" x14ac:dyDescent="0.2">
      <c r="A1726" s="2"/>
    </row>
    <row r="1727" spans="1:1" x14ac:dyDescent="0.2">
      <c r="A1727" s="2"/>
    </row>
    <row r="1728" spans="1:1" x14ac:dyDescent="0.2">
      <c r="A1728" s="2"/>
    </row>
    <row r="1729" spans="1:1" x14ac:dyDescent="0.2">
      <c r="A1729" s="2"/>
    </row>
    <row r="1730" spans="1:1" x14ac:dyDescent="0.2">
      <c r="A1730" s="2"/>
    </row>
    <row r="1731" spans="1:1" x14ac:dyDescent="0.2">
      <c r="A1731" s="2"/>
    </row>
    <row r="1732" spans="1:1" x14ac:dyDescent="0.2">
      <c r="A1732" s="2"/>
    </row>
    <row r="1733" spans="1:1" x14ac:dyDescent="0.2">
      <c r="A1733" s="2"/>
    </row>
    <row r="1734" spans="1:1" x14ac:dyDescent="0.2">
      <c r="A1734" s="2"/>
    </row>
    <row r="1735" spans="1:1" x14ac:dyDescent="0.2">
      <c r="A1735" s="2"/>
    </row>
    <row r="1736" spans="1:1" x14ac:dyDescent="0.2">
      <c r="A1736" s="2"/>
    </row>
    <row r="1737" spans="1:1" x14ac:dyDescent="0.2">
      <c r="A1737" s="2"/>
    </row>
    <row r="1738" spans="1:1" x14ac:dyDescent="0.2">
      <c r="A1738" s="2"/>
    </row>
    <row r="1739" spans="1:1" x14ac:dyDescent="0.2">
      <c r="A1739" s="2"/>
    </row>
    <row r="1740" spans="1:1" x14ac:dyDescent="0.2">
      <c r="A1740" s="2"/>
    </row>
    <row r="1741" spans="1:1" x14ac:dyDescent="0.2">
      <c r="A1741" s="2"/>
    </row>
    <row r="1742" spans="1:1" x14ac:dyDescent="0.2">
      <c r="A1742" s="2"/>
    </row>
    <row r="1743" spans="1:1" x14ac:dyDescent="0.2">
      <c r="A1743" s="2"/>
    </row>
    <row r="1744" spans="1:1" x14ac:dyDescent="0.2">
      <c r="A1744" s="2"/>
    </row>
    <row r="1745" spans="1:1" x14ac:dyDescent="0.2">
      <c r="A1745" s="2"/>
    </row>
    <row r="1746" spans="1:1" x14ac:dyDescent="0.2">
      <c r="A1746" s="2"/>
    </row>
    <row r="1747" spans="1:1" x14ac:dyDescent="0.2">
      <c r="A1747" s="2"/>
    </row>
    <row r="1748" spans="1:1" x14ac:dyDescent="0.2">
      <c r="A1748" s="2"/>
    </row>
    <row r="1749" spans="1:1" x14ac:dyDescent="0.2">
      <c r="A1749" s="2"/>
    </row>
    <row r="1750" spans="1:1" x14ac:dyDescent="0.2">
      <c r="A1750" s="2"/>
    </row>
    <row r="1751" spans="1:1" x14ac:dyDescent="0.2">
      <c r="A1751" s="2"/>
    </row>
    <row r="1752" spans="1:1" x14ac:dyDescent="0.2">
      <c r="A1752" s="2"/>
    </row>
    <row r="1753" spans="1:1" x14ac:dyDescent="0.2">
      <c r="A1753" s="2"/>
    </row>
    <row r="1754" spans="1:1" x14ac:dyDescent="0.2">
      <c r="A1754" s="2"/>
    </row>
    <row r="1755" spans="1:1" x14ac:dyDescent="0.2">
      <c r="A1755" s="2"/>
    </row>
    <row r="1756" spans="1:1" x14ac:dyDescent="0.2">
      <c r="A1756" s="2"/>
    </row>
    <row r="1757" spans="1:1" x14ac:dyDescent="0.2">
      <c r="A1757" s="2"/>
    </row>
    <row r="1758" spans="1:1" x14ac:dyDescent="0.2">
      <c r="A1758" s="2"/>
    </row>
    <row r="1759" spans="1:1" x14ac:dyDescent="0.2">
      <c r="A1759" s="2"/>
    </row>
    <row r="1760" spans="1:1" x14ac:dyDescent="0.2">
      <c r="A1760" s="2"/>
    </row>
    <row r="1761" spans="1:1" x14ac:dyDescent="0.2">
      <c r="A1761" s="2"/>
    </row>
    <row r="1762" spans="1:1" x14ac:dyDescent="0.2">
      <c r="A1762" s="2"/>
    </row>
    <row r="1763" spans="1:1" x14ac:dyDescent="0.2">
      <c r="A1763" s="2"/>
    </row>
    <row r="1764" spans="1:1" x14ac:dyDescent="0.2">
      <c r="A1764" s="2"/>
    </row>
    <row r="1765" spans="1:1" x14ac:dyDescent="0.2">
      <c r="A1765" s="2"/>
    </row>
    <row r="1766" spans="1:1" x14ac:dyDescent="0.2">
      <c r="A1766" s="2"/>
    </row>
    <row r="1767" spans="1:1" x14ac:dyDescent="0.2">
      <c r="A1767" s="2"/>
    </row>
    <row r="1768" spans="1:1" x14ac:dyDescent="0.2">
      <c r="A1768" s="2"/>
    </row>
    <row r="1769" spans="1:1" x14ac:dyDescent="0.2">
      <c r="A1769" s="2"/>
    </row>
    <row r="1770" spans="1:1" x14ac:dyDescent="0.2">
      <c r="A1770" s="2"/>
    </row>
    <row r="1771" spans="1:1" x14ac:dyDescent="0.2">
      <c r="A1771" s="2"/>
    </row>
    <row r="1772" spans="1:1" x14ac:dyDescent="0.2">
      <c r="A1772" s="2"/>
    </row>
    <row r="1773" spans="1:1" x14ac:dyDescent="0.2">
      <c r="A1773" s="2"/>
    </row>
    <row r="1774" spans="1:1" x14ac:dyDescent="0.2">
      <c r="A1774" s="2"/>
    </row>
    <row r="1775" spans="1:1" x14ac:dyDescent="0.2">
      <c r="A1775" s="2"/>
    </row>
    <row r="1776" spans="1:1" x14ac:dyDescent="0.2">
      <c r="A1776" s="2"/>
    </row>
    <row r="1777" spans="1:1" x14ac:dyDescent="0.2">
      <c r="A1777" s="2"/>
    </row>
    <row r="1778" spans="1:1" x14ac:dyDescent="0.2">
      <c r="A1778" s="2"/>
    </row>
    <row r="1779" spans="1:1" x14ac:dyDescent="0.2">
      <c r="A1779" s="2"/>
    </row>
    <row r="1780" spans="1:1" x14ac:dyDescent="0.2">
      <c r="A1780" s="2"/>
    </row>
    <row r="1781" spans="1:1" x14ac:dyDescent="0.2">
      <c r="A1781" s="2"/>
    </row>
    <row r="1782" spans="1:1" x14ac:dyDescent="0.2">
      <c r="A1782" s="2"/>
    </row>
    <row r="1783" spans="1:1" x14ac:dyDescent="0.2">
      <c r="A1783" s="2"/>
    </row>
    <row r="1784" spans="1:1" x14ac:dyDescent="0.2">
      <c r="A1784" s="2"/>
    </row>
    <row r="1785" spans="1:1" x14ac:dyDescent="0.2">
      <c r="A1785" s="2"/>
    </row>
    <row r="1786" spans="1:1" x14ac:dyDescent="0.2">
      <c r="A1786" s="2"/>
    </row>
    <row r="1787" spans="1:1" x14ac:dyDescent="0.2">
      <c r="A1787" s="2"/>
    </row>
    <row r="1788" spans="1:1" x14ac:dyDescent="0.2">
      <c r="A1788" s="2"/>
    </row>
    <row r="1789" spans="1:1" x14ac:dyDescent="0.2">
      <c r="A1789" s="2"/>
    </row>
    <row r="1790" spans="1:1" x14ac:dyDescent="0.2">
      <c r="A1790" s="2"/>
    </row>
    <row r="1791" spans="1:1" x14ac:dyDescent="0.2">
      <c r="A1791" s="2"/>
    </row>
    <row r="1792" spans="1:1" x14ac:dyDescent="0.2">
      <c r="A1792" s="2"/>
    </row>
    <row r="1793" spans="1:1" x14ac:dyDescent="0.2">
      <c r="A1793" s="2"/>
    </row>
    <row r="1794" spans="1:1" x14ac:dyDescent="0.2">
      <c r="A1794" s="2"/>
    </row>
    <row r="1795" spans="1:1" x14ac:dyDescent="0.2">
      <c r="A1795" s="2"/>
    </row>
    <row r="1796" spans="1:1" x14ac:dyDescent="0.2">
      <c r="A1796" s="2"/>
    </row>
    <row r="1797" spans="1:1" x14ac:dyDescent="0.2">
      <c r="A1797" s="2"/>
    </row>
    <row r="1798" spans="1:1" x14ac:dyDescent="0.2">
      <c r="A1798" s="2"/>
    </row>
    <row r="1799" spans="1:1" x14ac:dyDescent="0.2">
      <c r="A1799" s="2"/>
    </row>
    <row r="1800" spans="1:1" x14ac:dyDescent="0.2">
      <c r="A1800" s="2"/>
    </row>
    <row r="1801" spans="1:1" x14ac:dyDescent="0.2">
      <c r="A1801" s="2"/>
    </row>
    <row r="1802" spans="1:1" x14ac:dyDescent="0.2">
      <c r="A1802" s="2"/>
    </row>
    <row r="1803" spans="1:1" x14ac:dyDescent="0.2">
      <c r="A1803" s="2"/>
    </row>
    <row r="1804" spans="1:1" x14ac:dyDescent="0.2">
      <c r="A1804" s="2"/>
    </row>
    <row r="1805" spans="1:1" x14ac:dyDescent="0.2">
      <c r="A1805" s="2"/>
    </row>
    <row r="1806" spans="1:1" x14ac:dyDescent="0.2">
      <c r="A1806" s="2"/>
    </row>
    <row r="1807" spans="1:1" x14ac:dyDescent="0.2">
      <c r="A1807" s="2"/>
    </row>
    <row r="1808" spans="1:1" x14ac:dyDescent="0.2">
      <c r="A1808" s="2"/>
    </row>
    <row r="1809" spans="1:1" x14ac:dyDescent="0.2">
      <c r="A1809" s="2"/>
    </row>
    <row r="1810" spans="1:1" x14ac:dyDescent="0.2">
      <c r="A1810" s="2"/>
    </row>
    <row r="1811" spans="1:1" x14ac:dyDescent="0.2">
      <c r="A1811" s="2"/>
    </row>
    <row r="1812" spans="1:1" x14ac:dyDescent="0.2">
      <c r="A1812" s="2"/>
    </row>
    <row r="1813" spans="1:1" x14ac:dyDescent="0.2">
      <c r="A1813" s="2"/>
    </row>
    <row r="1814" spans="1:1" x14ac:dyDescent="0.2">
      <c r="A1814" s="2"/>
    </row>
    <row r="1815" spans="1:1" x14ac:dyDescent="0.2">
      <c r="A1815" s="2"/>
    </row>
    <row r="1816" spans="1:1" x14ac:dyDescent="0.2">
      <c r="A1816" s="2"/>
    </row>
    <row r="1817" spans="1:1" x14ac:dyDescent="0.2">
      <c r="A1817" s="2"/>
    </row>
    <row r="1818" spans="1:1" x14ac:dyDescent="0.2">
      <c r="A1818" s="2"/>
    </row>
    <row r="1819" spans="1:1" x14ac:dyDescent="0.2">
      <c r="A1819" s="2"/>
    </row>
    <row r="1820" spans="1:1" x14ac:dyDescent="0.2">
      <c r="A1820" s="2"/>
    </row>
    <row r="1821" spans="1:1" x14ac:dyDescent="0.2">
      <c r="A1821" s="2"/>
    </row>
    <row r="1822" spans="1:1" x14ac:dyDescent="0.2">
      <c r="A1822" s="2"/>
    </row>
    <row r="1823" spans="1:1" x14ac:dyDescent="0.2">
      <c r="A1823" s="2"/>
    </row>
    <row r="1824" spans="1:1" x14ac:dyDescent="0.2">
      <c r="A1824" s="2"/>
    </row>
    <row r="1825" spans="1:1" x14ac:dyDescent="0.2">
      <c r="A1825" s="2"/>
    </row>
    <row r="1826" spans="1:1" x14ac:dyDescent="0.2">
      <c r="A1826" s="2"/>
    </row>
    <row r="1827" spans="1:1" x14ac:dyDescent="0.2">
      <c r="A1827" s="2"/>
    </row>
    <row r="1828" spans="1:1" x14ac:dyDescent="0.2">
      <c r="A1828" s="2"/>
    </row>
    <row r="1829" spans="1:1" x14ac:dyDescent="0.2">
      <c r="A1829" s="2"/>
    </row>
    <row r="1830" spans="1:1" x14ac:dyDescent="0.2">
      <c r="A1830" s="2"/>
    </row>
    <row r="1831" spans="1:1" x14ac:dyDescent="0.2">
      <c r="A1831" s="2"/>
    </row>
    <row r="1832" spans="1:1" x14ac:dyDescent="0.2">
      <c r="A1832" s="2"/>
    </row>
    <row r="1833" spans="1:1" x14ac:dyDescent="0.2">
      <c r="A1833" s="2"/>
    </row>
    <row r="1834" spans="1:1" x14ac:dyDescent="0.2">
      <c r="A1834" s="2"/>
    </row>
    <row r="1835" spans="1:1" x14ac:dyDescent="0.2">
      <c r="A1835" s="2"/>
    </row>
    <row r="1836" spans="1:1" x14ac:dyDescent="0.2">
      <c r="A1836" s="2"/>
    </row>
    <row r="1837" spans="1:1" x14ac:dyDescent="0.2">
      <c r="A1837" s="2"/>
    </row>
    <row r="1838" spans="1:1" x14ac:dyDescent="0.2">
      <c r="A1838" s="2"/>
    </row>
    <row r="1839" spans="1:1" x14ac:dyDescent="0.2">
      <c r="A1839" s="2"/>
    </row>
    <row r="1840" spans="1:1" x14ac:dyDescent="0.2">
      <c r="A1840" s="2"/>
    </row>
    <row r="1841" spans="1:1" x14ac:dyDescent="0.2">
      <c r="A1841" s="2"/>
    </row>
    <row r="1842" spans="1:1" x14ac:dyDescent="0.2">
      <c r="A1842" s="2"/>
    </row>
    <row r="1843" spans="1:1" x14ac:dyDescent="0.2">
      <c r="A1843" s="2"/>
    </row>
    <row r="1844" spans="1:1" x14ac:dyDescent="0.2">
      <c r="A1844" s="2"/>
    </row>
    <row r="1845" spans="1:1" x14ac:dyDescent="0.2">
      <c r="A1845" s="2"/>
    </row>
    <row r="1846" spans="1:1" x14ac:dyDescent="0.2">
      <c r="A1846" s="2"/>
    </row>
    <row r="1847" spans="1:1" x14ac:dyDescent="0.2">
      <c r="A1847" s="2"/>
    </row>
    <row r="1848" spans="1:1" x14ac:dyDescent="0.2">
      <c r="A1848" s="2"/>
    </row>
    <row r="1849" spans="1:1" x14ac:dyDescent="0.2">
      <c r="A1849" s="2"/>
    </row>
    <row r="1850" spans="1:1" x14ac:dyDescent="0.2">
      <c r="A1850" s="2"/>
    </row>
    <row r="1851" spans="1:1" x14ac:dyDescent="0.2">
      <c r="A1851" s="2"/>
    </row>
    <row r="1852" spans="1:1" x14ac:dyDescent="0.2">
      <c r="A1852" s="2"/>
    </row>
    <row r="1853" spans="1:1" x14ac:dyDescent="0.2">
      <c r="A1853" s="2"/>
    </row>
    <row r="1854" spans="1:1" x14ac:dyDescent="0.2">
      <c r="A1854" s="2"/>
    </row>
    <row r="1855" spans="1:1" x14ac:dyDescent="0.2">
      <c r="A1855" s="2"/>
    </row>
    <row r="1856" spans="1:1" x14ac:dyDescent="0.2">
      <c r="A1856" s="2"/>
    </row>
    <row r="1857" spans="1:1" x14ac:dyDescent="0.2">
      <c r="A1857" s="2"/>
    </row>
    <row r="1858" spans="1:1" x14ac:dyDescent="0.2">
      <c r="A1858" s="2"/>
    </row>
    <row r="1859" spans="1:1" x14ac:dyDescent="0.2">
      <c r="A1859" s="2"/>
    </row>
    <row r="1860" spans="1:1" x14ac:dyDescent="0.2">
      <c r="A1860" s="2"/>
    </row>
    <row r="1861" spans="1:1" x14ac:dyDescent="0.2">
      <c r="A1861" s="2"/>
    </row>
    <row r="1862" spans="1:1" x14ac:dyDescent="0.2">
      <c r="A1862" s="2"/>
    </row>
    <row r="1863" spans="1:1" x14ac:dyDescent="0.2">
      <c r="A1863" s="2"/>
    </row>
    <row r="1864" spans="1:1" x14ac:dyDescent="0.2">
      <c r="A1864" s="2"/>
    </row>
    <row r="1865" spans="1:1" x14ac:dyDescent="0.2">
      <c r="A1865" s="2"/>
    </row>
    <row r="1866" spans="1:1" x14ac:dyDescent="0.2">
      <c r="A1866" s="2"/>
    </row>
    <row r="1867" spans="1:1" x14ac:dyDescent="0.2">
      <c r="A1867" s="2"/>
    </row>
    <row r="1868" spans="1:1" x14ac:dyDescent="0.2">
      <c r="A1868" s="2"/>
    </row>
    <row r="1869" spans="1:1" x14ac:dyDescent="0.2">
      <c r="A1869" s="2"/>
    </row>
    <row r="1870" spans="1:1" x14ac:dyDescent="0.2">
      <c r="A1870" s="2"/>
    </row>
    <row r="1871" spans="1:1" x14ac:dyDescent="0.2">
      <c r="A1871" s="2"/>
    </row>
    <row r="1872" spans="1:1" x14ac:dyDescent="0.2">
      <c r="A1872" s="2"/>
    </row>
    <row r="1873" spans="1:1" x14ac:dyDescent="0.2">
      <c r="A1873" s="2"/>
    </row>
    <row r="1874" spans="1:1" x14ac:dyDescent="0.2">
      <c r="A1874" s="2"/>
    </row>
    <row r="1875" spans="1:1" x14ac:dyDescent="0.2">
      <c r="A1875" s="2"/>
    </row>
    <row r="1876" spans="1:1" x14ac:dyDescent="0.2">
      <c r="A1876" s="2"/>
    </row>
    <row r="1877" spans="1:1" x14ac:dyDescent="0.2">
      <c r="A1877" s="2"/>
    </row>
    <row r="1878" spans="1:1" x14ac:dyDescent="0.2">
      <c r="A1878" s="2"/>
    </row>
    <row r="1879" spans="1:1" x14ac:dyDescent="0.2">
      <c r="A1879" s="2"/>
    </row>
    <row r="1880" spans="1:1" x14ac:dyDescent="0.2">
      <c r="A1880" s="2"/>
    </row>
    <row r="1881" spans="1:1" x14ac:dyDescent="0.2">
      <c r="A1881" s="2"/>
    </row>
    <row r="1882" spans="1:1" x14ac:dyDescent="0.2">
      <c r="A1882" s="2"/>
    </row>
    <row r="1883" spans="1:1" x14ac:dyDescent="0.2">
      <c r="A1883" s="2"/>
    </row>
    <row r="1884" spans="1:1" x14ac:dyDescent="0.2">
      <c r="A1884" s="2"/>
    </row>
    <row r="1885" spans="1:1" x14ac:dyDescent="0.2">
      <c r="A1885" s="2"/>
    </row>
    <row r="1886" spans="1:1" x14ac:dyDescent="0.2">
      <c r="A1886" s="2"/>
    </row>
    <row r="1887" spans="1:1" x14ac:dyDescent="0.2">
      <c r="A1887" s="2"/>
    </row>
    <row r="1888" spans="1:1" x14ac:dyDescent="0.2">
      <c r="A1888" s="2"/>
    </row>
    <row r="1889" spans="1:1" x14ac:dyDescent="0.2">
      <c r="A1889" s="2"/>
    </row>
    <row r="1890" spans="1:1" x14ac:dyDescent="0.2">
      <c r="A1890" s="2"/>
    </row>
    <row r="1891" spans="1:1" x14ac:dyDescent="0.2">
      <c r="A1891" s="2"/>
    </row>
    <row r="1892" spans="1:1" x14ac:dyDescent="0.2">
      <c r="A1892" s="2"/>
    </row>
    <row r="1893" spans="1:1" x14ac:dyDescent="0.2">
      <c r="A1893" s="2"/>
    </row>
    <row r="1894" spans="1:1" x14ac:dyDescent="0.2">
      <c r="A1894" s="2"/>
    </row>
    <row r="1895" spans="1:1" x14ac:dyDescent="0.2">
      <c r="A1895" s="2"/>
    </row>
    <row r="1896" spans="1:1" x14ac:dyDescent="0.2">
      <c r="A1896" s="2"/>
    </row>
    <row r="1897" spans="1:1" x14ac:dyDescent="0.2">
      <c r="A1897" s="2"/>
    </row>
    <row r="1898" spans="1:1" x14ac:dyDescent="0.2">
      <c r="A1898" s="2"/>
    </row>
    <row r="1899" spans="1:1" x14ac:dyDescent="0.2">
      <c r="A1899" s="2"/>
    </row>
    <row r="1900" spans="1:1" x14ac:dyDescent="0.2">
      <c r="A1900" s="2"/>
    </row>
    <row r="1901" spans="1:1" x14ac:dyDescent="0.2">
      <c r="A1901" s="2"/>
    </row>
    <row r="1902" spans="1:1" x14ac:dyDescent="0.2">
      <c r="A1902" s="2"/>
    </row>
    <row r="1903" spans="1:1" x14ac:dyDescent="0.2">
      <c r="A1903" s="2"/>
    </row>
    <row r="1904" spans="1:1" x14ac:dyDescent="0.2">
      <c r="A1904" s="2"/>
    </row>
    <row r="1905" spans="1:1" x14ac:dyDescent="0.2">
      <c r="A1905" s="2"/>
    </row>
    <row r="1906" spans="1:1" x14ac:dyDescent="0.2">
      <c r="A1906" s="2"/>
    </row>
    <row r="1907" spans="1:1" x14ac:dyDescent="0.2">
      <c r="A1907" s="2"/>
    </row>
    <row r="1908" spans="1:1" x14ac:dyDescent="0.2">
      <c r="A1908" s="2"/>
    </row>
    <row r="1909" spans="1:1" x14ac:dyDescent="0.2">
      <c r="A1909" s="2"/>
    </row>
    <row r="1910" spans="1:1" x14ac:dyDescent="0.2">
      <c r="A1910" s="2"/>
    </row>
    <row r="1911" spans="1:1" x14ac:dyDescent="0.2">
      <c r="A1911" s="2"/>
    </row>
    <row r="1912" spans="1:1" x14ac:dyDescent="0.2">
      <c r="A1912" s="2"/>
    </row>
    <row r="1913" spans="1:1" x14ac:dyDescent="0.2">
      <c r="A1913" s="2"/>
    </row>
    <row r="1914" spans="1:1" x14ac:dyDescent="0.2">
      <c r="A1914" s="2"/>
    </row>
    <row r="1915" spans="1:1" x14ac:dyDescent="0.2">
      <c r="A1915" s="2"/>
    </row>
    <row r="1916" spans="1:1" x14ac:dyDescent="0.2">
      <c r="A1916" s="2"/>
    </row>
    <row r="1917" spans="1:1" x14ac:dyDescent="0.2">
      <c r="A1917" s="2"/>
    </row>
    <row r="1918" spans="1:1" x14ac:dyDescent="0.2">
      <c r="A1918" s="2"/>
    </row>
    <row r="1919" spans="1:1" x14ac:dyDescent="0.2">
      <c r="A1919" s="2"/>
    </row>
    <row r="1920" spans="1:1" x14ac:dyDescent="0.2">
      <c r="A1920" s="2"/>
    </row>
    <row r="1921" spans="1:1" x14ac:dyDescent="0.2">
      <c r="A1921" s="2"/>
    </row>
    <row r="1922" spans="1:1" x14ac:dyDescent="0.2">
      <c r="A1922" s="2"/>
    </row>
    <row r="1923" spans="1:1" x14ac:dyDescent="0.2">
      <c r="A1923" s="2"/>
    </row>
    <row r="1924" spans="1:1" x14ac:dyDescent="0.2">
      <c r="A1924" s="2"/>
    </row>
    <row r="1925" spans="1:1" x14ac:dyDescent="0.2">
      <c r="A1925" s="2"/>
    </row>
    <row r="1926" spans="1:1" x14ac:dyDescent="0.2">
      <c r="A1926" s="2"/>
    </row>
    <row r="1927" spans="1:1" x14ac:dyDescent="0.2">
      <c r="A1927" s="2"/>
    </row>
    <row r="1928" spans="1:1" x14ac:dyDescent="0.2">
      <c r="A1928" s="2"/>
    </row>
    <row r="1929" spans="1:1" x14ac:dyDescent="0.2">
      <c r="A1929" s="2"/>
    </row>
    <row r="1930" spans="1:1" x14ac:dyDescent="0.2">
      <c r="A1930" s="2"/>
    </row>
    <row r="1931" spans="1:1" x14ac:dyDescent="0.2">
      <c r="A1931" s="2"/>
    </row>
    <row r="1932" spans="1:1" x14ac:dyDescent="0.2">
      <c r="A1932" s="2"/>
    </row>
    <row r="1933" spans="1:1" x14ac:dyDescent="0.2">
      <c r="A1933" s="2"/>
    </row>
    <row r="1934" spans="1:1" x14ac:dyDescent="0.2">
      <c r="A1934" s="2"/>
    </row>
    <row r="1935" spans="1:1" x14ac:dyDescent="0.2">
      <c r="A1935" s="2"/>
    </row>
    <row r="1936" spans="1:1" x14ac:dyDescent="0.2">
      <c r="A1936" s="2"/>
    </row>
    <row r="1937" spans="1:1" x14ac:dyDescent="0.2">
      <c r="A1937" s="2"/>
    </row>
    <row r="1938" spans="1:1" x14ac:dyDescent="0.2">
      <c r="A1938" s="2"/>
    </row>
    <row r="1939" spans="1:1" x14ac:dyDescent="0.2">
      <c r="A1939" s="2"/>
    </row>
    <row r="1940" spans="1:1" x14ac:dyDescent="0.2">
      <c r="A1940" s="2"/>
    </row>
    <row r="1941" spans="1:1" x14ac:dyDescent="0.2">
      <c r="A1941" s="2"/>
    </row>
    <row r="1942" spans="1:1" x14ac:dyDescent="0.2">
      <c r="A1942" s="2"/>
    </row>
    <row r="1943" spans="1:1" x14ac:dyDescent="0.2">
      <c r="A1943" s="2"/>
    </row>
    <row r="1944" spans="1:1" x14ac:dyDescent="0.2">
      <c r="A1944" s="2"/>
    </row>
    <row r="1945" spans="1:1" x14ac:dyDescent="0.2">
      <c r="A1945" s="2"/>
    </row>
    <row r="1946" spans="1:1" x14ac:dyDescent="0.2">
      <c r="A1946" s="2"/>
    </row>
    <row r="1947" spans="1:1" x14ac:dyDescent="0.2">
      <c r="A1947" s="2"/>
    </row>
    <row r="1948" spans="1:1" x14ac:dyDescent="0.2">
      <c r="A1948" s="2"/>
    </row>
    <row r="1949" spans="1:1" x14ac:dyDescent="0.2">
      <c r="A1949" s="2"/>
    </row>
    <row r="1950" spans="1:1" x14ac:dyDescent="0.2">
      <c r="A1950" s="2"/>
    </row>
    <row r="1951" spans="1:1" x14ac:dyDescent="0.2">
      <c r="A1951" s="2"/>
    </row>
    <row r="1952" spans="1:1" x14ac:dyDescent="0.2">
      <c r="A1952" s="2"/>
    </row>
    <row r="1953" spans="1:1" x14ac:dyDescent="0.2">
      <c r="A1953" s="2"/>
    </row>
    <row r="1954" spans="1:1" x14ac:dyDescent="0.2">
      <c r="A1954" s="2"/>
    </row>
    <row r="1955" spans="1:1" x14ac:dyDescent="0.2">
      <c r="A1955" s="2"/>
    </row>
    <row r="1956" spans="1:1" x14ac:dyDescent="0.2">
      <c r="A1956" s="2"/>
    </row>
    <row r="1957" spans="1:1" x14ac:dyDescent="0.2">
      <c r="A1957" s="2"/>
    </row>
    <row r="1958" spans="1:1" x14ac:dyDescent="0.2">
      <c r="A1958" s="2"/>
    </row>
    <row r="1959" spans="1:1" x14ac:dyDescent="0.2">
      <c r="A1959" s="2"/>
    </row>
    <row r="1960" spans="1:1" x14ac:dyDescent="0.2">
      <c r="A1960" s="2"/>
    </row>
    <row r="1961" spans="1:1" x14ac:dyDescent="0.2">
      <c r="A1961" s="2"/>
    </row>
    <row r="1962" spans="1:1" x14ac:dyDescent="0.2">
      <c r="A1962" s="2"/>
    </row>
    <row r="1963" spans="1:1" x14ac:dyDescent="0.2">
      <c r="A1963" s="2"/>
    </row>
    <row r="1964" spans="1:1" x14ac:dyDescent="0.2">
      <c r="A1964" s="2"/>
    </row>
    <row r="1965" spans="1:1" x14ac:dyDescent="0.2">
      <c r="A1965" s="2"/>
    </row>
    <row r="1966" spans="1:1" x14ac:dyDescent="0.2">
      <c r="A1966" s="2"/>
    </row>
    <row r="1967" spans="1:1" x14ac:dyDescent="0.2">
      <c r="A1967" s="2"/>
    </row>
    <row r="1968" spans="1:1" x14ac:dyDescent="0.2">
      <c r="A1968" s="2"/>
    </row>
    <row r="1969" spans="1:1" x14ac:dyDescent="0.2">
      <c r="A1969" s="2"/>
    </row>
    <row r="1970" spans="1:1" x14ac:dyDescent="0.2">
      <c r="A1970" s="2"/>
    </row>
    <row r="1971" spans="1:1" x14ac:dyDescent="0.2">
      <c r="A1971" s="2"/>
    </row>
    <row r="1972" spans="1:1" x14ac:dyDescent="0.2">
      <c r="A1972" s="2"/>
    </row>
    <row r="1973" spans="1:1" x14ac:dyDescent="0.2">
      <c r="A1973" s="2"/>
    </row>
    <row r="1974" spans="1:1" x14ac:dyDescent="0.2">
      <c r="A1974" s="2"/>
    </row>
    <row r="1975" spans="1:1" x14ac:dyDescent="0.2">
      <c r="A1975" s="2"/>
    </row>
    <row r="1976" spans="1:1" x14ac:dyDescent="0.2">
      <c r="A1976" s="2"/>
    </row>
    <row r="1977" spans="1:1" x14ac:dyDescent="0.2">
      <c r="A1977" s="2"/>
    </row>
    <row r="1978" spans="1:1" x14ac:dyDescent="0.2">
      <c r="A1978" s="2"/>
    </row>
    <row r="1979" spans="1:1" x14ac:dyDescent="0.2">
      <c r="A1979" s="2"/>
    </row>
    <row r="1980" spans="1:1" x14ac:dyDescent="0.2">
      <c r="A1980" s="2"/>
    </row>
    <row r="1981" spans="1:1" x14ac:dyDescent="0.2">
      <c r="A1981" s="2"/>
    </row>
    <row r="1982" spans="1:1" x14ac:dyDescent="0.2">
      <c r="A1982" s="2"/>
    </row>
    <row r="1983" spans="1:1" x14ac:dyDescent="0.2">
      <c r="A1983" s="2"/>
    </row>
    <row r="1984" spans="1:1" x14ac:dyDescent="0.2">
      <c r="A1984" s="2"/>
    </row>
    <row r="1985" spans="1:1" x14ac:dyDescent="0.2">
      <c r="A1985" s="2"/>
    </row>
    <row r="1986" spans="1:1" x14ac:dyDescent="0.2">
      <c r="A1986" s="2"/>
    </row>
    <row r="1987" spans="1:1" x14ac:dyDescent="0.2">
      <c r="A1987" s="2"/>
    </row>
    <row r="1988" spans="1:1" x14ac:dyDescent="0.2">
      <c r="A1988" s="2"/>
    </row>
    <row r="1989" spans="1:1" x14ac:dyDescent="0.2">
      <c r="A1989" s="2"/>
    </row>
    <row r="1990" spans="1:1" x14ac:dyDescent="0.2">
      <c r="A1990" s="2"/>
    </row>
    <row r="1991" spans="1:1" x14ac:dyDescent="0.2">
      <c r="A1991" s="2"/>
    </row>
    <row r="1992" spans="1:1" x14ac:dyDescent="0.2">
      <c r="A1992" s="2"/>
    </row>
    <row r="1993" spans="1:1" x14ac:dyDescent="0.2">
      <c r="A1993" s="2"/>
    </row>
    <row r="1994" spans="1:1" x14ac:dyDescent="0.2">
      <c r="A1994" s="2"/>
    </row>
    <row r="1995" spans="1:1" x14ac:dyDescent="0.2">
      <c r="A1995" s="2"/>
    </row>
    <row r="1996" spans="1:1" x14ac:dyDescent="0.2">
      <c r="A1996" s="2"/>
    </row>
    <row r="1997" spans="1:1" x14ac:dyDescent="0.2">
      <c r="A1997" s="2"/>
    </row>
    <row r="1998" spans="1:1" x14ac:dyDescent="0.2">
      <c r="A1998" s="2"/>
    </row>
    <row r="1999" spans="1:1" x14ac:dyDescent="0.2">
      <c r="A1999" s="2"/>
    </row>
    <row r="2000" spans="1:1" x14ac:dyDescent="0.2">
      <c r="A2000" s="2"/>
    </row>
    <row r="2001" spans="1:1" x14ac:dyDescent="0.2">
      <c r="A2001" s="2"/>
    </row>
    <row r="2002" spans="1:1" x14ac:dyDescent="0.2">
      <c r="A2002" s="2"/>
    </row>
    <row r="2003" spans="1:1" x14ac:dyDescent="0.2">
      <c r="A2003" s="2"/>
    </row>
    <row r="2004" spans="1:1" x14ac:dyDescent="0.2">
      <c r="A2004" s="2"/>
    </row>
    <row r="2005" spans="1:1" x14ac:dyDescent="0.2">
      <c r="A2005" s="2"/>
    </row>
    <row r="2006" spans="1:1" x14ac:dyDescent="0.2">
      <c r="A2006" s="2"/>
    </row>
    <row r="2007" spans="1:1" x14ac:dyDescent="0.2">
      <c r="A2007" s="2"/>
    </row>
    <row r="2008" spans="1:1" x14ac:dyDescent="0.2">
      <c r="A2008" s="2"/>
    </row>
    <row r="2009" spans="1:1" x14ac:dyDescent="0.2">
      <c r="A2009" s="2"/>
    </row>
    <row r="2010" spans="1:1" x14ac:dyDescent="0.2">
      <c r="A2010" s="2"/>
    </row>
    <row r="2011" spans="1:1" x14ac:dyDescent="0.2">
      <c r="A2011" s="2"/>
    </row>
    <row r="2012" spans="1:1" x14ac:dyDescent="0.2">
      <c r="A2012" s="2"/>
    </row>
    <row r="2013" spans="1:1" x14ac:dyDescent="0.2">
      <c r="A2013" s="2"/>
    </row>
    <row r="2014" spans="1:1" x14ac:dyDescent="0.2">
      <c r="A2014" s="2"/>
    </row>
    <row r="2015" spans="1:1" x14ac:dyDescent="0.2">
      <c r="A2015" s="2"/>
    </row>
    <row r="2016" spans="1:1" x14ac:dyDescent="0.2">
      <c r="A2016" s="2"/>
    </row>
    <row r="2017" spans="1:1" x14ac:dyDescent="0.2">
      <c r="A2017" s="2"/>
    </row>
    <row r="2018" spans="1:1" x14ac:dyDescent="0.2">
      <c r="A2018" s="2"/>
    </row>
    <row r="2019" spans="1:1" x14ac:dyDescent="0.2">
      <c r="A2019" s="2"/>
    </row>
    <row r="2020" spans="1:1" x14ac:dyDescent="0.2">
      <c r="A2020" s="2"/>
    </row>
    <row r="2021" spans="1:1" x14ac:dyDescent="0.2">
      <c r="A2021" s="2"/>
    </row>
    <row r="2022" spans="1:1" x14ac:dyDescent="0.2">
      <c r="A2022" s="2"/>
    </row>
    <row r="2023" spans="1:1" x14ac:dyDescent="0.2">
      <c r="A2023" s="2"/>
    </row>
    <row r="2024" spans="1:1" x14ac:dyDescent="0.2">
      <c r="A2024" s="2"/>
    </row>
    <row r="2025" spans="1:1" x14ac:dyDescent="0.2">
      <c r="A2025" s="2"/>
    </row>
    <row r="2026" spans="1:1" x14ac:dyDescent="0.2">
      <c r="A2026" s="2"/>
    </row>
    <row r="2027" spans="1:1" x14ac:dyDescent="0.2">
      <c r="A2027" s="2"/>
    </row>
    <row r="2028" spans="1:1" x14ac:dyDescent="0.2">
      <c r="A2028" s="2"/>
    </row>
    <row r="2029" spans="1:1" x14ac:dyDescent="0.2">
      <c r="A2029" s="2"/>
    </row>
    <row r="2030" spans="1:1" x14ac:dyDescent="0.2">
      <c r="A2030" s="2"/>
    </row>
    <row r="2031" spans="1:1" x14ac:dyDescent="0.2">
      <c r="A2031" s="2"/>
    </row>
    <row r="2032" spans="1:1" x14ac:dyDescent="0.2">
      <c r="A2032" s="2"/>
    </row>
    <row r="2033" spans="1:1" x14ac:dyDescent="0.2">
      <c r="A2033" s="2"/>
    </row>
    <row r="2034" spans="1:1" x14ac:dyDescent="0.2">
      <c r="A2034" s="2"/>
    </row>
    <row r="2035" spans="1:1" x14ac:dyDescent="0.2">
      <c r="A2035" s="2"/>
    </row>
    <row r="2036" spans="1:1" x14ac:dyDescent="0.2">
      <c r="A2036" s="2"/>
    </row>
    <row r="2037" spans="1:1" x14ac:dyDescent="0.2">
      <c r="A2037" s="2"/>
    </row>
    <row r="2038" spans="1:1" x14ac:dyDescent="0.2">
      <c r="A2038" s="2"/>
    </row>
    <row r="2039" spans="1:1" x14ac:dyDescent="0.2">
      <c r="A2039" s="2"/>
    </row>
    <row r="2040" spans="1:1" x14ac:dyDescent="0.2">
      <c r="A2040" s="2"/>
    </row>
    <row r="2041" spans="1:1" x14ac:dyDescent="0.2">
      <c r="A2041" s="2"/>
    </row>
    <row r="2042" spans="1:1" x14ac:dyDescent="0.2">
      <c r="A2042" s="2"/>
    </row>
    <row r="2043" spans="1:1" x14ac:dyDescent="0.2">
      <c r="A2043" s="2"/>
    </row>
    <row r="2044" spans="1:1" x14ac:dyDescent="0.2">
      <c r="A2044" s="2"/>
    </row>
    <row r="2045" spans="1:1" x14ac:dyDescent="0.2">
      <c r="A2045" s="2"/>
    </row>
    <row r="2046" spans="1:1" x14ac:dyDescent="0.2">
      <c r="A2046" s="2"/>
    </row>
    <row r="2047" spans="1:1" x14ac:dyDescent="0.2">
      <c r="A2047" s="2"/>
    </row>
    <row r="2048" spans="1:1" x14ac:dyDescent="0.2">
      <c r="A2048" s="2"/>
    </row>
    <row r="2049" spans="1:1" x14ac:dyDescent="0.2">
      <c r="A2049" s="2"/>
    </row>
    <row r="2050" spans="1:1" x14ac:dyDescent="0.2">
      <c r="A2050" s="2"/>
    </row>
    <row r="2051" spans="1:1" x14ac:dyDescent="0.2">
      <c r="A2051" s="2"/>
    </row>
    <row r="2052" spans="1:1" x14ac:dyDescent="0.2">
      <c r="A2052" s="2"/>
    </row>
    <row r="2053" spans="1:1" x14ac:dyDescent="0.2">
      <c r="A2053" s="2"/>
    </row>
    <row r="2054" spans="1:1" x14ac:dyDescent="0.2">
      <c r="A2054" s="2"/>
    </row>
    <row r="2055" spans="1:1" x14ac:dyDescent="0.2">
      <c r="A2055" s="2"/>
    </row>
    <row r="2056" spans="1:1" x14ac:dyDescent="0.2">
      <c r="A2056" s="2"/>
    </row>
    <row r="2057" spans="1:1" x14ac:dyDescent="0.2">
      <c r="A2057" s="2"/>
    </row>
    <row r="2058" spans="1:1" x14ac:dyDescent="0.2">
      <c r="A2058" s="2"/>
    </row>
    <row r="2059" spans="1:1" x14ac:dyDescent="0.2">
      <c r="A2059" s="2"/>
    </row>
    <row r="2060" spans="1:1" x14ac:dyDescent="0.2">
      <c r="A2060" s="2"/>
    </row>
    <row r="2061" spans="1:1" x14ac:dyDescent="0.2">
      <c r="A2061" s="2"/>
    </row>
    <row r="2062" spans="1:1" x14ac:dyDescent="0.2">
      <c r="A2062" s="2"/>
    </row>
    <row r="2063" spans="1:1" x14ac:dyDescent="0.2">
      <c r="A2063" s="2"/>
    </row>
    <row r="2064" spans="1:1" x14ac:dyDescent="0.2">
      <c r="A2064" s="2"/>
    </row>
    <row r="2065" spans="1:1" x14ac:dyDescent="0.2">
      <c r="A2065" s="2"/>
    </row>
    <row r="2066" spans="1:1" x14ac:dyDescent="0.2">
      <c r="A2066" s="2"/>
    </row>
    <row r="2067" spans="1:1" x14ac:dyDescent="0.2">
      <c r="A2067" s="2"/>
    </row>
    <row r="2068" spans="1:1" x14ac:dyDescent="0.2">
      <c r="A2068" s="2"/>
    </row>
    <row r="2069" spans="1:1" x14ac:dyDescent="0.2">
      <c r="A2069" s="2"/>
    </row>
    <row r="2070" spans="1:1" x14ac:dyDescent="0.2">
      <c r="A2070" s="2"/>
    </row>
    <row r="2071" spans="1:1" x14ac:dyDescent="0.2">
      <c r="A2071" s="2"/>
    </row>
    <row r="2072" spans="1:1" x14ac:dyDescent="0.2">
      <c r="A2072" s="2"/>
    </row>
    <row r="2073" spans="1:1" x14ac:dyDescent="0.2">
      <c r="A2073" s="2"/>
    </row>
    <row r="2074" spans="1:1" x14ac:dyDescent="0.2">
      <c r="A2074" s="2"/>
    </row>
    <row r="2075" spans="1:1" x14ac:dyDescent="0.2">
      <c r="A2075" s="2"/>
    </row>
    <row r="2076" spans="1:1" x14ac:dyDescent="0.2">
      <c r="A2076" s="2"/>
    </row>
    <row r="2077" spans="1:1" x14ac:dyDescent="0.2">
      <c r="A2077" s="2"/>
    </row>
    <row r="2078" spans="1:1" x14ac:dyDescent="0.2">
      <c r="A2078" s="2"/>
    </row>
    <row r="2079" spans="1:1" x14ac:dyDescent="0.2">
      <c r="A2079" s="2"/>
    </row>
    <row r="2080" spans="1:1" x14ac:dyDescent="0.2">
      <c r="A2080" s="2"/>
    </row>
    <row r="2081" spans="1:1" x14ac:dyDescent="0.2">
      <c r="A2081" s="2"/>
    </row>
    <row r="2082" spans="1:1" x14ac:dyDescent="0.2">
      <c r="A2082" s="2"/>
    </row>
    <row r="2083" spans="1:1" x14ac:dyDescent="0.2">
      <c r="A2083" s="2"/>
    </row>
    <row r="2084" spans="1:1" x14ac:dyDescent="0.2">
      <c r="A2084" s="2"/>
    </row>
    <row r="2085" spans="1:1" x14ac:dyDescent="0.2">
      <c r="A2085" s="2"/>
    </row>
    <row r="2086" spans="1:1" x14ac:dyDescent="0.2">
      <c r="A2086" s="2"/>
    </row>
    <row r="2087" spans="1:1" x14ac:dyDescent="0.2">
      <c r="A2087" s="2"/>
    </row>
    <row r="2088" spans="1:1" x14ac:dyDescent="0.2">
      <c r="A2088" s="2"/>
    </row>
    <row r="2089" spans="1:1" x14ac:dyDescent="0.2">
      <c r="A2089" s="2"/>
    </row>
    <row r="2090" spans="1:1" x14ac:dyDescent="0.2">
      <c r="A2090" s="2"/>
    </row>
    <row r="2091" spans="1:1" x14ac:dyDescent="0.2">
      <c r="A2091" s="2"/>
    </row>
    <row r="2092" spans="1:1" x14ac:dyDescent="0.2">
      <c r="A2092" s="2"/>
    </row>
    <row r="2093" spans="1:1" x14ac:dyDescent="0.2">
      <c r="A2093" s="2"/>
    </row>
    <row r="2094" spans="1:1" x14ac:dyDescent="0.2">
      <c r="A2094" s="2"/>
    </row>
    <row r="2095" spans="1:1" x14ac:dyDescent="0.2">
      <c r="A2095" s="2"/>
    </row>
    <row r="2096" spans="1:1" x14ac:dyDescent="0.2">
      <c r="A2096" s="2"/>
    </row>
    <row r="2097" spans="1:1" x14ac:dyDescent="0.2">
      <c r="A2097" s="2"/>
    </row>
    <row r="2098" spans="1:1" x14ac:dyDescent="0.2">
      <c r="A2098" s="2"/>
    </row>
    <row r="2099" spans="1:1" x14ac:dyDescent="0.2">
      <c r="A2099" s="2"/>
    </row>
    <row r="2100" spans="1:1" x14ac:dyDescent="0.2">
      <c r="A2100" s="2"/>
    </row>
    <row r="2101" spans="1:1" x14ac:dyDescent="0.2">
      <c r="A2101" s="2"/>
    </row>
    <row r="2102" spans="1:1" x14ac:dyDescent="0.2">
      <c r="A2102" s="2"/>
    </row>
    <row r="2103" spans="1:1" x14ac:dyDescent="0.2">
      <c r="A2103" s="2"/>
    </row>
    <row r="2104" spans="1:1" x14ac:dyDescent="0.2">
      <c r="A2104" s="2"/>
    </row>
    <row r="2105" spans="1:1" x14ac:dyDescent="0.2">
      <c r="A2105" s="2"/>
    </row>
    <row r="2106" spans="1:1" x14ac:dyDescent="0.2">
      <c r="A2106" s="2"/>
    </row>
    <row r="2107" spans="1:1" x14ac:dyDescent="0.2">
      <c r="A2107" s="2"/>
    </row>
    <row r="2108" spans="1:1" x14ac:dyDescent="0.2">
      <c r="A2108" s="2"/>
    </row>
    <row r="2109" spans="1:1" x14ac:dyDescent="0.2">
      <c r="A2109" s="2"/>
    </row>
    <row r="2110" spans="1:1" x14ac:dyDescent="0.2">
      <c r="A2110" s="2"/>
    </row>
    <row r="2111" spans="1:1" x14ac:dyDescent="0.2">
      <c r="A2111" s="2"/>
    </row>
    <row r="2112" spans="1:1" x14ac:dyDescent="0.2">
      <c r="A2112" s="2"/>
    </row>
    <row r="2113" spans="1:1" x14ac:dyDescent="0.2">
      <c r="A2113" s="2"/>
    </row>
    <row r="2114" spans="1:1" x14ac:dyDescent="0.2">
      <c r="A2114" s="2"/>
    </row>
    <row r="2115" spans="1:1" x14ac:dyDescent="0.2">
      <c r="A2115" s="2"/>
    </row>
    <row r="2116" spans="1:1" x14ac:dyDescent="0.2">
      <c r="A2116" s="2"/>
    </row>
    <row r="2117" spans="1:1" x14ac:dyDescent="0.2">
      <c r="A2117" s="2"/>
    </row>
    <row r="2118" spans="1:1" x14ac:dyDescent="0.2">
      <c r="A2118" s="2"/>
    </row>
    <row r="2119" spans="1:1" x14ac:dyDescent="0.2">
      <c r="A2119" s="2"/>
    </row>
    <row r="2120" spans="1:1" x14ac:dyDescent="0.2">
      <c r="A2120" s="2"/>
    </row>
    <row r="2121" spans="1:1" x14ac:dyDescent="0.2">
      <c r="A2121" s="2"/>
    </row>
    <row r="2122" spans="1:1" x14ac:dyDescent="0.2">
      <c r="A2122" s="2"/>
    </row>
    <row r="2123" spans="1:1" x14ac:dyDescent="0.2">
      <c r="A2123" s="2"/>
    </row>
    <row r="2124" spans="1:1" x14ac:dyDescent="0.2">
      <c r="A2124" s="2"/>
    </row>
    <row r="2125" spans="1:1" x14ac:dyDescent="0.2">
      <c r="A2125" s="2"/>
    </row>
    <row r="2126" spans="1:1" x14ac:dyDescent="0.2">
      <c r="A2126" s="2"/>
    </row>
    <row r="2127" spans="1:1" x14ac:dyDescent="0.2">
      <c r="A2127" s="2"/>
    </row>
    <row r="2128" spans="1:1" x14ac:dyDescent="0.2">
      <c r="A2128" s="2"/>
    </row>
    <row r="2129" spans="1:1" x14ac:dyDescent="0.2">
      <c r="A2129" s="2"/>
    </row>
    <row r="2130" spans="1:1" x14ac:dyDescent="0.2">
      <c r="A2130" s="2"/>
    </row>
    <row r="2131" spans="1:1" x14ac:dyDescent="0.2">
      <c r="A2131" s="2"/>
    </row>
    <row r="2132" spans="1:1" x14ac:dyDescent="0.2">
      <c r="A2132" s="2"/>
    </row>
    <row r="2133" spans="1:1" x14ac:dyDescent="0.2">
      <c r="A2133" s="2"/>
    </row>
    <row r="2134" spans="1:1" x14ac:dyDescent="0.2">
      <c r="A2134" s="2"/>
    </row>
    <row r="2135" spans="1:1" x14ac:dyDescent="0.2">
      <c r="A2135" s="2"/>
    </row>
    <row r="2136" spans="1:1" x14ac:dyDescent="0.2">
      <c r="A2136" s="2"/>
    </row>
    <row r="2137" spans="1:1" x14ac:dyDescent="0.2">
      <c r="A2137" s="2"/>
    </row>
    <row r="2138" spans="1:1" x14ac:dyDescent="0.2">
      <c r="A2138" s="2"/>
    </row>
    <row r="2139" spans="1:1" x14ac:dyDescent="0.2">
      <c r="A2139" s="2"/>
    </row>
    <row r="2140" spans="1:1" x14ac:dyDescent="0.2">
      <c r="A2140" s="2"/>
    </row>
    <row r="2141" spans="1:1" x14ac:dyDescent="0.2">
      <c r="A2141" s="2"/>
    </row>
    <row r="2142" spans="1:1" x14ac:dyDescent="0.2">
      <c r="A2142" s="2"/>
    </row>
    <row r="2143" spans="1:1" x14ac:dyDescent="0.2">
      <c r="A2143" s="2"/>
    </row>
    <row r="2144" spans="1:1" x14ac:dyDescent="0.2">
      <c r="A2144" s="2"/>
    </row>
    <row r="2145" spans="1:1" x14ac:dyDescent="0.2">
      <c r="A2145" s="2"/>
    </row>
    <row r="2146" spans="1:1" x14ac:dyDescent="0.2">
      <c r="A2146" s="2"/>
    </row>
    <row r="2147" spans="1:1" x14ac:dyDescent="0.2">
      <c r="A2147" s="2"/>
    </row>
    <row r="2148" spans="1:1" x14ac:dyDescent="0.2">
      <c r="A2148" s="2"/>
    </row>
    <row r="2149" spans="1:1" x14ac:dyDescent="0.2">
      <c r="A2149" s="2"/>
    </row>
    <row r="2150" spans="1:1" x14ac:dyDescent="0.2">
      <c r="A2150" s="2"/>
    </row>
    <row r="2151" spans="1:1" x14ac:dyDescent="0.2">
      <c r="A2151" s="2"/>
    </row>
    <row r="2152" spans="1:1" x14ac:dyDescent="0.2">
      <c r="A2152" s="2"/>
    </row>
    <row r="2153" spans="1:1" x14ac:dyDescent="0.2">
      <c r="A2153" s="2"/>
    </row>
    <row r="2154" spans="1:1" x14ac:dyDescent="0.2">
      <c r="A2154" s="2"/>
    </row>
    <row r="2155" spans="1:1" x14ac:dyDescent="0.2">
      <c r="A2155" s="2"/>
    </row>
    <row r="2156" spans="1:1" x14ac:dyDescent="0.2">
      <c r="A2156" s="2"/>
    </row>
    <row r="2157" spans="1:1" x14ac:dyDescent="0.2">
      <c r="A2157" s="2"/>
    </row>
    <row r="2158" spans="1:1" x14ac:dyDescent="0.2">
      <c r="A2158" s="2"/>
    </row>
    <row r="2159" spans="1:1" x14ac:dyDescent="0.2">
      <c r="A2159" s="2"/>
    </row>
    <row r="2160" spans="1:1" x14ac:dyDescent="0.2">
      <c r="A2160" s="2"/>
    </row>
    <row r="2161" spans="1:1" x14ac:dyDescent="0.2">
      <c r="A2161" s="2"/>
    </row>
    <row r="2162" spans="1:1" x14ac:dyDescent="0.2">
      <c r="A2162" s="2"/>
    </row>
    <row r="2163" spans="1:1" x14ac:dyDescent="0.2">
      <c r="A2163" s="2"/>
    </row>
    <row r="2164" spans="1:1" x14ac:dyDescent="0.2">
      <c r="A2164" s="2"/>
    </row>
    <row r="2165" spans="1:1" x14ac:dyDescent="0.2">
      <c r="A2165" s="2"/>
    </row>
    <row r="2166" spans="1:1" x14ac:dyDescent="0.2">
      <c r="A2166" s="2"/>
    </row>
    <row r="2167" spans="1:1" x14ac:dyDescent="0.2">
      <c r="A2167" s="2"/>
    </row>
    <row r="2168" spans="1:1" x14ac:dyDescent="0.2">
      <c r="A2168" s="2"/>
    </row>
    <row r="2169" spans="1:1" x14ac:dyDescent="0.2">
      <c r="A2169" s="2"/>
    </row>
    <row r="2170" spans="1:1" x14ac:dyDescent="0.2">
      <c r="A2170" s="2"/>
    </row>
    <row r="2171" spans="1:1" x14ac:dyDescent="0.2">
      <c r="A2171" s="2"/>
    </row>
    <row r="2172" spans="1:1" x14ac:dyDescent="0.2">
      <c r="A2172" s="2"/>
    </row>
    <row r="2173" spans="1:1" x14ac:dyDescent="0.2">
      <c r="A2173" s="2"/>
    </row>
    <row r="2174" spans="1:1" x14ac:dyDescent="0.2">
      <c r="A2174" s="2"/>
    </row>
    <row r="2175" spans="1:1" x14ac:dyDescent="0.2">
      <c r="A2175" s="2"/>
    </row>
    <row r="2176" spans="1:1" x14ac:dyDescent="0.2">
      <c r="A2176" s="2"/>
    </row>
    <row r="2177" spans="1:1" x14ac:dyDescent="0.2">
      <c r="A2177" s="2"/>
    </row>
    <row r="2178" spans="1:1" x14ac:dyDescent="0.2">
      <c r="A2178" s="2"/>
    </row>
    <row r="2179" spans="1:1" x14ac:dyDescent="0.2">
      <c r="A2179" s="2"/>
    </row>
    <row r="2180" spans="1:1" x14ac:dyDescent="0.2">
      <c r="A2180" s="2"/>
    </row>
    <row r="2181" spans="1:1" x14ac:dyDescent="0.2">
      <c r="A2181" s="2"/>
    </row>
    <row r="2182" spans="1:1" x14ac:dyDescent="0.2">
      <c r="A2182" s="2"/>
    </row>
    <row r="2183" spans="1:1" x14ac:dyDescent="0.2">
      <c r="A2183" s="2"/>
    </row>
    <row r="2184" spans="1:1" x14ac:dyDescent="0.2">
      <c r="A2184" s="2"/>
    </row>
    <row r="2185" spans="1:1" x14ac:dyDescent="0.2">
      <c r="A2185" s="2"/>
    </row>
    <row r="2186" spans="1:1" x14ac:dyDescent="0.2">
      <c r="A2186" s="2"/>
    </row>
    <row r="2187" spans="1:1" x14ac:dyDescent="0.2">
      <c r="A2187" s="2"/>
    </row>
    <row r="2188" spans="1:1" x14ac:dyDescent="0.2">
      <c r="A2188" s="2"/>
    </row>
    <row r="2189" spans="1:1" x14ac:dyDescent="0.2">
      <c r="A2189" s="2"/>
    </row>
    <row r="2190" spans="1:1" x14ac:dyDescent="0.2">
      <c r="A2190" s="2"/>
    </row>
    <row r="2191" spans="1:1" x14ac:dyDescent="0.2">
      <c r="A2191" s="2"/>
    </row>
    <row r="2192" spans="1:1" x14ac:dyDescent="0.2">
      <c r="A2192" s="2"/>
    </row>
    <row r="2193" spans="1:1" x14ac:dyDescent="0.2">
      <c r="A2193" s="2"/>
    </row>
    <row r="2194" spans="1:1" x14ac:dyDescent="0.2">
      <c r="A2194" s="2"/>
    </row>
    <row r="2195" spans="1:1" x14ac:dyDescent="0.2">
      <c r="A2195" s="2"/>
    </row>
    <row r="2196" spans="1:1" x14ac:dyDescent="0.2">
      <c r="A2196" s="2"/>
    </row>
    <row r="2197" spans="1:1" x14ac:dyDescent="0.2">
      <c r="A2197" s="2"/>
    </row>
    <row r="2198" spans="1:1" x14ac:dyDescent="0.2">
      <c r="A2198" s="2"/>
    </row>
    <row r="2199" spans="1:1" x14ac:dyDescent="0.2">
      <c r="A2199" s="2"/>
    </row>
    <row r="2200" spans="1:1" x14ac:dyDescent="0.2">
      <c r="A2200" s="2"/>
    </row>
    <row r="2201" spans="1:1" x14ac:dyDescent="0.2">
      <c r="A2201" s="2"/>
    </row>
    <row r="2202" spans="1:1" x14ac:dyDescent="0.2">
      <c r="A2202" s="2"/>
    </row>
    <row r="2203" spans="1:1" x14ac:dyDescent="0.2">
      <c r="A2203" s="2"/>
    </row>
    <row r="2204" spans="1:1" x14ac:dyDescent="0.2">
      <c r="A2204" s="2"/>
    </row>
    <row r="2205" spans="1:1" x14ac:dyDescent="0.2">
      <c r="A2205" s="2"/>
    </row>
    <row r="2206" spans="1:1" x14ac:dyDescent="0.2">
      <c r="A2206" s="2"/>
    </row>
    <row r="2207" spans="1:1" x14ac:dyDescent="0.2">
      <c r="A2207" s="2"/>
    </row>
    <row r="2208" spans="1:1" x14ac:dyDescent="0.2">
      <c r="A2208" s="2"/>
    </row>
    <row r="2209" spans="1:1" x14ac:dyDescent="0.2">
      <c r="A2209" s="2"/>
    </row>
    <row r="2210" spans="1:1" x14ac:dyDescent="0.2">
      <c r="A2210" s="2"/>
    </row>
    <row r="2211" spans="1:1" x14ac:dyDescent="0.2">
      <c r="A2211" s="2"/>
    </row>
    <row r="2212" spans="1:1" x14ac:dyDescent="0.2">
      <c r="A2212" s="2"/>
    </row>
    <row r="2213" spans="1:1" x14ac:dyDescent="0.2">
      <c r="A2213" s="2"/>
    </row>
    <row r="2214" spans="1:1" x14ac:dyDescent="0.2">
      <c r="A2214" s="2"/>
    </row>
    <row r="2215" spans="1:1" x14ac:dyDescent="0.2">
      <c r="A2215" s="2"/>
    </row>
    <row r="2216" spans="1:1" x14ac:dyDescent="0.2">
      <c r="A2216" s="2"/>
    </row>
    <row r="2217" spans="1:1" x14ac:dyDescent="0.2">
      <c r="A2217" s="2"/>
    </row>
    <row r="2218" spans="1:1" x14ac:dyDescent="0.2">
      <c r="A2218" s="2"/>
    </row>
    <row r="2219" spans="1:1" x14ac:dyDescent="0.2">
      <c r="A2219" s="2"/>
    </row>
    <row r="2220" spans="1:1" x14ac:dyDescent="0.2">
      <c r="A2220" s="2"/>
    </row>
    <row r="2221" spans="1:1" x14ac:dyDescent="0.2">
      <c r="A2221" s="2"/>
    </row>
    <row r="2222" spans="1:1" x14ac:dyDescent="0.2">
      <c r="A2222" s="2"/>
    </row>
    <row r="2223" spans="1:1" x14ac:dyDescent="0.2">
      <c r="A2223" s="2"/>
    </row>
    <row r="2224" spans="1:1" x14ac:dyDescent="0.2">
      <c r="A2224" s="2"/>
    </row>
    <row r="2225" spans="1:1" x14ac:dyDescent="0.2">
      <c r="A2225" s="2"/>
    </row>
    <row r="2226" spans="1:1" x14ac:dyDescent="0.2">
      <c r="A2226" s="2"/>
    </row>
    <row r="2227" spans="1:1" x14ac:dyDescent="0.2">
      <c r="A2227" s="2"/>
    </row>
    <row r="2228" spans="1:1" x14ac:dyDescent="0.2">
      <c r="A2228" s="2"/>
    </row>
    <row r="2229" spans="1:1" x14ac:dyDescent="0.2">
      <c r="A2229" s="2"/>
    </row>
    <row r="2230" spans="1:1" x14ac:dyDescent="0.2">
      <c r="A2230" s="2"/>
    </row>
    <row r="2231" spans="1:1" x14ac:dyDescent="0.2">
      <c r="A2231" s="2"/>
    </row>
    <row r="2232" spans="1:1" x14ac:dyDescent="0.2">
      <c r="A2232" s="2"/>
    </row>
    <row r="2233" spans="1:1" x14ac:dyDescent="0.2">
      <c r="A2233" s="2"/>
    </row>
    <row r="2234" spans="1:1" x14ac:dyDescent="0.2">
      <c r="A2234" s="2"/>
    </row>
    <row r="2235" spans="1:1" x14ac:dyDescent="0.2">
      <c r="A2235" s="2"/>
    </row>
    <row r="2236" spans="1:1" x14ac:dyDescent="0.2">
      <c r="A2236" s="2"/>
    </row>
    <row r="2237" spans="1:1" x14ac:dyDescent="0.2">
      <c r="A2237" s="2"/>
    </row>
    <row r="2238" spans="1:1" x14ac:dyDescent="0.2">
      <c r="A2238" s="2"/>
    </row>
    <row r="2239" spans="1:1" x14ac:dyDescent="0.2">
      <c r="A2239" s="2"/>
    </row>
    <row r="2240" spans="1:1" x14ac:dyDescent="0.2">
      <c r="A2240" s="2"/>
    </row>
    <row r="2241" spans="1:1" x14ac:dyDescent="0.2">
      <c r="A2241" s="2"/>
    </row>
    <row r="2242" spans="1:1" x14ac:dyDescent="0.2">
      <c r="A2242" s="2"/>
    </row>
    <row r="2243" spans="1:1" x14ac:dyDescent="0.2">
      <c r="A2243" s="2"/>
    </row>
    <row r="2244" spans="1:1" x14ac:dyDescent="0.2">
      <c r="A2244" s="2"/>
    </row>
    <row r="2245" spans="1:1" x14ac:dyDescent="0.2">
      <c r="A2245" s="2"/>
    </row>
    <row r="2246" spans="1:1" x14ac:dyDescent="0.2">
      <c r="A2246" s="2"/>
    </row>
    <row r="2247" spans="1:1" x14ac:dyDescent="0.2">
      <c r="A2247" s="2"/>
    </row>
    <row r="2248" spans="1:1" x14ac:dyDescent="0.2">
      <c r="A2248" s="2"/>
    </row>
    <row r="2249" spans="1:1" x14ac:dyDescent="0.2">
      <c r="A2249" s="2"/>
    </row>
    <row r="2250" spans="1:1" x14ac:dyDescent="0.2">
      <c r="A2250" s="2"/>
    </row>
    <row r="2251" spans="1:1" x14ac:dyDescent="0.2">
      <c r="A2251" s="2"/>
    </row>
    <row r="2252" spans="1:1" x14ac:dyDescent="0.2">
      <c r="A2252" s="2"/>
    </row>
    <row r="2253" spans="1:1" x14ac:dyDescent="0.2">
      <c r="A2253" s="2"/>
    </row>
    <row r="2254" spans="1:1" x14ac:dyDescent="0.2">
      <c r="A2254" s="2"/>
    </row>
    <row r="2255" spans="1:1" x14ac:dyDescent="0.2">
      <c r="A2255" s="2"/>
    </row>
    <row r="2256" spans="1:1" x14ac:dyDescent="0.2">
      <c r="A2256" s="2"/>
    </row>
    <row r="2257" spans="1:1" x14ac:dyDescent="0.2">
      <c r="A2257" s="2"/>
    </row>
    <row r="2258" spans="1:1" x14ac:dyDescent="0.2">
      <c r="A2258" s="2"/>
    </row>
    <row r="2259" spans="1:1" x14ac:dyDescent="0.2">
      <c r="A2259" s="2"/>
    </row>
    <row r="2260" spans="1:1" x14ac:dyDescent="0.2">
      <c r="A2260" s="2"/>
    </row>
    <row r="2261" spans="1:1" x14ac:dyDescent="0.2">
      <c r="A2261" s="2"/>
    </row>
    <row r="2262" spans="1:1" x14ac:dyDescent="0.2">
      <c r="A2262" s="2"/>
    </row>
    <row r="2263" spans="1:1" x14ac:dyDescent="0.2">
      <c r="A2263" s="2"/>
    </row>
    <row r="2264" spans="1:1" x14ac:dyDescent="0.2">
      <c r="A2264" s="2"/>
    </row>
    <row r="2265" spans="1:1" x14ac:dyDescent="0.2">
      <c r="A2265" s="2"/>
    </row>
    <row r="2266" spans="1:1" x14ac:dyDescent="0.2">
      <c r="A2266" s="2"/>
    </row>
    <row r="2267" spans="1:1" x14ac:dyDescent="0.2">
      <c r="A2267" s="2"/>
    </row>
    <row r="2268" spans="1:1" x14ac:dyDescent="0.2">
      <c r="A2268" s="2"/>
    </row>
    <row r="2269" spans="1:1" x14ac:dyDescent="0.2">
      <c r="A2269" s="2"/>
    </row>
    <row r="2270" spans="1:1" x14ac:dyDescent="0.2">
      <c r="A2270" s="2"/>
    </row>
    <row r="2271" spans="1:1" x14ac:dyDescent="0.2">
      <c r="A2271" s="2"/>
    </row>
    <row r="2272" spans="1:1" x14ac:dyDescent="0.2">
      <c r="A2272" s="2"/>
    </row>
    <row r="2273" spans="1:1" x14ac:dyDescent="0.2">
      <c r="A2273" s="2"/>
    </row>
    <row r="2274" spans="1:1" x14ac:dyDescent="0.2">
      <c r="A2274" s="2"/>
    </row>
    <row r="2275" spans="1:1" x14ac:dyDescent="0.2">
      <c r="A2275" s="2"/>
    </row>
    <row r="2276" spans="1:1" x14ac:dyDescent="0.2">
      <c r="A2276" s="2"/>
    </row>
    <row r="2277" spans="1:1" x14ac:dyDescent="0.2">
      <c r="A2277" s="2"/>
    </row>
    <row r="2278" spans="1:1" x14ac:dyDescent="0.2">
      <c r="A2278" s="2"/>
    </row>
    <row r="2279" spans="1:1" x14ac:dyDescent="0.2">
      <c r="A2279" s="2"/>
    </row>
    <row r="2280" spans="1:1" x14ac:dyDescent="0.2">
      <c r="A2280" s="2"/>
    </row>
    <row r="2281" spans="1:1" x14ac:dyDescent="0.2">
      <c r="A2281" s="2"/>
    </row>
    <row r="2282" spans="1:1" x14ac:dyDescent="0.2">
      <c r="A2282" s="2"/>
    </row>
    <row r="2283" spans="1:1" x14ac:dyDescent="0.2">
      <c r="A2283" s="2"/>
    </row>
    <row r="2284" spans="1:1" x14ac:dyDescent="0.2">
      <c r="A2284" s="2"/>
    </row>
    <row r="2285" spans="1:1" x14ac:dyDescent="0.2">
      <c r="A2285" s="2"/>
    </row>
    <row r="2286" spans="1:1" x14ac:dyDescent="0.2">
      <c r="A2286" s="2"/>
    </row>
    <row r="2287" spans="1:1" x14ac:dyDescent="0.2">
      <c r="A2287" s="2"/>
    </row>
    <row r="2288" spans="1:1" x14ac:dyDescent="0.2">
      <c r="A2288" s="2"/>
    </row>
    <row r="2289" spans="1:1" x14ac:dyDescent="0.2">
      <c r="A2289" s="2"/>
    </row>
    <row r="2290" spans="1:1" x14ac:dyDescent="0.2">
      <c r="A2290" s="2"/>
    </row>
    <row r="2291" spans="1:1" x14ac:dyDescent="0.2">
      <c r="A2291" s="2"/>
    </row>
    <row r="2292" spans="1:1" x14ac:dyDescent="0.2">
      <c r="A2292" s="2"/>
    </row>
    <row r="2293" spans="1:1" x14ac:dyDescent="0.2">
      <c r="A2293" s="2"/>
    </row>
    <row r="2294" spans="1:1" x14ac:dyDescent="0.2">
      <c r="A2294" s="2"/>
    </row>
    <row r="2295" spans="1:1" x14ac:dyDescent="0.2">
      <c r="A2295" s="2"/>
    </row>
    <row r="2296" spans="1:1" x14ac:dyDescent="0.2">
      <c r="A2296" s="2"/>
    </row>
    <row r="2297" spans="1:1" x14ac:dyDescent="0.2">
      <c r="A2297" s="2"/>
    </row>
    <row r="2298" spans="1:1" x14ac:dyDescent="0.2">
      <c r="A2298" s="2"/>
    </row>
    <row r="2299" spans="1:1" x14ac:dyDescent="0.2">
      <c r="A2299" s="2"/>
    </row>
    <row r="2300" spans="1:1" x14ac:dyDescent="0.2">
      <c r="A2300" s="2"/>
    </row>
    <row r="2301" spans="1:1" x14ac:dyDescent="0.2">
      <c r="A2301" s="2"/>
    </row>
    <row r="2302" spans="1:1" x14ac:dyDescent="0.2">
      <c r="A2302" s="2"/>
    </row>
    <row r="2303" spans="1:1" x14ac:dyDescent="0.2">
      <c r="A2303" s="2"/>
    </row>
    <row r="2304" spans="1:1" x14ac:dyDescent="0.2">
      <c r="A2304" s="2"/>
    </row>
    <row r="2305" spans="1:1" x14ac:dyDescent="0.2">
      <c r="A2305" s="2"/>
    </row>
    <row r="2306" spans="1:1" x14ac:dyDescent="0.2">
      <c r="A2306" s="2"/>
    </row>
    <row r="2307" spans="1:1" x14ac:dyDescent="0.2">
      <c r="A2307" s="2"/>
    </row>
    <row r="2308" spans="1:1" x14ac:dyDescent="0.2">
      <c r="A2308" s="2"/>
    </row>
    <row r="2309" spans="1:1" x14ac:dyDescent="0.2">
      <c r="A2309" s="2"/>
    </row>
    <row r="2310" spans="1:1" x14ac:dyDescent="0.2">
      <c r="A2310" s="2"/>
    </row>
    <row r="2311" spans="1:1" x14ac:dyDescent="0.2">
      <c r="A2311" s="2"/>
    </row>
    <row r="2312" spans="1:1" x14ac:dyDescent="0.2">
      <c r="A2312" s="2"/>
    </row>
    <row r="2313" spans="1:1" x14ac:dyDescent="0.2">
      <c r="A2313" s="2"/>
    </row>
    <row r="2314" spans="1:1" x14ac:dyDescent="0.2">
      <c r="A2314" s="2"/>
    </row>
    <row r="2315" spans="1:1" x14ac:dyDescent="0.2">
      <c r="A2315" s="2"/>
    </row>
    <row r="2316" spans="1:1" x14ac:dyDescent="0.2">
      <c r="A2316" s="2"/>
    </row>
    <row r="2317" spans="1:1" x14ac:dyDescent="0.2">
      <c r="A2317" s="2"/>
    </row>
    <row r="2318" spans="1:1" x14ac:dyDescent="0.2">
      <c r="A2318" s="2"/>
    </row>
    <row r="2319" spans="1:1" x14ac:dyDescent="0.2">
      <c r="A2319" s="2"/>
    </row>
    <row r="2320" spans="1:1" x14ac:dyDescent="0.2">
      <c r="A2320" s="2"/>
    </row>
    <row r="2321" spans="1:1" x14ac:dyDescent="0.2">
      <c r="A2321" s="2"/>
    </row>
    <row r="2322" spans="1:1" x14ac:dyDescent="0.2">
      <c r="A2322" s="2"/>
    </row>
    <row r="2323" spans="1:1" x14ac:dyDescent="0.2">
      <c r="A2323" s="2"/>
    </row>
    <row r="2324" spans="1:1" x14ac:dyDescent="0.2">
      <c r="A2324" s="2"/>
    </row>
    <row r="2325" spans="1:1" x14ac:dyDescent="0.2">
      <c r="A2325" s="2"/>
    </row>
    <row r="2326" spans="1:1" x14ac:dyDescent="0.2">
      <c r="A2326" s="2"/>
    </row>
    <row r="2327" spans="1:1" x14ac:dyDescent="0.2">
      <c r="A2327" s="2"/>
    </row>
    <row r="2328" spans="1:1" x14ac:dyDescent="0.2">
      <c r="A2328" s="2"/>
    </row>
    <row r="2329" spans="1:1" x14ac:dyDescent="0.2">
      <c r="A2329" s="2"/>
    </row>
    <row r="2330" spans="1:1" x14ac:dyDescent="0.2">
      <c r="A2330" s="2"/>
    </row>
    <row r="2331" spans="1:1" x14ac:dyDescent="0.2">
      <c r="A2331" s="2"/>
    </row>
    <row r="2332" spans="1:1" x14ac:dyDescent="0.2">
      <c r="A2332" s="2"/>
    </row>
    <row r="2333" spans="1:1" x14ac:dyDescent="0.2">
      <c r="A2333" s="2"/>
    </row>
    <row r="2334" spans="1:1" x14ac:dyDescent="0.2">
      <c r="A2334" s="2"/>
    </row>
    <row r="2335" spans="1:1" x14ac:dyDescent="0.2">
      <c r="A2335" s="2"/>
    </row>
    <row r="2336" spans="1:1" x14ac:dyDescent="0.2">
      <c r="A2336" s="2"/>
    </row>
    <row r="2337" spans="1:1" x14ac:dyDescent="0.2">
      <c r="A2337" s="2"/>
    </row>
    <row r="2338" spans="1:1" x14ac:dyDescent="0.2">
      <c r="A2338" s="2"/>
    </row>
    <row r="2339" spans="1:1" x14ac:dyDescent="0.2">
      <c r="A2339" s="2"/>
    </row>
    <row r="2340" spans="1:1" x14ac:dyDescent="0.2">
      <c r="A2340" s="2"/>
    </row>
    <row r="2341" spans="1:1" x14ac:dyDescent="0.2">
      <c r="A2341" s="2"/>
    </row>
    <row r="2342" spans="1:1" x14ac:dyDescent="0.2">
      <c r="A2342" s="2"/>
    </row>
    <row r="2343" spans="1:1" x14ac:dyDescent="0.2">
      <c r="A2343" s="2"/>
    </row>
    <row r="2344" spans="1:1" x14ac:dyDescent="0.2">
      <c r="A2344" s="2"/>
    </row>
    <row r="2345" spans="1:1" x14ac:dyDescent="0.2">
      <c r="A2345" s="2"/>
    </row>
    <row r="2346" spans="1:1" x14ac:dyDescent="0.2">
      <c r="A2346" s="2"/>
    </row>
    <row r="2347" spans="1:1" x14ac:dyDescent="0.2">
      <c r="A2347" s="2"/>
    </row>
    <row r="2348" spans="1:1" x14ac:dyDescent="0.2">
      <c r="A2348" s="2"/>
    </row>
    <row r="2349" spans="1:1" x14ac:dyDescent="0.2">
      <c r="A2349" s="2"/>
    </row>
    <row r="2350" spans="1:1" x14ac:dyDescent="0.2">
      <c r="A2350" s="2"/>
    </row>
    <row r="2351" spans="1:1" x14ac:dyDescent="0.2">
      <c r="A2351" s="2"/>
    </row>
    <row r="2352" spans="1:1" x14ac:dyDescent="0.2">
      <c r="A2352" s="2"/>
    </row>
    <row r="2353" spans="1:1" x14ac:dyDescent="0.2">
      <c r="A2353" s="2"/>
    </row>
    <row r="2354" spans="1:1" x14ac:dyDescent="0.2">
      <c r="A2354" s="2"/>
    </row>
    <row r="2355" spans="1:1" x14ac:dyDescent="0.2">
      <c r="A2355" s="2"/>
    </row>
    <row r="2356" spans="1:1" x14ac:dyDescent="0.2">
      <c r="A2356" s="2"/>
    </row>
    <row r="2357" spans="1:1" x14ac:dyDescent="0.2">
      <c r="A2357" s="2"/>
    </row>
    <row r="2358" spans="1:1" x14ac:dyDescent="0.2">
      <c r="A2358" s="2"/>
    </row>
    <row r="2359" spans="1:1" x14ac:dyDescent="0.2">
      <c r="A2359" s="2"/>
    </row>
    <row r="2360" spans="1:1" x14ac:dyDescent="0.2">
      <c r="A2360" s="2"/>
    </row>
    <row r="2361" spans="1:1" x14ac:dyDescent="0.2">
      <c r="A2361" s="2"/>
    </row>
    <row r="2362" spans="1:1" x14ac:dyDescent="0.2">
      <c r="A2362" s="2"/>
    </row>
    <row r="2363" spans="1:1" x14ac:dyDescent="0.2">
      <c r="A2363" s="2"/>
    </row>
    <row r="2364" spans="1:1" x14ac:dyDescent="0.2">
      <c r="A2364" s="2"/>
    </row>
    <row r="2365" spans="1:1" x14ac:dyDescent="0.2">
      <c r="A2365" s="2"/>
    </row>
    <row r="2366" spans="1:1" x14ac:dyDescent="0.2">
      <c r="A2366" s="2"/>
    </row>
    <row r="2367" spans="1:1" x14ac:dyDescent="0.2">
      <c r="A2367" s="2"/>
    </row>
    <row r="2368" spans="1:1" x14ac:dyDescent="0.2">
      <c r="A2368" s="2"/>
    </row>
    <row r="2369" spans="1:1" x14ac:dyDescent="0.2">
      <c r="A2369" s="2"/>
    </row>
    <row r="2370" spans="1:1" x14ac:dyDescent="0.2">
      <c r="A2370" s="2"/>
    </row>
    <row r="2371" spans="1:1" x14ac:dyDescent="0.2">
      <c r="A2371" s="2"/>
    </row>
    <row r="2372" spans="1:1" x14ac:dyDescent="0.2">
      <c r="A2372" s="2"/>
    </row>
    <row r="2373" spans="1:1" x14ac:dyDescent="0.2">
      <c r="A2373" s="2"/>
    </row>
    <row r="2374" spans="1:1" x14ac:dyDescent="0.2">
      <c r="A2374" s="2"/>
    </row>
    <row r="2375" spans="1:1" x14ac:dyDescent="0.2">
      <c r="A2375" s="2"/>
    </row>
    <row r="2376" spans="1:1" x14ac:dyDescent="0.2">
      <c r="A2376" s="2"/>
    </row>
    <row r="2377" spans="1:1" x14ac:dyDescent="0.2">
      <c r="A2377" s="2"/>
    </row>
    <row r="2378" spans="1:1" x14ac:dyDescent="0.2">
      <c r="A2378" s="2"/>
    </row>
    <row r="2379" spans="1:1" x14ac:dyDescent="0.2">
      <c r="A2379" s="2"/>
    </row>
    <row r="2380" spans="1:1" x14ac:dyDescent="0.2">
      <c r="A2380" s="2"/>
    </row>
    <row r="2381" spans="1:1" x14ac:dyDescent="0.2">
      <c r="A2381" s="2"/>
    </row>
    <row r="2382" spans="1:1" x14ac:dyDescent="0.2">
      <c r="A2382" s="2"/>
    </row>
    <row r="2383" spans="1:1" x14ac:dyDescent="0.2">
      <c r="A2383" s="2"/>
    </row>
    <row r="2384" spans="1:1" x14ac:dyDescent="0.2">
      <c r="A2384" s="2"/>
    </row>
    <row r="2385" spans="1:1" x14ac:dyDescent="0.2">
      <c r="A2385" s="2"/>
    </row>
    <row r="2386" spans="1:1" x14ac:dyDescent="0.2">
      <c r="A2386" s="2"/>
    </row>
    <row r="2387" spans="1:1" x14ac:dyDescent="0.2">
      <c r="A2387" s="2"/>
    </row>
    <row r="2388" spans="1:1" x14ac:dyDescent="0.2">
      <c r="A2388" s="2"/>
    </row>
    <row r="2389" spans="1:1" x14ac:dyDescent="0.2">
      <c r="A2389" s="2"/>
    </row>
    <row r="2390" spans="1:1" x14ac:dyDescent="0.2">
      <c r="A2390" s="2"/>
    </row>
    <row r="2391" spans="1:1" x14ac:dyDescent="0.2">
      <c r="A2391" s="2"/>
    </row>
    <row r="2392" spans="1:1" x14ac:dyDescent="0.2">
      <c r="A2392" s="2"/>
    </row>
    <row r="2393" spans="1:1" x14ac:dyDescent="0.2">
      <c r="A2393" s="2"/>
    </row>
    <row r="2394" spans="1:1" x14ac:dyDescent="0.2">
      <c r="A2394" s="2"/>
    </row>
    <row r="2395" spans="1:1" x14ac:dyDescent="0.2">
      <c r="A2395" s="2"/>
    </row>
    <row r="2396" spans="1:1" x14ac:dyDescent="0.2">
      <c r="A2396" s="2"/>
    </row>
    <row r="2397" spans="1:1" x14ac:dyDescent="0.2">
      <c r="A2397" s="2"/>
    </row>
    <row r="2398" spans="1:1" x14ac:dyDescent="0.2">
      <c r="A2398" s="2"/>
    </row>
    <row r="2399" spans="1:1" x14ac:dyDescent="0.2">
      <c r="A2399" s="2"/>
    </row>
    <row r="2400" spans="1:1" x14ac:dyDescent="0.2">
      <c r="A2400" s="2"/>
    </row>
    <row r="2401" spans="1:1" x14ac:dyDescent="0.2">
      <c r="A2401" s="2"/>
    </row>
    <row r="2402" spans="1:1" x14ac:dyDescent="0.2">
      <c r="A2402" s="2"/>
    </row>
    <row r="2403" spans="1:1" x14ac:dyDescent="0.2">
      <c r="A2403" s="2"/>
    </row>
    <row r="2404" spans="1:1" x14ac:dyDescent="0.2">
      <c r="A2404" s="2"/>
    </row>
    <row r="2405" spans="1:1" x14ac:dyDescent="0.2">
      <c r="A2405" s="2"/>
    </row>
    <row r="2406" spans="1:1" x14ac:dyDescent="0.2">
      <c r="A2406" s="2"/>
    </row>
    <row r="2407" spans="1:1" x14ac:dyDescent="0.2">
      <c r="A2407" s="2"/>
    </row>
    <row r="2408" spans="1:1" x14ac:dyDescent="0.2">
      <c r="A2408" s="2"/>
    </row>
    <row r="2409" spans="1:1" x14ac:dyDescent="0.2">
      <c r="A2409" s="2"/>
    </row>
    <row r="2410" spans="1:1" x14ac:dyDescent="0.2">
      <c r="A2410" s="2"/>
    </row>
    <row r="2411" spans="1:1" x14ac:dyDescent="0.2">
      <c r="A2411" s="2"/>
    </row>
    <row r="2412" spans="1:1" x14ac:dyDescent="0.2">
      <c r="A2412" s="2"/>
    </row>
    <row r="2413" spans="1:1" x14ac:dyDescent="0.2">
      <c r="A2413" s="2"/>
    </row>
    <row r="2414" spans="1:1" x14ac:dyDescent="0.2">
      <c r="A2414" s="2"/>
    </row>
    <row r="2415" spans="1:1" x14ac:dyDescent="0.2">
      <c r="A2415" s="2"/>
    </row>
    <row r="2416" spans="1:1" x14ac:dyDescent="0.2">
      <c r="A2416" s="2"/>
    </row>
    <row r="2417" spans="1:1" x14ac:dyDescent="0.2">
      <c r="A2417" s="2"/>
    </row>
    <row r="2418" spans="1:1" x14ac:dyDescent="0.2">
      <c r="A2418" s="2"/>
    </row>
    <row r="2419" spans="1:1" x14ac:dyDescent="0.2">
      <c r="A2419" s="2"/>
    </row>
    <row r="2420" spans="1:1" x14ac:dyDescent="0.2">
      <c r="A2420" s="2"/>
    </row>
    <row r="2421" spans="1:1" x14ac:dyDescent="0.2">
      <c r="A2421" s="2"/>
    </row>
    <row r="2422" spans="1:1" x14ac:dyDescent="0.2">
      <c r="A2422" s="2"/>
    </row>
    <row r="2423" spans="1:1" x14ac:dyDescent="0.2">
      <c r="A2423" s="2"/>
    </row>
    <row r="2424" spans="1:1" x14ac:dyDescent="0.2">
      <c r="A2424" s="2"/>
    </row>
    <row r="2425" spans="1:1" x14ac:dyDescent="0.2">
      <c r="A2425" s="2"/>
    </row>
    <row r="2426" spans="1:1" x14ac:dyDescent="0.2">
      <c r="A2426" s="2"/>
    </row>
    <row r="2427" spans="1:1" x14ac:dyDescent="0.2">
      <c r="A2427" s="2"/>
    </row>
    <row r="2428" spans="1:1" x14ac:dyDescent="0.2">
      <c r="A2428" s="2"/>
    </row>
    <row r="2429" spans="1:1" x14ac:dyDescent="0.2">
      <c r="A2429" s="2"/>
    </row>
    <row r="2430" spans="1:1" x14ac:dyDescent="0.2">
      <c r="A2430" s="2"/>
    </row>
    <row r="2431" spans="1:1" x14ac:dyDescent="0.2">
      <c r="A2431" s="2"/>
    </row>
    <row r="2432" spans="1:1" x14ac:dyDescent="0.2">
      <c r="A2432" s="2"/>
    </row>
    <row r="2433" spans="1:1" x14ac:dyDescent="0.2">
      <c r="A2433" s="2"/>
    </row>
    <row r="2434" spans="1:1" x14ac:dyDescent="0.2">
      <c r="A2434" s="2"/>
    </row>
    <row r="2435" spans="1:1" x14ac:dyDescent="0.2">
      <c r="A2435" s="2"/>
    </row>
    <row r="2436" spans="1:1" x14ac:dyDescent="0.2">
      <c r="A2436" s="2"/>
    </row>
    <row r="2437" spans="1:1" x14ac:dyDescent="0.2">
      <c r="A2437" s="2"/>
    </row>
    <row r="2438" spans="1:1" x14ac:dyDescent="0.2">
      <c r="A2438" s="2"/>
    </row>
    <row r="2439" spans="1:1" x14ac:dyDescent="0.2">
      <c r="A2439" s="2"/>
    </row>
    <row r="2440" spans="1:1" x14ac:dyDescent="0.2">
      <c r="A2440" s="2"/>
    </row>
    <row r="2441" spans="1:1" x14ac:dyDescent="0.2">
      <c r="A2441" s="2"/>
    </row>
    <row r="2442" spans="1:1" x14ac:dyDescent="0.2">
      <c r="A2442" s="2"/>
    </row>
    <row r="2443" spans="1:1" x14ac:dyDescent="0.2">
      <c r="A2443" s="2"/>
    </row>
    <row r="2444" spans="1:1" x14ac:dyDescent="0.2">
      <c r="A2444" s="2"/>
    </row>
    <row r="2445" spans="1:1" x14ac:dyDescent="0.2">
      <c r="A2445" s="2"/>
    </row>
    <row r="2446" spans="1:1" x14ac:dyDescent="0.2">
      <c r="A2446" s="2"/>
    </row>
    <row r="2447" spans="1:1" x14ac:dyDescent="0.2">
      <c r="A2447" s="2"/>
    </row>
    <row r="2448" spans="1:1" x14ac:dyDescent="0.2">
      <c r="A2448" s="2"/>
    </row>
    <row r="2449" spans="1:1" x14ac:dyDescent="0.2">
      <c r="A2449" s="2"/>
    </row>
    <row r="2450" spans="1:1" x14ac:dyDescent="0.2">
      <c r="A2450" s="2"/>
    </row>
    <row r="2451" spans="1:1" x14ac:dyDescent="0.2">
      <c r="A2451" s="2"/>
    </row>
    <row r="2452" spans="1:1" x14ac:dyDescent="0.2">
      <c r="A2452" s="2"/>
    </row>
    <row r="2453" spans="1:1" x14ac:dyDescent="0.2">
      <c r="A2453" s="2"/>
    </row>
    <row r="2454" spans="1:1" x14ac:dyDescent="0.2">
      <c r="A2454" s="2"/>
    </row>
    <row r="2455" spans="1:1" x14ac:dyDescent="0.2">
      <c r="A2455" s="2"/>
    </row>
    <row r="2456" spans="1:1" x14ac:dyDescent="0.2">
      <c r="A2456" s="2"/>
    </row>
    <row r="2457" spans="1:1" x14ac:dyDescent="0.2">
      <c r="A2457" s="2"/>
    </row>
    <row r="2458" spans="1:1" x14ac:dyDescent="0.2">
      <c r="A2458" s="2"/>
    </row>
    <row r="2459" spans="1:1" x14ac:dyDescent="0.2">
      <c r="A2459" s="2"/>
    </row>
    <row r="2460" spans="1:1" x14ac:dyDescent="0.2">
      <c r="A2460" s="2"/>
    </row>
    <row r="2461" spans="1:1" x14ac:dyDescent="0.2">
      <c r="A2461" s="2"/>
    </row>
    <row r="2462" spans="1:1" x14ac:dyDescent="0.2">
      <c r="A2462" s="2"/>
    </row>
    <row r="2463" spans="1:1" x14ac:dyDescent="0.2">
      <c r="A2463" s="2"/>
    </row>
    <row r="2464" spans="1:1" x14ac:dyDescent="0.2">
      <c r="A2464" s="2"/>
    </row>
    <row r="2465" spans="1:1" x14ac:dyDescent="0.2">
      <c r="A2465" s="2"/>
    </row>
    <row r="2466" spans="1:1" x14ac:dyDescent="0.2">
      <c r="A2466" s="2"/>
    </row>
    <row r="2467" spans="1:1" x14ac:dyDescent="0.2">
      <c r="A2467" s="2"/>
    </row>
    <row r="2468" spans="1:1" x14ac:dyDescent="0.2">
      <c r="A2468" s="2"/>
    </row>
    <row r="2469" spans="1:1" x14ac:dyDescent="0.2">
      <c r="A2469" s="2"/>
    </row>
    <row r="2470" spans="1:1" x14ac:dyDescent="0.2">
      <c r="A2470" s="2"/>
    </row>
    <row r="2471" spans="1:1" x14ac:dyDescent="0.2">
      <c r="A2471" s="2"/>
    </row>
    <row r="2472" spans="1:1" x14ac:dyDescent="0.2">
      <c r="A2472" s="2"/>
    </row>
    <row r="2473" spans="1:1" x14ac:dyDescent="0.2">
      <c r="A2473" s="2"/>
    </row>
    <row r="2474" spans="1:1" x14ac:dyDescent="0.2">
      <c r="A2474" s="2"/>
    </row>
    <row r="2475" spans="1:1" x14ac:dyDescent="0.2">
      <c r="A2475" s="2"/>
    </row>
    <row r="2476" spans="1:1" x14ac:dyDescent="0.2">
      <c r="A2476" s="2"/>
    </row>
    <row r="2477" spans="1:1" x14ac:dyDescent="0.2">
      <c r="A2477" s="2"/>
    </row>
    <row r="2478" spans="1:1" x14ac:dyDescent="0.2">
      <c r="A2478" s="2"/>
    </row>
    <row r="2479" spans="1:1" x14ac:dyDescent="0.2">
      <c r="A2479" s="2"/>
    </row>
    <row r="2480" spans="1:1" x14ac:dyDescent="0.2">
      <c r="A2480" s="2"/>
    </row>
    <row r="2481" spans="1:1" x14ac:dyDescent="0.2">
      <c r="A2481" s="2"/>
    </row>
    <row r="2482" spans="1:1" x14ac:dyDescent="0.2">
      <c r="A2482" s="2"/>
    </row>
    <row r="2483" spans="1:1" x14ac:dyDescent="0.2">
      <c r="A2483" s="2"/>
    </row>
    <row r="2484" spans="1:1" x14ac:dyDescent="0.2">
      <c r="A2484" s="2"/>
    </row>
    <row r="2485" spans="1:1" x14ac:dyDescent="0.2">
      <c r="A2485" s="2"/>
    </row>
    <row r="2486" spans="1:1" x14ac:dyDescent="0.2">
      <c r="A2486" s="2"/>
    </row>
    <row r="2487" spans="1:1" x14ac:dyDescent="0.2">
      <c r="A2487" s="2"/>
    </row>
    <row r="2488" spans="1:1" x14ac:dyDescent="0.2">
      <c r="A2488" s="2"/>
    </row>
    <row r="2489" spans="1:1" x14ac:dyDescent="0.2">
      <c r="A2489" s="2"/>
    </row>
    <row r="2490" spans="1:1" x14ac:dyDescent="0.2">
      <c r="A2490" s="2"/>
    </row>
    <row r="2491" spans="1:1" x14ac:dyDescent="0.2">
      <c r="A2491" s="2"/>
    </row>
    <row r="2492" spans="1:1" x14ac:dyDescent="0.2">
      <c r="A2492" s="2"/>
    </row>
    <row r="2493" spans="1:1" x14ac:dyDescent="0.2">
      <c r="A2493" s="2"/>
    </row>
    <row r="2494" spans="1:1" x14ac:dyDescent="0.2">
      <c r="A2494" s="2"/>
    </row>
    <row r="2495" spans="1:1" x14ac:dyDescent="0.2">
      <c r="A2495" s="2"/>
    </row>
    <row r="2496" spans="1:1" x14ac:dyDescent="0.2">
      <c r="A2496" s="2"/>
    </row>
    <row r="2497" spans="1:1" x14ac:dyDescent="0.2">
      <c r="A2497" s="2"/>
    </row>
    <row r="2498" spans="1:1" x14ac:dyDescent="0.2">
      <c r="A2498" s="2"/>
    </row>
    <row r="2499" spans="1:1" x14ac:dyDescent="0.2">
      <c r="A2499" s="2"/>
    </row>
    <row r="2500" spans="1:1" x14ac:dyDescent="0.2">
      <c r="A2500" s="2"/>
    </row>
    <row r="2501" spans="1:1" x14ac:dyDescent="0.2">
      <c r="A2501" s="2"/>
    </row>
    <row r="2502" spans="1:1" x14ac:dyDescent="0.2">
      <c r="A2502" s="2"/>
    </row>
    <row r="2503" spans="1:1" x14ac:dyDescent="0.2">
      <c r="A2503" s="2"/>
    </row>
    <row r="2504" spans="1:1" x14ac:dyDescent="0.2">
      <c r="A2504" s="2"/>
    </row>
    <row r="2505" spans="1:1" x14ac:dyDescent="0.2">
      <c r="A2505" s="2"/>
    </row>
    <row r="2506" spans="1:1" x14ac:dyDescent="0.2">
      <c r="A2506" s="2"/>
    </row>
    <row r="2507" spans="1:1" x14ac:dyDescent="0.2">
      <c r="A2507" s="2"/>
    </row>
    <row r="2508" spans="1:1" x14ac:dyDescent="0.2">
      <c r="A2508" s="2"/>
    </row>
    <row r="2509" spans="1:1" x14ac:dyDescent="0.2">
      <c r="A2509" s="2"/>
    </row>
    <row r="2510" spans="1:1" x14ac:dyDescent="0.2">
      <c r="A2510" s="2"/>
    </row>
    <row r="2511" spans="1:1" x14ac:dyDescent="0.2">
      <c r="A2511" s="2"/>
    </row>
    <row r="2512" spans="1:1" x14ac:dyDescent="0.2">
      <c r="A2512" s="2"/>
    </row>
    <row r="2513" spans="1:1" x14ac:dyDescent="0.2">
      <c r="A2513" s="2"/>
    </row>
    <row r="2514" spans="1:1" x14ac:dyDescent="0.2">
      <c r="A2514" s="2"/>
    </row>
    <row r="2515" spans="1:1" x14ac:dyDescent="0.2">
      <c r="A2515" s="2"/>
    </row>
    <row r="2516" spans="1:1" x14ac:dyDescent="0.2">
      <c r="A2516" s="2"/>
    </row>
    <row r="2517" spans="1:1" x14ac:dyDescent="0.2">
      <c r="A2517" s="2"/>
    </row>
    <row r="2518" spans="1:1" x14ac:dyDescent="0.2">
      <c r="A2518" s="2"/>
    </row>
    <row r="2519" spans="1:1" x14ac:dyDescent="0.2">
      <c r="A2519" s="2"/>
    </row>
    <row r="2520" spans="1:1" x14ac:dyDescent="0.2">
      <c r="A2520" s="2"/>
    </row>
    <row r="2521" spans="1:1" x14ac:dyDescent="0.2">
      <c r="A2521" s="2"/>
    </row>
    <row r="2522" spans="1:1" x14ac:dyDescent="0.2">
      <c r="A2522" s="2"/>
    </row>
    <row r="2523" spans="1:1" x14ac:dyDescent="0.2">
      <c r="A2523" s="2"/>
    </row>
    <row r="2524" spans="1:1" x14ac:dyDescent="0.2">
      <c r="A2524" s="2"/>
    </row>
    <row r="2525" spans="1:1" x14ac:dyDescent="0.2">
      <c r="A2525" s="2"/>
    </row>
    <row r="2526" spans="1:1" x14ac:dyDescent="0.2">
      <c r="A2526" s="2"/>
    </row>
    <row r="2527" spans="1:1" x14ac:dyDescent="0.2">
      <c r="A2527" s="2"/>
    </row>
    <row r="2528" spans="1:1" x14ac:dyDescent="0.2">
      <c r="A2528" s="2"/>
    </row>
    <row r="2529" spans="1:1" x14ac:dyDescent="0.2">
      <c r="A2529" s="2"/>
    </row>
    <row r="2530" spans="1:1" x14ac:dyDescent="0.2">
      <c r="A2530" s="2"/>
    </row>
    <row r="2531" spans="1:1" x14ac:dyDescent="0.2">
      <c r="A2531" s="2"/>
    </row>
    <row r="2532" spans="1:1" x14ac:dyDescent="0.2">
      <c r="A2532" s="2"/>
    </row>
    <row r="2533" spans="1:1" x14ac:dyDescent="0.2">
      <c r="A2533" s="2"/>
    </row>
    <row r="2534" spans="1:1" x14ac:dyDescent="0.2">
      <c r="A2534" s="2"/>
    </row>
    <row r="2535" spans="1:1" x14ac:dyDescent="0.2">
      <c r="A2535" s="2"/>
    </row>
    <row r="2536" spans="1:1" x14ac:dyDescent="0.2">
      <c r="A2536" s="2"/>
    </row>
    <row r="2537" spans="1:1" x14ac:dyDescent="0.2">
      <c r="A2537" s="2"/>
    </row>
    <row r="2538" spans="1:1" x14ac:dyDescent="0.2">
      <c r="A2538" s="2"/>
    </row>
    <row r="2539" spans="1:1" x14ac:dyDescent="0.2">
      <c r="A2539" s="2"/>
    </row>
    <row r="2540" spans="1:1" x14ac:dyDescent="0.2">
      <c r="A2540" s="2"/>
    </row>
    <row r="2541" spans="1:1" x14ac:dyDescent="0.2">
      <c r="A2541" s="2"/>
    </row>
    <row r="2542" spans="1:1" x14ac:dyDescent="0.2">
      <c r="A2542" s="2"/>
    </row>
    <row r="2543" spans="1:1" x14ac:dyDescent="0.2">
      <c r="A2543" s="2"/>
    </row>
    <row r="2544" spans="1:1" x14ac:dyDescent="0.2">
      <c r="A2544" s="2"/>
    </row>
    <row r="2545" spans="1:1" x14ac:dyDescent="0.2">
      <c r="A2545" s="2"/>
    </row>
    <row r="2546" spans="1:1" x14ac:dyDescent="0.2">
      <c r="A2546" s="2"/>
    </row>
    <row r="2547" spans="1:1" x14ac:dyDescent="0.2">
      <c r="A2547" s="2"/>
    </row>
    <row r="2548" spans="1:1" x14ac:dyDescent="0.2">
      <c r="A2548" s="2"/>
    </row>
    <row r="2549" spans="1:1" x14ac:dyDescent="0.2">
      <c r="A2549" s="2"/>
    </row>
    <row r="2550" spans="1:1" x14ac:dyDescent="0.2">
      <c r="A2550" s="2"/>
    </row>
    <row r="2551" spans="1:1" x14ac:dyDescent="0.2">
      <c r="A2551" s="2"/>
    </row>
    <row r="2552" spans="1:1" x14ac:dyDescent="0.2">
      <c r="A2552" s="2"/>
    </row>
    <row r="2553" spans="1:1" x14ac:dyDescent="0.2">
      <c r="A2553" s="2"/>
    </row>
    <row r="2554" spans="1:1" x14ac:dyDescent="0.2">
      <c r="A2554" s="2"/>
    </row>
    <row r="2555" spans="1:1" x14ac:dyDescent="0.2">
      <c r="A2555" s="2"/>
    </row>
    <row r="2556" spans="1:1" x14ac:dyDescent="0.2">
      <c r="A2556" s="2"/>
    </row>
    <row r="2557" spans="1:1" x14ac:dyDescent="0.2">
      <c r="A2557" s="2"/>
    </row>
    <row r="2558" spans="1:1" x14ac:dyDescent="0.2">
      <c r="A2558" s="2"/>
    </row>
    <row r="2559" spans="1:1" x14ac:dyDescent="0.2">
      <c r="A2559" s="2"/>
    </row>
    <row r="2560" spans="1:1" x14ac:dyDescent="0.2">
      <c r="A2560" s="2"/>
    </row>
    <row r="2561" spans="1:1" x14ac:dyDescent="0.2">
      <c r="A2561" s="2"/>
    </row>
    <row r="2562" spans="1:1" x14ac:dyDescent="0.2">
      <c r="A2562" s="2"/>
    </row>
    <row r="2563" spans="1:1" x14ac:dyDescent="0.2">
      <c r="A2563" s="2"/>
    </row>
    <row r="2564" spans="1:1" x14ac:dyDescent="0.2">
      <c r="A2564" s="2"/>
    </row>
    <row r="2565" spans="1:1" x14ac:dyDescent="0.2">
      <c r="A2565" s="2"/>
    </row>
    <row r="2566" spans="1:1" x14ac:dyDescent="0.2">
      <c r="A2566" s="2"/>
    </row>
    <row r="2567" spans="1:1" x14ac:dyDescent="0.2">
      <c r="A2567" s="2"/>
    </row>
    <row r="2568" spans="1:1" x14ac:dyDescent="0.2">
      <c r="A2568" s="2"/>
    </row>
    <row r="2569" spans="1:1" x14ac:dyDescent="0.2">
      <c r="A2569" s="2"/>
    </row>
    <row r="2570" spans="1:1" x14ac:dyDescent="0.2">
      <c r="A2570" s="2"/>
    </row>
    <row r="2571" spans="1:1" x14ac:dyDescent="0.2">
      <c r="A2571" s="2"/>
    </row>
    <row r="2572" spans="1:1" x14ac:dyDescent="0.2">
      <c r="A2572" s="2"/>
    </row>
    <row r="2573" spans="1:1" x14ac:dyDescent="0.2">
      <c r="A2573" s="2"/>
    </row>
    <row r="2574" spans="1:1" x14ac:dyDescent="0.2">
      <c r="A2574" s="2"/>
    </row>
    <row r="2575" spans="1:1" x14ac:dyDescent="0.2">
      <c r="A2575" s="2"/>
    </row>
    <row r="2576" spans="1:1" x14ac:dyDescent="0.2">
      <c r="A2576" s="2"/>
    </row>
    <row r="2577" spans="1:1" x14ac:dyDescent="0.2">
      <c r="A2577" s="2"/>
    </row>
    <row r="2578" spans="1:1" x14ac:dyDescent="0.2">
      <c r="A2578" s="2"/>
    </row>
    <row r="2579" spans="1:1" x14ac:dyDescent="0.2">
      <c r="A2579" s="2"/>
    </row>
    <row r="2580" spans="1:1" x14ac:dyDescent="0.2">
      <c r="A2580" s="2"/>
    </row>
    <row r="2581" spans="1:1" x14ac:dyDescent="0.2">
      <c r="A2581" s="2"/>
    </row>
    <row r="2582" spans="1:1" x14ac:dyDescent="0.2">
      <c r="A2582" s="2"/>
    </row>
    <row r="2583" spans="1:1" x14ac:dyDescent="0.2">
      <c r="A2583" s="2"/>
    </row>
    <row r="2584" spans="1:1" x14ac:dyDescent="0.2">
      <c r="A2584" s="2"/>
    </row>
    <row r="2585" spans="1:1" x14ac:dyDescent="0.2">
      <c r="A2585" s="2"/>
    </row>
    <row r="2586" spans="1:1" x14ac:dyDescent="0.2">
      <c r="A2586" s="2"/>
    </row>
    <row r="2587" spans="1:1" x14ac:dyDescent="0.2">
      <c r="A2587" s="2"/>
    </row>
    <row r="2588" spans="1:1" x14ac:dyDescent="0.2">
      <c r="A2588" s="2"/>
    </row>
    <row r="2589" spans="1:1" x14ac:dyDescent="0.2">
      <c r="A2589" s="2"/>
    </row>
    <row r="2590" spans="1:1" x14ac:dyDescent="0.2">
      <c r="A2590" s="2"/>
    </row>
    <row r="2591" spans="1:1" x14ac:dyDescent="0.2">
      <c r="A2591" s="2"/>
    </row>
    <row r="2592" spans="1:1" x14ac:dyDescent="0.2">
      <c r="A2592" s="2"/>
    </row>
    <row r="2593" spans="1:1" x14ac:dyDescent="0.2">
      <c r="A2593" s="2"/>
    </row>
    <row r="2594" spans="1:1" x14ac:dyDescent="0.2">
      <c r="A2594" s="2"/>
    </row>
    <row r="2595" spans="1:1" x14ac:dyDescent="0.2">
      <c r="A2595" s="2"/>
    </row>
    <row r="2596" spans="1:1" x14ac:dyDescent="0.2">
      <c r="A2596" s="2"/>
    </row>
    <row r="2597" spans="1:1" x14ac:dyDescent="0.2">
      <c r="A2597" s="2"/>
    </row>
    <row r="2598" spans="1:1" x14ac:dyDescent="0.2">
      <c r="A2598" s="2"/>
    </row>
    <row r="2599" spans="1:1" x14ac:dyDescent="0.2">
      <c r="A2599" s="2"/>
    </row>
    <row r="2600" spans="1:1" x14ac:dyDescent="0.2">
      <c r="A2600" s="2"/>
    </row>
    <row r="2601" spans="1:1" x14ac:dyDescent="0.2">
      <c r="A2601" s="2"/>
    </row>
    <row r="2602" spans="1:1" x14ac:dyDescent="0.2">
      <c r="A2602" s="2"/>
    </row>
    <row r="2603" spans="1:1" x14ac:dyDescent="0.2">
      <c r="A2603" s="2"/>
    </row>
    <row r="2604" spans="1:1" x14ac:dyDescent="0.2">
      <c r="A2604" s="2"/>
    </row>
    <row r="2605" spans="1:1" x14ac:dyDescent="0.2">
      <c r="A2605" s="2"/>
    </row>
    <row r="2606" spans="1:1" x14ac:dyDescent="0.2">
      <c r="A2606" s="2"/>
    </row>
    <row r="2607" spans="1:1" x14ac:dyDescent="0.2">
      <c r="A2607" s="2"/>
    </row>
    <row r="2608" spans="1:1" x14ac:dyDescent="0.2">
      <c r="A2608" s="2"/>
    </row>
    <row r="2609" spans="1:1" x14ac:dyDescent="0.2">
      <c r="A2609" s="2"/>
    </row>
    <row r="2610" spans="1:1" x14ac:dyDescent="0.2">
      <c r="A2610" s="2"/>
    </row>
    <row r="2611" spans="1:1" x14ac:dyDescent="0.2">
      <c r="A2611" s="2"/>
    </row>
    <row r="2612" spans="1:1" x14ac:dyDescent="0.2">
      <c r="A2612" s="2"/>
    </row>
    <row r="2613" spans="1:1" x14ac:dyDescent="0.2">
      <c r="A2613" s="2"/>
    </row>
    <row r="2614" spans="1:1" x14ac:dyDescent="0.2">
      <c r="A2614" s="2"/>
    </row>
    <row r="2615" spans="1:1" x14ac:dyDescent="0.2">
      <c r="A2615" s="2"/>
    </row>
    <row r="2616" spans="1:1" x14ac:dyDescent="0.2">
      <c r="A2616" s="2"/>
    </row>
    <row r="2617" spans="1:1" x14ac:dyDescent="0.2">
      <c r="A2617" s="2"/>
    </row>
    <row r="2618" spans="1:1" x14ac:dyDescent="0.2">
      <c r="A2618" s="2"/>
    </row>
    <row r="2619" spans="1:1" x14ac:dyDescent="0.2">
      <c r="A2619" s="2"/>
    </row>
    <row r="2620" spans="1:1" x14ac:dyDescent="0.2">
      <c r="A2620" s="2"/>
    </row>
    <row r="2621" spans="1:1" x14ac:dyDescent="0.2">
      <c r="A2621" s="2"/>
    </row>
    <row r="2622" spans="1:1" x14ac:dyDescent="0.2">
      <c r="A2622" s="2"/>
    </row>
    <row r="2623" spans="1:1" x14ac:dyDescent="0.2">
      <c r="A2623" s="2"/>
    </row>
    <row r="2624" spans="1:1" x14ac:dyDescent="0.2">
      <c r="A2624" s="2"/>
    </row>
    <row r="2625" spans="1:1" x14ac:dyDescent="0.2">
      <c r="A2625" s="2"/>
    </row>
    <row r="2626" spans="1:1" x14ac:dyDescent="0.2">
      <c r="A2626" s="2"/>
    </row>
    <row r="2627" spans="1:1" x14ac:dyDescent="0.2">
      <c r="A2627" s="2"/>
    </row>
    <row r="2628" spans="1:1" x14ac:dyDescent="0.2">
      <c r="A2628" s="2"/>
    </row>
    <row r="2629" spans="1:1" x14ac:dyDescent="0.2">
      <c r="A2629" s="2"/>
    </row>
    <row r="2630" spans="1:1" x14ac:dyDescent="0.2">
      <c r="A2630" s="2"/>
    </row>
    <row r="2631" spans="1:1" x14ac:dyDescent="0.2">
      <c r="A2631" s="2"/>
    </row>
    <row r="2632" spans="1:1" x14ac:dyDescent="0.2">
      <c r="A2632" s="2"/>
    </row>
    <row r="2633" spans="1:1" x14ac:dyDescent="0.2">
      <c r="A2633" s="2"/>
    </row>
    <row r="2634" spans="1:1" x14ac:dyDescent="0.2">
      <c r="A2634" s="2"/>
    </row>
    <row r="2635" spans="1:1" x14ac:dyDescent="0.2">
      <c r="A2635" s="2"/>
    </row>
    <row r="2636" spans="1:1" x14ac:dyDescent="0.2">
      <c r="A2636" s="2"/>
    </row>
    <row r="2637" spans="1:1" x14ac:dyDescent="0.2">
      <c r="A2637" s="2"/>
    </row>
    <row r="2638" spans="1:1" x14ac:dyDescent="0.2">
      <c r="A2638" s="2"/>
    </row>
    <row r="2639" spans="1:1" x14ac:dyDescent="0.2">
      <c r="A2639" s="2"/>
    </row>
    <row r="2640" spans="1:1" x14ac:dyDescent="0.2">
      <c r="A2640" s="2"/>
    </row>
    <row r="2641" spans="1:1" x14ac:dyDescent="0.2">
      <c r="A2641" s="2"/>
    </row>
    <row r="2642" spans="1:1" x14ac:dyDescent="0.2">
      <c r="A2642" s="2"/>
    </row>
    <row r="2643" spans="1:1" x14ac:dyDescent="0.2">
      <c r="A2643" s="2"/>
    </row>
    <row r="2644" spans="1:1" x14ac:dyDescent="0.2">
      <c r="A2644" s="2"/>
    </row>
    <row r="2645" spans="1:1" x14ac:dyDescent="0.2">
      <c r="A2645" s="2"/>
    </row>
    <row r="2646" spans="1:1" x14ac:dyDescent="0.2">
      <c r="A2646" s="2"/>
    </row>
    <row r="2647" spans="1:1" x14ac:dyDescent="0.2">
      <c r="A2647" s="2"/>
    </row>
    <row r="2648" spans="1:1" x14ac:dyDescent="0.2">
      <c r="A2648" s="2"/>
    </row>
    <row r="2649" spans="1:1" x14ac:dyDescent="0.2">
      <c r="A2649" s="2"/>
    </row>
    <row r="2650" spans="1:1" x14ac:dyDescent="0.2">
      <c r="A2650" s="2"/>
    </row>
    <row r="2651" spans="1:1" x14ac:dyDescent="0.2">
      <c r="A2651" s="2"/>
    </row>
    <row r="2652" spans="1:1" x14ac:dyDescent="0.2">
      <c r="A2652" s="2"/>
    </row>
    <row r="2653" spans="1:1" x14ac:dyDescent="0.2">
      <c r="A2653" s="2"/>
    </row>
    <row r="2654" spans="1:1" x14ac:dyDescent="0.2">
      <c r="A2654" s="2"/>
    </row>
    <row r="2655" spans="1:1" x14ac:dyDescent="0.2">
      <c r="A2655" s="2"/>
    </row>
    <row r="2656" spans="1:1" x14ac:dyDescent="0.2">
      <c r="A2656" s="2"/>
    </row>
    <row r="2657" spans="1:1" x14ac:dyDescent="0.2">
      <c r="A2657" s="2"/>
    </row>
    <row r="2658" spans="1:1" x14ac:dyDescent="0.2">
      <c r="A2658" s="2"/>
    </row>
    <row r="2659" spans="1:1" x14ac:dyDescent="0.2">
      <c r="A2659" s="2"/>
    </row>
    <row r="2660" spans="1:1" x14ac:dyDescent="0.2">
      <c r="A2660" s="2"/>
    </row>
    <row r="2661" spans="1:1" x14ac:dyDescent="0.2">
      <c r="A2661" s="2"/>
    </row>
    <row r="2662" spans="1:1" x14ac:dyDescent="0.2">
      <c r="A2662" s="2"/>
    </row>
    <row r="2663" spans="1:1" x14ac:dyDescent="0.2">
      <c r="A2663" s="2"/>
    </row>
    <row r="2664" spans="1:1" x14ac:dyDescent="0.2">
      <c r="A2664" s="2"/>
    </row>
    <row r="2665" spans="1:1" x14ac:dyDescent="0.2">
      <c r="A2665" s="2"/>
    </row>
    <row r="2666" spans="1:1" x14ac:dyDescent="0.2">
      <c r="A2666" s="2"/>
    </row>
    <row r="2667" spans="1:1" x14ac:dyDescent="0.2">
      <c r="A2667" s="2"/>
    </row>
    <row r="2668" spans="1:1" x14ac:dyDescent="0.2">
      <c r="A2668" s="2"/>
    </row>
    <row r="2669" spans="1:1" x14ac:dyDescent="0.2">
      <c r="A2669" s="2"/>
    </row>
    <row r="2670" spans="1:1" x14ac:dyDescent="0.2">
      <c r="A2670" s="2"/>
    </row>
    <row r="2671" spans="1:1" x14ac:dyDescent="0.2">
      <c r="A2671" s="2"/>
    </row>
    <row r="2672" spans="1:1" x14ac:dyDescent="0.2">
      <c r="A2672" s="2"/>
    </row>
    <row r="2673" spans="1:1" x14ac:dyDescent="0.2">
      <c r="A2673" s="2"/>
    </row>
    <row r="2674" spans="1:1" x14ac:dyDescent="0.2">
      <c r="A2674" s="2"/>
    </row>
    <row r="2675" spans="1:1" x14ac:dyDescent="0.2">
      <c r="A2675" s="2"/>
    </row>
    <row r="2676" spans="1:1" x14ac:dyDescent="0.2">
      <c r="A2676" s="2"/>
    </row>
    <row r="2677" spans="1:1" x14ac:dyDescent="0.2">
      <c r="A2677" s="2"/>
    </row>
    <row r="2678" spans="1:1" x14ac:dyDescent="0.2">
      <c r="A2678" s="2"/>
    </row>
    <row r="2679" spans="1:1" x14ac:dyDescent="0.2">
      <c r="A2679" s="2"/>
    </row>
    <row r="2680" spans="1:1" x14ac:dyDescent="0.2">
      <c r="A2680" s="2"/>
    </row>
    <row r="2681" spans="1:1" x14ac:dyDescent="0.2">
      <c r="A2681" s="2"/>
    </row>
    <row r="2682" spans="1:1" x14ac:dyDescent="0.2">
      <c r="A2682" s="2"/>
    </row>
    <row r="2683" spans="1:1" x14ac:dyDescent="0.2">
      <c r="A2683" s="2"/>
    </row>
    <row r="2684" spans="1:1" x14ac:dyDescent="0.2">
      <c r="A2684" s="2"/>
    </row>
    <row r="2685" spans="1:1" x14ac:dyDescent="0.2">
      <c r="A2685" s="2"/>
    </row>
    <row r="2686" spans="1:1" x14ac:dyDescent="0.2">
      <c r="A2686" s="2"/>
    </row>
    <row r="2687" spans="1:1" x14ac:dyDescent="0.2">
      <c r="A2687" s="2"/>
    </row>
    <row r="2688" spans="1:1" x14ac:dyDescent="0.2">
      <c r="A2688" s="2"/>
    </row>
    <row r="2689" spans="1:1" x14ac:dyDescent="0.2">
      <c r="A2689" s="2"/>
    </row>
    <row r="2690" spans="1:1" x14ac:dyDescent="0.2">
      <c r="A2690" s="2"/>
    </row>
    <row r="2691" spans="1:1" x14ac:dyDescent="0.2">
      <c r="A2691" s="2"/>
    </row>
    <row r="2692" spans="1:1" x14ac:dyDescent="0.2">
      <c r="A2692" s="2"/>
    </row>
    <row r="2693" spans="1:1" x14ac:dyDescent="0.2">
      <c r="A2693" s="2"/>
    </row>
    <row r="2694" spans="1:1" x14ac:dyDescent="0.2">
      <c r="A2694" s="2"/>
    </row>
    <row r="2695" spans="1:1" x14ac:dyDescent="0.2">
      <c r="A2695" s="2"/>
    </row>
    <row r="2696" spans="1:1" x14ac:dyDescent="0.2">
      <c r="A2696" s="2"/>
    </row>
    <row r="2697" spans="1:1" x14ac:dyDescent="0.2">
      <c r="A2697" s="2"/>
    </row>
    <row r="2698" spans="1:1" x14ac:dyDescent="0.2">
      <c r="A2698" s="2"/>
    </row>
    <row r="2699" spans="1:1" x14ac:dyDescent="0.2">
      <c r="A2699" s="2"/>
    </row>
    <row r="2700" spans="1:1" x14ac:dyDescent="0.2">
      <c r="A2700" s="2"/>
    </row>
    <row r="2701" spans="1:1" x14ac:dyDescent="0.2">
      <c r="A2701" s="2"/>
    </row>
    <row r="2702" spans="1:1" x14ac:dyDescent="0.2">
      <c r="A2702" s="2"/>
    </row>
    <row r="2703" spans="1:1" x14ac:dyDescent="0.2">
      <c r="A2703" s="2"/>
    </row>
    <row r="2704" spans="1:1" x14ac:dyDescent="0.2">
      <c r="A2704" s="2"/>
    </row>
    <row r="2705" spans="1:1" x14ac:dyDescent="0.2">
      <c r="A2705" s="2"/>
    </row>
    <row r="2706" spans="1:1" x14ac:dyDescent="0.2">
      <c r="A2706" s="2"/>
    </row>
    <row r="2707" spans="1:1" x14ac:dyDescent="0.2">
      <c r="A2707" s="2"/>
    </row>
    <row r="2708" spans="1:1" x14ac:dyDescent="0.2">
      <c r="A2708" s="2"/>
    </row>
    <row r="2709" spans="1:1" x14ac:dyDescent="0.2">
      <c r="A2709" s="2"/>
    </row>
    <row r="2710" spans="1:1" x14ac:dyDescent="0.2">
      <c r="A2710" s="2"/>
    </row>
    <row r="2711" spans="1:1" x14ac:dyDescent="0.2">
      <c r="A2711" s="2"/>
    </row>
    <row r="2712" spans="1:1" x14ac:dyDescent="0.2">
      <c r="A2712" s="2"/>
    </row>
    <row r="2713" spans="1:1" x14ac:dyDescent="0.2">
      <c r="A2713" s="2"/>
    </row>
    <row r="2714" spans="1:1" x14ac:dyDescent="0.2">
      <c r="A2714" s="2"/>
    </row>
    <row r="2715" spans="1:1" x14ac:dyDescent="0.2">
      <c r="A2715" s="2"/>
    </row>
    <row r="2716" spans="1:1" x14ac:dyDescent="0.2">
      <c r="A2716" s="2"/>
    </row>
    <row r="2717" spans="1:1" x14ac:dyDescent="0.2">
      <c r="A2717" s="2"/>
    </row>
    <row r="2718" spans="1:1" x14ac:dyDescent="0.2">
      <c r="A2718" s="2"/>
    </row>
    <row r="2719" spans="1:1" x14ac:dyDescent="0.2">
      <c r="A2719" s="2"/>
    </row>
    <row r="2720" spans="1:1" x14ac:dyDescent="0.2">
      <c r="A2720" s="2"/>
    </row>
    <row r="2721" spans="1:1" x14ac:dyDescent="0.2">
      <c r="A2721" s="2"/>
    </row>
    <row r="2722" spans="1:1" x14ac:dyDescent="0.2">
      <c r="A2722" s="2"/>
    </row>
    <row r="2723" spans="1:1" x14ac:dyDescent="0.2">
      <c r="A2723" s="2"/>
    </row>
    <row r="2724" spans="1:1" x14ac:dyDescent="0.2">
      <c r="A2724" s="2"/>
    </row>
    <row r="2725" spans="1:1" x14ac:dyDescent="0.2">
      <c r="A2725" s="2"/>
    </row>
    <row r="2726" spans="1:1" x14ac:dyDescent="0.2">
      <c r="A2726" s="2"/>
    </row>
    <row r="2727" spans="1:1" x14ac:dyDescent="0.2">
      <c r="A2727" s="2"/>
    </row>
    <row r="2728" spans="1:1" x14ac:dyDescent="0.2">
      <c r="A2728" s="2"/>
    </row>
    <row r="2729" spans="1:1" x14ac:dyDescent="0.2">
      <c r="A2729" s="2"/>
    </row>
    <row r="2730" spans="1:1" x14ac:dyDescent="0.2">
      <c r="A2730" s="2"/>
    </row>
    <row r="2731" spans="1:1" x14ac:dyDescent="0.2">
      <c r="A2731" s="2"/>
    </row>
    <row r="2732" spans="1:1" x14ac:dyDescent="0.2">
      <c r="A2732" s="2"/>
    </row>
    <row r="2733" spans="1:1" x14ac:dyDescent="0.2">
      <c r="A2733" s="2"/>
    </row>
    <row r="2734" spans="1:1" x14ac:dyDescent="0.2">
      <c r="A2734" s="2"/>
    </row>
    <row r="2735" spans="1:1" x14ac:dyDescent="0.2">
      <c r="A2735" s="2"/>
    </row>
    <row r="2736" spans="1:1" x14ac:dyDescent="0.2">
      <c r="A2736" s="2"/>
    </row>
    <row r="2737" spans="1:1" x14ac:dyDescent="0.2">
      <c r="A2737" s="2"/>
    </row>
    <row r="2738" spans="1:1" x14ac:dyDescent="0.2">
      <c r="A2738" s="2"/>
    </row>
    <row r="2739" spans="1:1" x14ac:dyDescent="0.2">
      <c r="A2739" s="2"/>
    </row>
    <row r="2740" spans="1:1" x14ac:dyDescent="0.2">
      <c r="A2740" s="2"/>
    </row>
    <row r="2741" spans="1:1" x14ac:dyDescent="0.2">
      <c r="A2741" s="2"/>
    </row>
    <row r="2742" spans="1:1" x14ac:dyDescent="0.2">
      <c r="A2742" s="2"/>
    </row>
    <row r="2743" spans="1:1" x14ac:dyDescent="0.2">
      <c r="A2743" s="2"/>
    </row>
    <row r="2744" spans="1:1" x14ac:dyDescent="0.2">
      <c r="A2744" s="2"/>
    </row>
    <row r="2745" spans="1:1" x14ac:dyDescent="0.2">
      <c r="A2745" s="2"/>
    </row>
    <row r="2746" spans="1:1" x14ac:dyDescent="0.2">
      <c r="A2746" s="2"/>
    </row>
    <row r="2747" spans="1:1" x14ac:dyDescent="0.2">
      <c r="A2747" s="2"/>
    </row>
    <row r="2748" spans="1:1" x14ac:dyDescent="0.2">
      <c r="A2748" s="2"/>
    </row>
    <row r="2749" spans="1:1" x14ac:dyDescent="0.2">
      <c r="A2749" s="2"/>
    </row>
    <row r="2750" spans="1:1" x14ac:dyDescent="0.2">
      <c r="A2750" s="2"/>
    </row>
    <row r="2751" spans="1:1" x14ac:dyDescent="0.2">
      <c r="A2751" s="2"/>
    </row>
    <row r="2752" spans="1:1" x14ac:dyDescent="0.2">
      <c r="A2752" s="2"/>
    </row>
    <row r="2753" spans="1:1" x14ac:dyDescent="0.2">
      <c r="A2753" s="2"/>
    </row>
    <row r="2754" spans="1:1" x14ac:dyDescent="0.2">
      <c r="A2754" s="2"/>
    </row>
    <row r="2755" spans="1:1" x14ac:dyDescent="0.2">
      <c r="A2755" s="2"/>
    </row>
    <row r="2756" spans="1:1" x14ac:dyDescent="0.2">
      <c r="A2756" s="2"/>
    </row>
    <row r="2757" spans="1:1" x14ac:dyDescent="0.2">
      <c r="A2757" s="2"/>
    </row>
    <row r="2758" spans="1:1" x14ac:dyDescent="0.2">
      <c r="A2758" s="2"/>
    </row>
    <row r="2759" spans="1:1" x14ac:dyDescent="0.2">
      <c r="A2759" s="2"/>
    </row>
    <row r="2760" spans="1:1" x14ac:dyDescent="0.2">
      <c r="A2760" s="2"/>
    </row>
    <row r="2761" spans="1:1" x14ac:dyDescent="0.2">
      <c r="A2761" s="2"/>
    </row>
    <row r="2762" spans="1:1" x14ac:dyDescent="0.2">
      <c r="A2762" s="2"/>
    </row>
    <row r="2763" spans="1:1" x14ac:dyDescent="0.2">
      <c r="A2763" s="2"/>
    </row>
    <row r="2764" spans="1:1" x14ac:dyDescent="0.2">
      <c r="A2764" s="2"/>
    </row>
    <row r="2765" spans="1:1" x14ac:dyDescent="0.2">
      <c r="A2765" s="2"/>
    </row>
    <row r="2766" spans="1:1" x14ac:dyDescent="0.2">
      <c r="A2766" s="2"/>
    </row>
    <row r="2767" spans="1:1" x14ac:dyDescent="0.2">
      <c r="A2767" s="2"/>
    </row>
    <row r="2768" spans="1:1" x14ac:dyDescent="0.2">
      <c r="A2768" s="2"/>
    </row>
    <row r="2769" spans="1:1" x14ac:dyDescent="0.2">
      <c r="A2769" s="2"/>
    </row>
    <row r="2770" spans="1:1" x14ac:dyDescent="0.2">
      <c r="A2770" s="2"/>
    </row>
    <row r="2771" spans="1:1" x14ac:dyDescent="0.2">
      <c r="A2771" s="2"/>
    </row>
    <row r="2772" spans="1:1" x14ac:dyDescent="0.2">
      <c r="A2772" s="2"/>
    </row>
    <row r="2773" spans="1:1" x14ac:dyDescent="0.2">
      <c r="A2773" s="2"/>
    </row>
    <row r="2774" spans="1:1" x14ac:dyDescent="0.2">
      <c r="A2774" s="2"/>
    </row>
    <row r="2775" spans="1:1" x14ac:dyDescent="0.2">
      <c r="A2775" s="2"/>
    </row>
    <row r="2776" spans="1:1" x14ac:dyDescent="0.2">
      <c r="A2776" s="2"/>
    </row>
    <row r="2777" spans="1:1" x14ac:dyDescent="0.2">
      <c r="A2777" s="2"/>
    </row>
    <row r="2778" spans="1:1" x14ac:dyDescent="0.2">
      <c r="A2778" s="2"/>
    </row>
    <row r="2779" spans="1:1" x14ac:dyDescent="0.2">
      <c r="A2779" s="2"/>
    </row>
    <row r="2780" spans="1:1" x14ac:dyDescent="0.2">
      <c r="A2780" s="2"/>
    </row>
    <row r="2781" spans="1:1" x14ac:dyDescent="0.2">
      <c r="A2781" s="2"/>
    </row>
    <row r="2782" spans="1:1" x14ac:dyDescent="0.2">
      <c r="A2782" s="2"/>
    </row>
    <row r="2783" spans="1:1" x14ac:dyDescent="0.2">
      <c r="A2783" s="2"/>
    </row>
    <row r="2784" spans="1:1" x14ac:dyDescent="0.2">
      <c r="A2784" s="2"/>
    </row>
    <row r="2785" spans="1:1" x14ac:dyDescent="0.2">
      <c r="A2785" s="2"/>
    </row>
    <row r="2786" spans="1:1" x14ac:dyDescent="0.2">
      <c r="A2786" s="2"/>
    </row>
    <row r="2787" spans="1:1" x14ac:dyDescent="0.2">
      <c r="A2787" s="2"/>
    </row>
    <row r="2788" spans="1:1" x14ac:dyDescent="0.2">
      <c r="A2788" s="2"/>
    </row>
    <row r="2789" spans="1:1" x14ac:dyDescent="0.2">
      <c r="A2789" s="2"/>
    </row>
    <row r="2790" spans="1:1" x14ac:dyDescent="0.2">
      <c r="A2790" s="2"/>
    </row>
    <row r="2791" spans="1:1" x14ac:dyDescent="0.2">
      <c r="A2791" s="2"/>
    </row>
    <row r="2792" spans="1:1" x14ac:dyDescent="0.2">
      <c r="A2792" s="2"/>
    </row>
    <row r="2793" spans="1:1" x14ac:dyDescent="0.2">
      <c r="A2793" s="2"/>
    </row>
    <row r="2794" spans="1:1" x14ac:dyDescent="0.2">
      <c r="A2794" s="2"/>
    </row>
    <row r="2795" spans="1:1" x14ac:dyDescent="0.2">
      <c r="A2795" s="2"/>
    </row>
    <row r="2796" spans="1:1" x14ac:dyDescent="0.2">
      <c r="A2796" s="2"/>
    </row>
    <row r="2797" spans="1:1" x14ac:dyDescent="0.2">
      <c r="A2797" s="2"/>
    </row>
    <row r="2798" spans="1:1" x14ac:dyDescent="0.2">
      <c r="A2798" s="2"/>
    </row>
    <row r="2799" spans="1:1" x14ac:dyDescent="0.2">
      <c r="A2799" s="2"/>
    </row>
    <row r="2800" spans="1:1" x14ac:dyDescent="0.2">
      <c r="A2800" s="2"/>
    </row>
    <row r="2801" spans="1:1" x14ac:dyDescent="0.2">
      <c r="A2801" s="2"/>
    </row>
    <row r="2802" spans="1:1" x14ac:dyDescent="0.2">
      <c r="A2802" s="2"/>
    </row>
    <row r="2803" spans="1:1" x14ac:dyDescent="0.2">
      <c r="A2803" s="2"/>
    </row>
    <row r="2804" spans="1:1" x14ac:dyDescent="0.2">
      <c r="A2804" s="2"/>
    </row>
    <row r="2805" spans="1:1" x14ac:dyDescent="0.2">
      <c r="A2805" s="2"/>
    </row>
    <row r="2806" spans="1:1" x14ac:dyDescent="0.2">
      <c r="A2806" s="2"/>
    </row>
    <row r="2807" spans="1:1" x14ac:dyDescent="0.2">
      <c r="A2807" s="2"/>
    </row>
    <row r="2808" spans="1:1" x14ac:dyDescent="0.2">
      <c r="A2808" s="2"/>
    </row>
    <row r="2809" spans="1:1" x14ac:dyDescent="0.2">
      <c r="A2809" s="2"/>
    </row>
    <row r="2810" spans="1:1" x14ac:dyDescent="0.2">
      <c r="A2810" s="2"/>
    </row>
    <row r="2811" spans="1:1" x14ac:dyDescent="0.2">
      <c r="A2811" s="2"/>
    </row>
    <row r="2812" spans="1:1" x14ac:dyDescent="0.2">
      <c r="A2812" s="2"/>
    </row>
    <row r="2813" spans="1:1" x14ac:dyDescent="0.2">
      <c r="A2813" s="2"/>
    </row>
    <row r="2814" spans="1:1" x14ac:dyDescent="0.2">
      <c r="A2814" s="2"/>
    </row>
    <row r="2815" spans="1:1" x14ac:dyDescent="0.2">
      <c r="A2815" s="2"/>
    </row>
    <row r="2816" spans="1:1" x14ac:dyDescent="0.2">
      <c r="A2816" s="2"/>
    </row>
    <row r="2817" spans="1:1" x14ac:dyDescent="0.2">
      <c r="A2817" s="2"/>
    </row>
    <row r="2818" spans="1:1" x14ac:dyDescent="0.2">
      <c r="A2818" s="2"/>
    </row>
    <row r="2819" spans="1:1" x14ac:dyDescent="0.2">
      <c r="A2819" s="2"/>
    </row>
    <row r="2820" spans="1:1" x14ac:dyDescent="0.2">
      <c r="A2820" s="2"/>
    </row>
    <row r="2821" spans="1:1" x14ac:dyDescent="0.2">
      <c r="A2821" s="2"/>
    </row>
    <row r="2822" spans="1:1" x14ac:dyDescent="0.2">
      <c r="A2822" s="2"/>
    </row>
    <row r="2823" spans="1:1" x14ac:dyDescent="0.2">
      <c r="A2823" s="2"/>
    </row>
    <row r="2824" spans="1:1" x14ac:dyDescent="0.2">
      <c r="A2824" s="2"/>
    </row>
    <row r="2825" spans="1:1" x14ac:dyDescent="0.2">
      <c r="A2825" s="2"/>
    </row>
    <row r="2826" spans="1:1" x14ac:dyDescent="0.2">
      <c r="A2826" s="2"/>
    </row>
    <row r="2827" spans="1:1" x14ac:dyDescent="0.2">
      <c r="A2827" s="2"/>
    </row>
    <row r="2828" spans="1:1" x14ac:dyDescent="0.2">
      <c r="A2828" s="2"/>
    </row>
    <row r="2829" spans="1:1" x14ac:dyDescent="0.2">
      <c r="A2829" s="2"/>
    </row>
    <row r="2830" spans="1:1" x14ac:dyDescent="0.2">
      <c r="A2830" s="2"/>
    </row>
    <row r="2831" spans="1:1" x14ac:dyDescent="0.2">
      <c r="A2831" s="2"/>
    </row>
    <row r="2832" spans="1:1" x14ac:dyDescent="0.2">
      <c r="A2832" s="2"/>
    </row>
    <row r="2833" spans="1:1" x14ac:dyDescent="0.2">
      <c r="A2833" s="2"/>
    </row>
    <row r="2834" spans="1:1" x14ac:dyDescent="0.2">
      <c r="A2834" s="2"/>
    </row>
    <row r="2835" spans="1:1" x14ac:dyDescent="0.2">
      <c r="A2835" s="2"/>
    </row>
    <row r="2836" spans="1:1" x14ac:dyDescent="0.2">
      <c r="A2836" s="2"/>
    </row>
    <row r="2837" spans="1:1" x14ac:dyDescent="0.2">
      <c r="A2837" s="2"/>
    </row>
    <row r="2838" spans="1:1" x14ac:dyDescent="0.2">
      <c r="A2838" s="2"/>
    </row>
    <row r="2839" spans="1:1" x14ac:dyDescent="0.2">
      <c r="A2839" s="2"/>
    </row>
    <row r="2840" spans="1:1" x14ac:dyDescent="0.2">
      <c r="A2840" s="2"/>
    </row>
    <row r="2841" spans="1:1" x14ac:dyDescent="0.2">
      <c r="A2841" s="2"/>
    </row>
    <row r="2842" spans="1:1" x14ac:dyDescent="0.2">
      <c r="A2842" s="2"/>
    </row>
    <row r="2843" spans="1:1" x14ac:dyDescent="0.2">
      <c r="A2843" s="2"/>
    </row>
    <row r="2844" spans="1:1" x14ac:dyDescent="0.2">
      <c r="A2844" s="2"/>
    </row>
    <row r="2845" spans="1:1" x14ac:dyDescent="0.2">
      <c r="A2845" s="2"/>
    </row>
    <row r="2846" spans="1:1" x14ac:dyDescent="0.2">
      <c r="A2846" s="2"/>
    </row>
    <row r="2847" spans="1:1" x14ac:dyDescent="0.2">
      <c r="A2847" s="2"/>
    </row>
    <row r="2848" spans="1:1" x14ac:dyDescent="0.2">
      <c r="A2848" s="2"/>
    </row>
    <row r="2849" spans="1:1" x14ac:dyDescent="0.2">
      <c r="A2849" s="2"/>
    </row>
    <row r="2850" spans="1:1" x14ac:dyDescent="0.2">
      <c r="A2850" s="2"/>
    </row>
    <row r="2851" spans="1:1" x14ac:dyDescent="0.2">
      <c r="A2851" s="2"/>
    </row>
    <row r="2852" spans="1:1" x14ac:dyDescent="0.2">
      <c r="A2852" s="2"/>
    </row>
    <row r="2853" spans="1:1" x14ac:dyDescent="0.2">
      <c r="A2853" s="2"/>
    </row>
    <row r="2854" spans="1:1" x14ac:dyDescent="0.2">
      <c r="A2854" s="2"/>
    </row>
    <row r="2855" spans="1:1" x14ac:dyDescent="0.2">
      <c r="A2855" s="2"/>
    </row>
    <row r="2856" spans="1:1" x14ac:dyDescent="0.2">
      <c r="A2856" s="2"/>
    </row>
    <row r="2857" spans="1:1" x14ac:dyDescent="0.2">
      <c r="A2857" s="2"/>
    </row>
    <row r="2858" spans="1:1" x14ac:dyDescent="0.2">
      <c r="A2858" s="2"/>
    </row>
    <row r="2859" spans="1:1" x14ac:dyDescent="0.2">
      <c r="A2859" s="2"/>
    </row>
    <row r="2860" spans="1:1" x14ac:dyDescent="0.2">
      <c r="A2860" s="2"/>
    </row>
    <row r="2861" spans="1:1" x14ac:dyDescent="0.2">
      <c r="A2861" s="2"/>
    </row>
    <row r="2862" spans="1:1" x14ac:dyDescent="0.2">
      <c r="A2862" s="2"/>
    </row>
    <row r="2863" spans="1:1" x14ac:dyDescent="0.2">
      <c r="A2863" s="2"/>
    </row>
    <row r="2864" spans="1:1" x14ac:dyDescent="0.2">
      <c r="A2864" s="2"/>
    </row>
    <row r="2865" spans="1:1" x14ac:dyDescent="0.2">
      <c r="A2865" s="2"/>
    </row>
    <row r="2866" spans="1:1" x14ac:dyDescent="0.2">
      <c r="A2866" s="2"/>
    </row>
    <row r="2867" spans="1:1" x14ac:dyDescent="0.2">
      <c r="A2867" s="2"/>
    </row>
    <row r="2868" spans="1:1" x14ac:dyDescent="0.2">
      <c r="A2868" s="2"/>
    </row>
    <row r="2869" spans="1:1" x14ac:dyDescent="0.2">
      <c r="A2869" s="2"/>
    </row>
    <row r="2870" spans="1:1" x14ac:dyDescent="0.2">
      <c r="A2870" s="2"/>
    </row>
    <row r="2871" spans="1:1" x14ac:dyDescent="0.2">
      <c r="A2871" s="2"/>
    </row>
    <row r="2872" spans="1:1" x14ac:dyDescent="0.2">
      <c r="A2872" s="2"/>
    </row>
    <row r="2873" spans="1:1" x14ac:dyDescent="0.2">
      <c r="A2873" s="2"/>
    </row>
    <row r="2874" spans="1:1" x14ac:dyDescent="0.2">
      <c r="A2874" s="2"/>
    </row>
    <row r="2875" spans="1:1" x14ac:dyDescent="0.2">
      <c r="A2875" s="2"/>
    </row>
    <row r="2876" spans="1:1" x14ac:dyDescent="0.2">
      <c r="A2876" s="2"/>
    </row>
    <row r="2877" spans="1:1" x14ac:dyDescent="0.2">
      <c r="A2877" s="2"/>
    </row>
    <row r="2878" spans="1:1" x14ac:dyDescent="0.2">
      <c r="A2878" s="2"/>
    </row>
    <row r="2879" spans="1:1" x14ac:dyDescent="0.2">
      <c r="A2879" s="2"/>
    </row>
    <row r="2880" spans="1:1" x14ac:dyDescent="0.2">
      <c r="A2880" s="2"/>
    </row>
    <row r="2881" spans="1:1" x14ac:dyDescent="0.2">
      <c r="A2881" s="2"/>
    </row>
    <row r="2882" spans="1:1" x14ac:dyDescent="0.2">
      <c r="A2882" s="2"/>
    </row>
    <row r="2883" spans="1:1" x14ac:dyDescent="0.2">
      <c r="A2883" s="2"/>
    </row>
    <row r="2884" spans="1:1" x14ac:dyDescent="0.2">
      <c r="A2884" s="2"/>
    </row>
    <row r="2885" spans="1:1" x14ac:dyDescent="0.2">
      <c r="A2885" s="2"/>
    </row>
    <row r="2886" spans="1:1" x14ac:dyDescent="0.2">
      <c r="A2886" s="2"/>
    </row>
    <row r="2887" spans="1:1" x14ac:dyDescent="0.2">
      <c r="A2887" s="2"/>
    </row>
    <row r="2888" spans="1:1" x14ac:dyDescent="0.2">
      <c r="A2888" s="2"/>
    </row>
    <row r="2889" spans="1:1" x14ac:dyDescent="0.2">
      <c r="A2889" s="2"/>
    </row>
    <row r="2890" spans="1:1" x14ac:dyDescent="0.2">
      <c r="A2890" s="2"/>
    </row>
    <row r="2891" spans="1:1" x14ac:dyDescent="0.2">
      <c r="A2891" s="2"/>
    </row>
    <row r="2892" spans="1:1" x14ac:dyDescent="0.2">
      <c r="A2892" s="2"/>
    </row>
    <row r="2893" spans="1:1" x14ac:dyDescent="0.2">
      <c r="A2893" s="2"/>
    </row>
    <row r="2894" spans="1:1" x14ac:dyDescent="0.2">
      <c r="A2894" s="2"/>
    </row>
    <row r="2895" spans="1:1" x14ac:dyDescent="0.2">
      <c r="A2895" s="2"/>
    </row>
    <row r="2896" spans="1:1" x14ac:dyDescent="0.2">
      <c r="A2896" s="2"/>
    </row>
    <row r="2897" spans="1:1" x14ac:dyDescent="0.2">
      <c r="A2897" s="2"/>
    </row>
    <row r="2898" spans="1:1" x14ac:dyDescent="0.2">
      <c r="A2898" s="2"/>
    </row>
    <row r="2899" spans="1:1" x14ac:dyDescent="0.2">
      <c r="A2899" s="2"/>
    </row>
    <row r="2900" spans="1:1" x14ac:dyDescent="0.2">
      <c r="A2900" s="2"/>
    </row>
    <row r="2901" spans="1:1" x14ac:dyDescent="0.2">
      <c r="A2901" s="2"/>
    </row>
    <row r="2902" spans="1:1" x14ac:dyDescent="0.2">
      <c r="A2902" s="2"/>
    </row>
    <row r="2903" spans="1:1" x14ac:dyDescent="0.2">
      <c r="A2903" s="2"/>
    </row>
    <row r="2904" spans="1:1" x14ac:dyDescent="0.2">
      <c r="A2904" s="2"/>
    </row>
    <row r="2905" spans="1:1" x14ac:dyDescent="0.2">
      <c r="A2905" s="2"/>
    </row>
    <row r="2906" spans="1:1" x14ac:dyDescent="0.2">
      <c r="A2906" s="2"/>
    </row>
    <row r="2907" spans="1:1" x14ac:dyDescent="0.2">
      <c r="A2907" s="2"/>
    </row>
    <row r="2908" spans="1:1" x14ac:dyDescent="0.2">
      <c r="A2908" s="2"/>
    </row>
    <row r="2909" spans="1:1" x14ac:dyDescent="0.2">
      <c r="A2909" s="2"/>
    </row>
    <row r="2910" spans="1:1" x14ac:dyDescent="0.2">
      <c r="A2910" s="2"/>
    </row>
    <row r="2911" spans="1:1" x14ac:dyDescent="0.2">
      <c r="A2911" s="2"/>
    </row>
    <row r="2912" spans="1:1" x14ac:dyDescent="0.2">
      <c r="A2912" s="2"/>
    </row>
    <row r="2913" spans="1:1" x14ac:dyDescent="0.2">
      <c r="A2913" s="2"/>
    </row>
    <row r="2914" spans="1:1" x14ac:dyDescent="0.2">
      <c r="A2914" s="2"/>
    </row>
    <row r="2915" spans="1:1" x14ac:dyDescent="0.2">
      <c r="A2915" s="2"/>
    </row>
    <row r="2916" spans="1:1" x14ac:dyDescent="0.2">
      <c r="A2916" s="2"/>
    </row>
    <row r="2917" spans="1:1" x14ac:dyDescent="0.2">
      <c r="A2917" s="2"/>
    </row>
    <row r="2918" spans="1:1" x14ac:dyDescent="0.2">
      <c r="A2918" s="2"/>
    </row>
    <row r="2919" spans="1:1" x14ac:dyDescent="0.2">
      <c r="A2919" s="2"/>
    </row>
    <row r="2920" spans="1:1" x14ac:dyDescent="0.2">
      <c r="A2920" s="2"/>
    </row>
    <row r="2921" spans="1:1" x14ac:dyDescent="0.2">
      <c r="A2921" s="2"/>
    </row>
    <row r="2922" spans="1:1" x14ac:dyDescent="0.2">
      <c r="A2922" s="2"/>
    </row>
    <row r="2923" spans="1:1" x14ac:dyDescent="0.2">
      <c r="A2923" s="2"/>
    </row>
    <row r="2924" spans="1:1" x14ac:dyDescent="0.2">
      <c r="A2924" s="2"/>
    </row>
    <row r="2925" spans="1:1" x14ac:dyDescent="0.2">
      <c r="A2925" s="2"/>
    </row>
    <row r="2926" spans="1:1" x14ac:dyDescent="0.2">
      <c r="A2926" s="2"/>
    </row>
    <row r="2927" spans="1:1" x14ac:dyDescent="0.2">
      <c r="A2927" s="2"/>
    </row>
    <row r="2928" spans="1:1" x14ac:dyDescent="0.2">
      <c r="A2928" s="2"/>
    </row>
    <row r="2929" spans="1:1" x14ac:dyDescent="0.2">
      <c r="A2929" s="2"/>
    </row>
    <row r="2930" spans="1:1" x14ac:dyDescent="0.2">
      <c r="A2930" s="2"/>
    </row>
    <row r="2931" spans="1:1" x14ac:dyDescent="0.2">
      <c r="A2931" s="2"/>
    </row>
    <row r="2932" spans="1:1" x14ac:dyDescent="0.2">
      <c r="A2932" s="2"/>
    </row>
    <row r="2933" spans="1:1" x14ac:dyDescent="0.2">
      <c r="A2933" s="2"/>
    </row>
    <row r="2934" spans="1:1" x14ac:dyDescent="0.2">
      <c r="A2934" s="2"/>
    </row>
    <row r="2935" spans="1:1" x14ac:dyDescent="0.2">
      <c r="A2935" s="2"/>
    </row>
    <row r="2936" spans="1:1" x14ac:dyDescent="0.2">
      <c r="A2936" s="2"/>
    </row>
    <row r="2937" spans="1:1" x14ac:dyDescent="0.2">
      <c r="A2937" s="2"/>
    </row>
    <row r="2938" spans="1:1" x14ac:dyDescent="0.2">
      <c r="A2938" s="2"/>
    </row>
    <row r="2939" spans="1:1" x14ac:dyDescent="0.2">
      <c r="A2939" s="2"/>
    </row>
    <row r="2940" spans="1:1" x14ac:dyDescent="0.2">
      <c r="A2940" s="2"/>
    </row>
    <row r="2941" spans="1:1" x14ac:dyDescent="0.2">
      <c r="A2941" s="2"/>
    </row>
    <row r="2942" spans="1:1" x14ac:dyDescent="0.2">
      <c r="A2942" s="2"/>
    </row>
    <row r="2943" spans="1:1" x14ac:dyDescent="0.2">
      <c r="A2943" s="2"/>
    </row>
    <row r="2944" spans="1:1" x14ac:dyDescent="0.2">
      <c r="A2944" s="2"/>
    </row>
    <row r="2945" spans="1:1" x14ac:dyDescent="0.2">
      <c r="A2945" s="2"/>
    </row>
    <row r="2946" spans="1:1" x14ac:dyDescent="0.2">
      <c r="A2946" s="2"/>
    </row>
    <row r="2947" spans="1:1" x14ac:dyDescent="0.2">
      <c r="A2947" s="2"/>
    </row>
    <row r="2948" spans="1:1" x14ac:dyDescent="0.2">
      <c r="A2948" s="2"/>
    </row>
    <row r="2949" spans="1:1" x14ac:dyDescent="0.2">
      <c r="A2949" s="2"/>
    </row>
    <row r="2950" spans="1:1" x14ac:dyDescent="0.2">
      <c r="A2950" s="2"/>
    </row>
    <row r="2951" spans="1:1" x14ac:dyDescent="0.2">
      <c r="A2951" s="2"/>
    </row>
    <row r="2952" spans="1:1" x14ac:dyDescent="0.2">
      <c r="A2952" s="2"/>
    </row>
    <row r="2953" spans="1:1" x14ac:dyDescent="0.2">
      <c r="A2953" s="2"/>
    </row>
    <row r="2954" spans="1:1" x14ac:dyDescent="0.2">
      <c r="A2954" s="2"/>
    </row>
    <row r="2955" spans="1:1" x14ac:dyDescent="0.2">
      <c r="A2955" s="2"/>
    </row>
    <row r="2956" spans="1:1" x14ac:dyDescent="0.2">
      <c r="A2956" s="2"/>
    </row>
    <row r="2957" spans="1:1" x14ac:dyDescent="0.2">
      <c r="A2957" s="2"/>
    </row>
    <row r="2958" spans="1:1" x14ac:dyDescent="0.2">
      <c r="A2958" s="2"/>
    </row>
    <row r="2959" spans="1:1" x14ac:dyDescent="0.2">
      <c r="A2959" s="2"/>
    </row>
    <row r="2960" spans="1:1" x14ac:dyDescent="0.2">
      <c r="A2960" s="2"/>
    </row>
    <row r="2961" spans="1:1" x14ac:dyDescent="0.2">
      <c r="A2961" s="2"/>
    </row>
    <row r="2962" spans="1:1" x14ac:dyDescent="0.2">
      <c r="A2962" s="2"/>
    </row>
    <row r="2963" spans="1:1" x14ac:dyDescent="0.2">
      <c r="A2963" s="2"/>
    </row>
    <row r="2964" spans="1:1" x14ac:dyDescent="0.2">
      <c r="A2964" s="2"/>
    </row>
    <row r="2965" spans="1:1" x14ac:dyDescent="0.2">
      <c r="A2965" s="2"/>
    </row>
    <row r="2966" spans="1:1" x14ac:dyDescent="0.2">
      <c r="A2966" s="2"/>
    </row>
    <row r="2967" spans="1:1" x14ac:dyDescent="0.2">
      <c r="A2967" s="2"/>
    </row>
    <row r="2968" spans="1:1" x14ac:dyDescent="0.2">
      <c r="A2968" s="2"/>
    </row>
    <row r="2969" spans="1:1" x14ac:dyDescent="0.2">
      <c r="A2969" s="2"/>
    </row>
    <row r="2970" spans="1:1" x14ac:dyDescent="0.2">
      <c r="A2970" s="2"/>
    </row>
    <row r="2971" spans="1:1" x14ac:dyDescent="0.2">
      <c r="A2971" s="2"/>
    </row>
    <row r="2972" spans="1:1" x14ac:dyDescent="0.2">
      <c r="A2972" s="2"/>
    </row>
    <row r="2973" spans="1:1" x14ac:dyDescent="0.2">
      <c r="A2973" s="2"/>
    </row>
    <row r="2974" spans="1:1" x14ac:dyDescent="0.2">
      <c r="A2974" s="2"/>
    </row>
    <row r="2975" spans="1:1" x14ac:dyDescent="0.2">
      <c r="A2975" s="2"/>
    </row>
    <row r="2976" spans="1:1" x14ac:dyDescent="0.2">
      <c r="A2976" s="2"/>
    </row>
    <row r="2977" spans="1:1" x14ac:dyDescent="0.2">
      <c r="A2977" s="2"/>
    </row>
    <row r="2978" spans="1:1" x14ac:dyDescent="0.2">
      <c r="A2978" s="2"/>
    </row>
    <row r="2979" spans="1:1" x14ac:dyDescent="0.2">
      <c r="A2979" s="2"/>
    </row>
    <row r="2980" spans="1:1" x14ac:dyDescent="0.2">
      <c r="A2980" s="2"/>
    </row>
    <row r="2981" spans="1:1" x14ac:dyDescent="0.2">
      <c r="A2981" s="2"/>
    </row>
    <row r="2982" spans="1:1" x14ac:dyDescent="0.2">
      <c r="A2982" s="2"/>
    </row>
    <row r="2983" spans="1:1" x14ac:dyDescent="0.2">
      <c r="A2983" s="2"/>
    </row>
    <row r="2984" spans="1:1" x14ac:dyDescent="0.2">
      <c r="A2984" s="2"/>
    </row>
    <row r="2985" spans="1:1" x14ac:dyDescent="0.2">
      <c r="A2985" s="2"/>
    </row>
    <row r="2986" spans="1:1" x14ac:dyDescent="0.2">
      <c r="A2986" s="2"/>
    </row>
    <row r="2987" spans="1:1" x14ac:dyDescent="0.2">
      <c r="A2987" s="2"/>
    </row>
    <row r="2988" spans="1:1" x14ac:dyDescent="0.2">
      <c r="A2988" s="2"/>
    </row>
    <row r="2989" spans="1:1" x14ac:dyDescent="0.2">
      <c r="A2989" s="2"/>
    </row>
    <row r="2990" spans="1:1" x14ac:dyDescent="0.2">
      <c r="A2990" s="2"/>
    </row>
    <row r="2991" spans="1:1" x14ac:dyDescent="0.2">
      <c r="A2991" s="2"/>
    </row>
    <row r="2992" spans="1:1" x14ac:dyDescent="0.2">
      <c r="A2992" s="2"/>
    </row>
    <row r="2993" spans="1:1" x14ac:dyDescent="0.2">
      <c r="A2993" s="2"/>
    </row>
    <row r="2994" spans="1:1" x14ac:dyDescent="0.2">
      <c r="A2994" s="2"/>
    </row>
    <row r="2995" spans="1:1" x14ac:dyDescent="0.2">
      <c r="A2995" s="2"/>
    </row>
    <row r="2996" spans="1:1" x14ac:dyDescent="0.2">
      <c r="A2996" s="2"/>
    </row>
    <row r="2997" spans="1:1" x14ac:dyDescent="0.2">
      <c r="A2997" s="2"/>
    </row>
    <row r="2998" spans="1:1" x14ac:dyDescent="0.2">
      <c r="A2998" s="2"/>
    </row>
    <row r="2999" spans="1:1" x14ac:dyDescent="0.2">
      <c r="A2999" s="2"/>
    </row>
    <row r="3000" spans="1:1" x14ac:dyDescent="0.2">
      <c r="A3000" s="2"/>
    </row>
    <row r="3001" spans="1:1" x14ac:dyDescent="0.2">
      <c r="A3001" s="2"/>
    </row>
    <row r="3002" spans="1:1" x14ac:dyDescent="0.2">
      <c r="A3002" s="2"/>
    </row>
    <row r="3003" spans="1:1" x14ac:dyDescent="0.2">
      <c r="A3003" s="2"/>
    </row>
    <row r="3004" spans="1:1" x14ac:dyDescent="0.2">
      <c r="A3004" s="2"/>
    </row>
    <row r="3005" spans="1:1" x14ac:dyDescent="0.2">
      <c r="A3005" s="2"/>
    </row>
    <row r="3006" spans="1:1" x14ac:dyDescent="0.2">
      <c r="A3006" s="2"/>
    </row>
    <row r="3007" spans="1:1" x14ac:dyDescent="0.2">
      <c r="A3007" s="2"/>
    </row>
    <row r="3008" spans="1:1" x14ac:dyDescent="0.2">
      <c r="A3008" s="2"/>
    </row>
    <row r="3009" spans="1:1" x14ac:dyDescent="0.2">
      <c r="A3009" s="2"/>
    </row>
    <row r="3010" spans="1:1" x14ac:dyDescent="0.2">
      <c r="A3010" s="2"/>
    </row>
    <row r="3011" spans="1:1" x14ac:dyDescent="0.2">
      <c r="A3011" s="2"/>
    </row>
    <row r="3012" spans="1:1" x14ac:dyDescent="0.2">
      <c r="A3012" s="2"/>
    </row>
    <row r="3013" spans="1:1" x14ac:dyDescent="0.2">
      <c r="A3013" s="2"/>
    </row>
    <row r="3014" spans="1:1" x14ac:dyDescent="0.2">
      <c r="A3014" s="2"/>
    </row>
    <row r="3015" spans="1:1" x14ac:dyDescent="0.2">
      <c r="A3015" s="2"/>
    </row>
    <row r="3016" spans="1:1" x14ac:dyDescent="0.2">
      <c r="A3016" s="2"/>
    </row>
    <row r="3017" spans="1:1" x14ac:dyDescent="0.2">
      <c r="A3017" s="2"/>
    </row>
    <row r="3018" spans="1:1" x14ac:dyDescent="0.2">
      <c r="A3018" s="2"/>
    </row>
    <row r="3019" spans="1:1" x14ac:dyDescent="0.2">
      <c r="A3019" s="2"/>
    </row>
    <row r="3020" spans="1:1" x14ac:dyDescent="0.2">
      <c r="A3020" s="2"/>
    </row>
    <row r="3021" spans="1:1" x14ac:dyDescent="0.2">
      <c r="A3021" s="2"/>
    </row>
    <row r="3022" spans="1:1" x14ac:dyDescent="0.2">
      <c r="A3022" s="2"/>
    </row>
    <row r="3023" spans="1:1" x14ac:dyDescent="0.2">
      <c r="A3023" s="2"/>
    </row>
    <row r="3024" spans="1:1" x14ac:dyDescent="0.2">
      <c r="A3024" s="2"/>
    </row>
    <row r="3025" spans="1:1" x14ac:dyDescent="0.2">
      <c r="A3025" s="2"/>
    </row>
    <row r="3026" spans="1:1" x14ac:dyDescent="0.2">
      <c r="A3026" s="2"/>
    </row>
    <row r="3027" spans="1:1" x14ac:dyDescent="0.2">
      <c r="A3027" s="2"/>
    </row>
    <row r="3028" spans="1:1" x14ac:dyDescent="0.2">
      <c r="A3028" s="2"/>
    </row>
    <row r="3029" spans="1:1" x14ac:dyDescent="0.2">
      <c r="A3029" s="2"/>
    </row>
    <row r="3030" spans="1:1" x14ac:dyDescent="0.2">
      <c r="A3030" s="2"/>
    </row>
    <row r="3031" spans="1:1" x14ac:dyDescent="0.2">
      <c r="A3031" s="2"/>
    </row>
    <row r="3032" spans="1:1" x14ac:dyDescent="0.2">
      <c r="A3032" s="2"/>
    </row>
    <row r="3033" spans="1:1" x14ac:dyDescent="0.2">
      <c r="A3033" s="2"/>
    </row>
    <row r="3034" spans="1:1" x14ac:dyDescent="0.2">
      <c r="A3034" s="2"/>
    </row>
    <row r="3035" spans="1:1" x14ac:dyDescent="0.2">
      <c r="A3035" s="2"/>
    </row>
    <row r="3036" spans="1:1" x14ac:dyDescent="0.2">
      <c r="A3036" s="2"/>
    </row>
    <row r="3037" spans="1:1" x14ac:dyDescent="0.2">
      <c r="A3037" s="2"/>
    </row>
    <row r="3038" spans="1:1" x14ac:dyDescent="0.2">
      <c r="A3038" s="2"/>
    </row>
    <row r="3039" spans="1:1" x14ac:dyDescent="0.2">
      <c r="A3039" s="2"/>
    </row>
    <row r="3040" spans="1:1" x14ac:dyDescent="0.2">
      <c r="A3040" s="2"/>
    </row>
    <row r="3041" spans="1:1" x14ac:dyDescent="0.2">
      <c r="A3041" s="2"/>
    </row>
    <row r="3042" spans="1:1" x14ac:dyDescent="0.2">
      <c r="A3042" s="2"/>
    </row>
    <row r="3043" spans="1:1" x14ac:dyDescent="0.2">
      <c r="A3043" s="2"/>
    </row>
    <row r="3044" spans="1:1" x14ac:dyDescent="0.2">
      <c r="A3044" s="2"/>
    </row>
    <row r="3045" spans="1:1" x14ac:dyDescent="0.2">
      <c r="A3045" s="2"/>
    </row>
    <row r="3046" spans="1:1" x14ac:dyDescent="0.2">
      <c r="A3046" s="2"/>
    </row>
    <row r="3047" spans="1:1" x14ac:dyDescent="0.2">
      <c r="A3047" s="2"/>
    </row>
    <row r="3048" spans="1:1" x14ac:dyDescent="0.2">
      <c r="A3048" s="2"/>
    </row>
    <row r="3049" spans="1:1" x14ac:dyDescent="0.2">
      <c r="A3049" s="2"/>
    </row>
    <row r="3050" spans="1:1" x14ac:dyDescent="0.2">
      <c r="A3050" s="2"/>
    </row>
    <row r="3051" spans="1:1" x14ac:dyDescent="0.2">
      <c r="A3051" s="2"/>
    </row>
    <row r="3052" spans="1:1" x14ac:dyDescent="0.2">
      <c r="A3052" s="2"/>
    </row>
    <row r="3053" spans="1:1" x14ac:dyDescent="0.2">
      <c r="A3053" s="2"/>
    </row>
    <row r="3054" spans="1:1" x14ac:dyDescent="0.2">
      <c r="A3054" s="2"/>
    </row>
    <row r="3055" spans="1:1" x14ac:dyDescent="0.2">
      <c r="A3055" s="2"/>
    </row>
    <row r="3056" spans="1:1" x14ac:dyDescent="0.2">
      <c r="A3056" s="2"/>
    </row>
    <row r="3057" spans="1:1" x14ac:dyDescent="0.2">
      <c r="A3057" s="2"/>
    </row>
    <row r="3058" spans="1:1" x14ac:dyDescent="0.2">
      <c r="A3058" s="2"/>
    </row>
    <row r="3059" spans="1:1" x14ac:dyDescent="0.2">
      <c r="A3059" s="2"/>
    </row>
    <row r="3060" spans="1:1" x14ac:dyDescent="0.2">
      <c r="A3060" s="2"/>
    </row>
    <row r="3061" spans="1:1" x14ac:dyDescent="0.2">
      <c r="A3061" s="2"/>
    </row>
    <row r="3062" spans="1:1" x14ac:dyDescent="0.2">
      <c r="A3062" s="2"/>
    </row>
    <row r="3063" spans="1:1" x14ac:dyDescent="0.2">
      <c r="A3063" s="2"/>
    </row>
    <row r="3064" spans="1:1" x14ac:dyDescent="0.2">
      <c r="A3064" s="2"/>
    </row>
    <row r="3065" spans="1:1" x14ac:dyDescent="0.2">
      <c r="A3065" s="2"/>
    </row>
    <row r="3066" spans="1:1" x14ac:dyDescent="0.2">
      <c r="A3066" s="2"/>
    </row>
    <row r="3067" spans="1:1" x14ac:dyDescent="0.2">
      <c r="A3067" s="2"/>
    </row>
    <row r="3068" spans="1:1" x14ac:dyDescent="0.2">
      <c r="A3068" s="2"/>
    </row>
    <row r="3069" spans="1:1" x14ac:dyDescent="0.2">
      <c r="A3069" s="2"/>
    </row>
    <row r="3070" spans="1:1" x14ac:dyDescent="0.2">
      <c r="A3070" s="2"/>
    </row>
    <row r="3071" spans="1:1" x14ac:dyDescent="0.2">
      <c r="A3071" s="2"/>
    </row>
    <row r="3072" spans="1:1" x14ac:dyDescent="0.2">
      <c r="A3072" s="2"/>
    </row>
    <row r="3073" spans="1:1" x14ac:dyDescent="0.2">
      <c r="A3073" s="2"/>
    </row>
    <row r="3074" spans="1:1" x14ac:dyDescent="0.2">
      <c r="A3074" s="2"/>
    </row>
    <row r="3075" spans="1:1" x14ac:dyDescent="0.2">
      <c r="A3075" s="2"/>
    </row>
    <row r="3076" spans="1:1" x14ac:dyDescent="0.2">
      <c r="A3076" s="2"/>
    </row>
    <row r="3077" spans="1:1" x14ac:dyDescent="0.2">
      <c r="A3077" s="2"/>
    </row>
    <row r="3078" spans="1:1" x14ac:dyDescent="0.2">
      <c r="A3078" s="2"/>
    </row>
    <row r="3079" spans="1:1" x14ac:dyDescent="0.2">
      <c r="A3079" s="2"/>
    </row>
    <row r="3080" spans="1:1" x14ac:dyDescent="0.2">
      <c r="A3080" s="2"/>
    </row>
    <row r="3081" spans="1:1" x14ac:dyDescent="0.2">
      <c r="A3081" s="2"/>
    </row>
    <row r="3082" spans="1:1" x14ac:dyDescent="0.2">
      <c r="A3082" s="2"/>
    </row>
    <row r="3083" spans="1:1" x14ac:dyDescent="0.2">
      <c r="A3083" s="2"/>
    </row>
    <row r="3084" spans="1:1" x14ac:dyDescent="0.2">
      <c r="A3084" s="2"/>
    </row>
    <row r="3085" spans="1:1" x14ac:dyDescent="0.2">
      <c r="A3085" s="2"/>
    </row>
    <row r="3086" spans="1:1" x14ac:dyDescent="0.2">
      <c r="A3086" s="2"/>
    </row>
    <row r="3087" spans="1:1" x14ac:dyDescent="0.2">
      <c r="A3087" s="2"/>
    </row>
    <row r="3088" spans="1:1" x14ac:dyDescent="0.2">
      <c r="A3088" s="2"/>
    </row>
    <row r="3089" spans="1:1" x14ac:dyDescent="0.2">
      <c r="A3089" s="2"/>
    </row>
    <row r="3090" spans="1:1" x14ac:dyDescent="0.2">
      <c r="A3090" s="2"/>
    </row>
    <row r="3091" spans="1:1" x14ac:dyDescent="0.2">
      <c r="A3091" s="2"/>
    </row>
    <row r="3092" spans="1:1" x14ac:dyDescent="0.2">
      <c r="A3092" s="2"/>
    </row>
    <row r="3093" spans="1:1" x14ac:dyDescent="0.2">
      <c r="A3093" s="2"/>
    </row>
    <row r="3094" spans="1:1" x14ac:dyDescent="0.2">
      <c r="A3094" s="2"/>
    </row>
    <row r="3095" spans="1:1" x14ac:dyDescent="0.2">
      <c r="A3095" s="2"/>
    </row>
    <row r="3096" spans="1:1" x14ac:dyDescent="0.2">
      <c r="A3096" s="2"/>
    </row>
    <row r="3097" spans="1:1" x14ac:dyDescent="0.2">
      <c r="A3097" s="2"/>
    </row>
    <row r="3098" spans="1:1" x14ac:dyDescent="0.2">
      <c r="A3098" s="2"/>
    </row>
    <row r="3099" spans="1:1" x14ac:dyDescent="0.2">
      <c r="A3099" s="2"/>
    </row>
    <row r="3100" spans="1:1" x14ac:dyDescent="0.2">
      <c r="A3100" s="2"/>
    </row>
    <row r="3101" spans="1:1" x14ac:dyDescent="0.2">
      <c r="A3101" s="2"/>
    </row>
    <row r="3102" spans="1:1" x14ac:dyDescent="0.2">
      <c r="A3102" s="2"/>
    </row>
    <row r="3103" spans="1:1" x14ac:dyDescent="0.2">
      <c r="A3103" s="2"/>
    </row>
    <row r="3104" spans="1:1" x14ac:dyDescent="0.2">
      <c r="A3104" s="2"/>
    </row>
    <row r="3105" spans="1:1" x14ac:dyDescent="0.2">
      <c r="A3105" s="2"/>
    </row>
    <row r="3106" spans="1:1" x14ac:dyDescent="0.2">
      <c r="A3106" s="2"/>
    </row>
    <row r="3107" spans="1:1" x14ac:dyDescent="0.2">
      <c r="A3107" s="2"/>
    </row>
    <row r="3108" spans="1:1" x14ac:dyDescent="0.2">
      <c r="A3108" s="2"/>
    </row>
    <row r="3109" spans="1:1" x14ac:dyDescent="0.2">
      <c r="A3109" s="2"/>
    </row>
    <row r="3110" spans="1:1" x14ac:dyDescent="0.2">
      <c r="A3110" s="2"/>
    </row>
    <row r="3111" spans="1:1" x14ac:dyDescent="0.2">
      <c r="A3111" s="2"/>
    </row>
    <row r="3112" spans="1:1" x14ac:dyDescent="0.2">
      <c r="A3112" s="2"/>
    </row>
    <row r="3113" spans="1:1" x14ac:dyDescent="0.2">
      <c r="A3113" s="2"/>
    </row>
    <row r="3114" spans="1:1" x14ac:dyDescent="0.2">
      <c r="A3114" s="2"/>
    </row>
    <row r="3115" spans="1:1" x14ac:dyDescent="0.2">
      <c r="A3115" s="2"/>
    </row>
    <row r="3116" spans="1:1" x14ac:dyDescent="0.2">
      <c r="A3116" s="2"/>
    </row>
    <row r="3117" spans="1:1" x14ac:dyDescent="0.2">
      <c r="A3117" s="2"/>
    </row>
    <row r="3118" spans="1:1" x14ac:dyDescent="0.2">
      <c r="A3118" s="2"/>
    </row>
    <row r="3119" spans="1:1" x14ac:dyDescent="0.2">
      <c r="A3119" s="2"/>
    </row>
    <row r="3120" spans="1:1" x14ac:dyDescent="0.2">
      <c r="A3120" s="2"/>
    </row>
    <row r="3121" spans="1:1" x14ac:dyDescent="0.2">
      <c r="A3121" s="2"/>
    </row>
    <row r="3122" spans="1:1" x14ac:dyDescent="0.2">
      <c r="A3122" s="2"/>
    </row>
    <row r="3123" spans="1:1" x14ac:dyDescent="0.2">
      <c r="A3123" s="2"/>
    </row>
    <row r="3124" spans="1:1" x14ac:dyDescent="0.2">
      <c r="A3124" s="2"/>
    </row>
    <row r="3125" spans="1:1" x14ac:dyDescent="0.2">
      <c r="A3125" s="2"/>
    </row>
    <row r="3126" spans="1:1" x14ac:dyDescent="0.2">
      <c r="A3126" s="2"/>
    </row>
    <row r="3127" spans="1:1" x14ac:dyDescent="0.2">
      <c r="A3127" s="2"/>
    </row>
    <row r="3128" spans="1:1" x14ac:dyDescent="0.2">
      <c r="A3128" s="2"/>
    </row>
    <row r="3129" spans="1:1" x14ac:dyDescent="0.2">
      <c r="A3129" s="2"/>
    </row>
    <row r="3130" spans="1:1" x14ac:dyDescent="0.2">
      <c r="A3130" s="2"/>
    </row>
    <row r="3131" spans="1:1" x14ac:dyDescent="0.2">
      <c r="A3131" s="2"/>
    </row>
    <row r="3132" spans="1:1" x14ac:dyDescent="0.2">
      <c r="A3132" s="2"/>
    </row>
    <row r="3133" spans="1:1" x14ac:dyDescent="0.2">
      <c r="A3133" s="2"/>
    </row>
    <row r="3134" spans="1:1" x14ac:dyDescent="0.2">
      <c r="A3134" s="2"/>
    </row>
    <row r="3135" spans="1:1" x14ac:dyDescent="0.2">
      <c r="A3135" s="2"/>
    </row>
    <row r="3136" spans="1:1" x14ac:dyDescent="0.2">
      <c r="A3136" s="2"/>
    </row>
    <row r="3137" spans="1:1" x14ac:dyDescent="0.2">
      <c r="A3137" s="2"/>
    </row>
    <row r="3138" spans="1:1" x14ac:dyDescent="0.2">
      <c r="A3138" s="2"/>
    </row>
    <row r="3139" spans="1:1" x14ac:dyDescent="0.2">
      <c r="A3139" s="2"/>
    </row>
    <row r="3140" spans="1:1" x14ac:dyDescent="0.2">
      <c r="A3140" s="2"/>
    </row>
    <row r="3141" spans="1:1" x14ac:dyDescent="0.2">
      <c r="A3141" s="2"/>
    </row>
    <row r="3142" spans="1:1" x14ac:dyDescent="0.2">
      <c r="A3142" s="2"/>
    </row>
    <row r="3143" spans="1:1" x14ac:dyDescent="0.2">
      <c r="A3143" s="2"/>
    </row>
    <row r="3144" spans="1:1" x14ac:dyDescent="0.2">
      <c r="A3144" s="2"/>
    </row>
    <row r="3145" spans="1:1" x14ac:dyDescent="0.2">
      <c r="A3145" s="2"/>
    </row>
    <row r="3146" spans="1:1" x14ac:dyDescent="0.2">
      <c r="A3146" s="2"/>
    </row>
    <row r="3147" spans="1:1" x14ac:dyDescent="0.2">
      <c r="A3147" s="2"/>
    </row>
    <row r="3148" spans="1:1" x14ac:dyDescent="0.2">
      <c r="A3148" s="2"/>
    </row>
    <row r="3149" spans="1:1" x14ac:dyDescent="0.2">
      <c r="A3149" s="2"/>
    </row>
    <row r="3150" spans="1:1" x14ac:dyDescent="0.2">
      <c r="A3150" s="2"/>
    </row>
    <row r="3151" spans="1:1" x14ac:dyDescent="0.2">
      <c r="A3151" s="2"/>
    </row>
    <row r="3152" spans="1:1" x14ac:dyDescent="0.2">
      <c r="A3152" s="2"/>
    </row>
    <row r="3153" spans="1:1" x14ac:dyDescent="0.2">
      <c r="A3153" s="2"/>
    </row>
    <row r="3154" spans="1:1" x14ac:dyDescent="0.2">
      <c r="A3154" s="2"/>
    </row>
    <row r="3155" spans="1:1" x14ac:dyDescent="0.2">
      <c r="A3155" s="2"/>
    </row>
    <row r="3156" spans="1:1" x14ac:dyDescent="0.2">
      <c r="A3156" s="2"/>
    </row>
    <row r="3157" spans="1:1" x14ac:dyDescent="0.2">
      <c r="A3157" s="2"/>
    </row>
    <row r="3158" spans="1:1" x14ac:dyDescent="0.2">
      <c r="A3158" s="2"/>
    </row>
    <row r="3159" spans="1:1" x14ac:dyDescent="0.2">
      <c r="A3159" s="2"/>
    </row>
    <row r="3160" spans="1:1" x14ac:dyDescent="0.2">
      <c r="A3160" s="2"/>
    </row>
    <row r="3161" spans="1:1" x14ac:dyDescent="0.2">
      <c r="A3161" s="2"/>
    </row>
    <row r="3162" spans="1:1" x14ac:dyDescent="0.2">
      <c r="A3162" s="2"/>
    </row>
    <row r="3163" spans="1:1" x14ac:dyDescent="0.2">
      <c r="A3163" s="2"/>
    </row>
    <row r="3164" spans="1:1" x14ac:dyDescent="0.2">
      <c r="A3164" s="2"/>
    </row>
    <row r="3165" spans="1:1" x14ac:dyDescent="0.2">
      <c r="A3165" s="2"/>
    </row>
    <row r="3166" spans="1:1" x14ac:dyDescent="0.2">
      <c r="A3166" s="2"/>
    </row>
    <row r="3167" spans="1:1" x14ac:dyDescent="0.2">
      <c r="A3167" s="2"/>
    </row>
    <row r="3168" spans="1:1" x14ac:dyDescent="0.2">
      <c r="A3168" s="2"/>
    </row>
    <row r="3169" spans="1:1" x14ac:dyDescent="0.2">
      <c r="A3169" s="2"/>
    </row>
    <row r="3170" spans="1:1" x14ac:dyDescent="0.2">
      <c r="A3170" s="2"/>
    </row>
    <row r="3171" spans="1:1" x14ac:dyDescent="0.2">
      <c r="A3171" s="2"/>
    </row>
    <row r="3172" spans="1:1" x14ac:dyDescent="0.2">
      <c r="A3172" s="2"/>
    </row>
    <row r="3173" spans="1:1" x14ac:dyDescent="0.2">
      <c r="A3173" s="2"/>
    </row>
    <row r="3174" spans="1:1" x14ac:dyDescent="0.2">
      <c r="A3174" s="2"/>
    </row>
    <row r="3175" spans="1:1" x14ac:dyDescent="0.2">
      <c r="A3175" s="2"/>
    </row>
    <row r="3176" spans="1:1" x14ac:dyDescent="0.2">
      <c r="A3176" s="2"/>
    </row>
    <row r="3177" spans="1:1" x14ac:dyDescent="0.2">
      <c r="A3177" s="2"/>
    </row>
    <row r="3178" spans="1:1" x14ac:dyDescent="0.2">
      <c r="A3178" s="2"/>
    </row>
    <row r="3179" spans="1:1" x14ac:dyDescent="0.2">
      <c r="A3179" s="2"/>
    </row>
    <row r="3180" spans="1:1" x14ac:dyDescent="0.2">
      <c r="A3180" s="2"/>
    </row>
    <row r="3181" spans="1:1" x14ac:dyDescent="0.2">
      <c r="A3181" s="2"/>
    </row>
    <row r="3182" spans="1:1" x14ac:dyDescent="0.2">
      <c r="A3182" s="2"/>
    </row>
    <row r="3183" spans="1:1" x14ac:dyDescent="0.2">
      <c r="A3183" s="2"/>
    </row>
    <row r="3184" spans="1:1" x14ac:dyDescent="0.2">
      <c r="A3184" s="2"/>
    </row>
    <row r="3185" spans="1:1" x14ac:dyDescent="0.2">
      <c r="A3185" s="2"/>
    </row>
    <row r="3186" spans="1:1" x14ac:dyDescent="0.2">
      <c r="A3186" s="2"/>
    </row>
    <row r="3187" spans="1:1" x14ac:dyDescent="0.2">
      <c r="A3187" s="2"/>
    </row>
    <row r="3188" spans="1:1" x14ac:dyDescent="0.2">
      <c r="A3188" s="2"/>
    </row>
    <row r="3189" spans="1:1" x14ac:dyDescent="0.2">
      <c r="A3189" s="2"/>
    </row>
    <row r="3190" spans="1:1" x14ac:dyDescent="0.2">
      <c r="A3190" s="2"/>
    </row>
    <row r="3191" spans="1:1" x14ac:dyDescent="0.2">
      <c r="A3191" s="2"/>
    </row>
    <row r="3192" spans="1:1" x14ac:dyDescent="0.2">
      <c r="A3192" s="2"/>
    </row>
    <row r="3193" spans="1:1" x14ac:dyDescent="0.2">
      <c r="A3193" s="2"/>
    </row>
    <row r="3194" spans="1:1" x14ac:dyDescent="0.2">
      <c r="A3194" s="2"/>
    </row>
    <row r="3195" spans="1:1" x14ac:dyDescent="0.2">
      <c r="A3195" s="2"/>
    </row>
    <row r="3196" spans="1:1" x14ac:dyDescent="0.2">
      <c r="A3196" s="2"/>
    </row>
    <row r="3197" spans="1:1" x14ac:dyDescent="0.2">
      <c r="A3197" s="2"/>
    </row>
    <row r="3198" spans="1:1" x14ac:dyDescent="0.2">
      <c r="A3198" s="2"/>
    </row>
    <row r="3199" spans="1:1" x14ac:dyDescent="0.2">
      <c r="A3199" s="2"/>
    </row>
    <row r="3200" spans="1:1" x14ac:dyDescent="0.2">
      <c r="A3200" s="2"/>
    </row>
    <row r="3201" spans="1:1" x14ac:dyDescent="0.2">
      <c r="A3201" s="2"/>
    </row>
    <row r="3202" spans="1:1" x14ac:dyDescent="0.2">
      <c r="A3202" s="2"/>
    </row>
    <row r="3203" spans="1:1" x14ac:dyDescent="0.2">
      <c r="A3203" s="2"/>
    </row>
    <row r="3204" spans="1:1" x14ac:dyDescent="0.2">
      <c r="A3204" s="2"/>
    </row>
    <row r="3205" spans="1:1" x14ac:dyDescent="0.2">
      <c r="A3205" s="2"/>
    </row>
    <row r="3206" spans="1:1" x14ac:dyDescent="0.2">
      <c r="A3206" s="2"/>
    </row>
    <row r="3207" spans="1:1" x14ac:dyDescent="0.2">
      <c r="A3207" s="2"/>
    </row>
    <row r="3208" spans="1:1" x14ac:dyDescent="0.2">
      <c r="A3208" s="2"/>
    </row>
    <row r="3209" spans="1:1" x14ac:dyDescent="0.2">
      <c r="A3209" s="2"/>
    </row>
    <row r="3210" spans="1:1" x14ac:dyDescent="0.2">
      <c r="A3210" s="2"/>
    </row>
    <row r="3211" spans="1:1" x14ac:dyDescent="0.2">
      <c r="A3211" s="2"/>
    </row>
    <row r="3212" spans="1:1" x14ac:dyDescent="0.2">
      <c r="A3212" s="2"/>
    </row>
    <row r="3213" spans="1:1" x14ac:dyDescent="0.2">
      <c r="A3213" s="2"/>
    </row>
    <row r="3214" spans="1:1" x14ac:dyDescent="0.2">
      <c r="A3214" s="2"/>
    </row>
    <row r="3215" spans="1:1" x14ac:dyDescent="0.2">
      <c r="A3215" s="2"/>
    </row>
    <row r="3216" spans="1:1" x14ac:dyDescent="0.2">
      <c r="A3216" s="2"/>
    </row>
    <row r="3217" spans="1:1" x14ac:dyDescent="0.2">
      <c r="A3217" s="2"/>
    </row>
    <row r="3218" spans="1:1" x14ac:dyDescent="0.2">
      <c r="A3218" s="2"/>
    </row>
    <row r="3219" spans="1:1" x14ac:dyDescent="0.2">
      <c r="A3219" s="2"/>
    </row>
    <row r="3220" spans="1:1" x14ac:dyDescent="0.2">
      <c r="A3220" s="2"/>
    </row>
    <row r="3221" spans="1:1" x14ac:dyDescent="0.2">
      <c r="A3221" s="2"/>
    </row>
    <row r="3222" spans="1:1" x14ac:dyDescent="0.2">
      <c r="A3222" s="2"/>
    </row>
    <row r="3223" spans="1:1" x14ac:dyDescent="0.2">
      <c r="A3223" s="2"/>
    </row>
    <row r="3224" spans="1:1" x14ac:dyDescent="0.2">
      <c r="A3224" s="2"/>
    </row>
    <row r="3225" spans="1:1" x14ac:dyDescent="0.2">
      <c r="A3225" s="2"/>
    </row>
    <row r="3226" spans="1:1" x14ac:dyDescent="0.2">
      <c r="A3226" s="2"/>
    </row>
    <row r="3227" spans="1:1" x14ac:dyDescent="0.2">
      <c r="A3227" s="2"/>
    </row>
    <row r="3228" spans="1:1" x14ac:dyDescent="0.2">
      <c r="A3228" s="2"/>
    </row>
    <row r="3229" spans="1:1" x14ac:dyDescent="0.2">
      <c r="A3229" s="2"/>
    </row>
    <row r="3230" spans="1:1" x14ac:dyDescent="0.2">
      <c r="A3230" s="2"/>
    </row>
    <row r="3231" spans="1:1" x14ac:dyDescent="0.2">
      <c r="A3231" s="2"/>
    </row>
    <row r="3232" spans="1:1" x14ac:dyDescent="0.2">
      <c r="A3232" s="2"/>
    </row>
    <row r="3233" spans="1:1" x14ac:dyDescent="0.2">
      <c r="A3233" s="2"/>
    </row>
    <row r="3234" spans="1:1" x14ac:dyDescent="0.2">
      <c r="A3234" s="2"/>
    </row>
    <row r="3235" spans="1:1" x14ac:dyDescent="0.2">
      <c r="A3235" s="2"/>
    </row>
    <row r="3236" spans="1:1" x14ac:dyDescent="0.2">
      <c r="A3236" s="2"/>
    </row>
    <row r="3237" spans="1:1" x14ac:dyDescent="0.2">
      <c r="A3237" s="2"/>
    </row>
    <row r="3238" spans="1:1" x14ac:dyDescent="0.2">
      <c r="A3238" s="2"/>
    </row>
    <row r="3239" spans="1:1" x14ac:dyDescent="0.2">
      <c r="A3239" s="2"/>
    </row>
    <row r="3240" spans="1:1" x14ac:dyDescent="0.2">
      <c r="A3240" s="2"/>
    </row>
    <row r="3241" spans="1:1" x14ac:dyDescent="0.2">
      <c r="A3241" s="2"/>
    </row>
    <row r="3242" spans="1:1" x14ac:dyDescent="0.2">
      <c r="A3242" s="2"/>
    </row>
    <row r="3243" spans="1:1" x14ac:dyDescent="0.2">
      <c r="A3243" s="2"/>
    </row>
    <row r="3244" spans="1:1" x14ac:dyDescent="0.2">
      <c r="A3244" s="2"/>
    </row>
    <row r="3245" spans="1:1" x14ac:dyDescent="0.2">
      <c r="A3245" s="2"/>
    </row>
    <row r="3246" spans="1:1" x14ac:dyDescent="0.2">
      <c r="A3246" s="2"/>
    </row>
    <row r="3247" spans="1:1" x14ac:dyDescent="0.2">
      <c r="A3247" s="2"/>
    </row>
    <row r="3248" spans="1:1" x14ac:dyDescent="0.2">
      <c r="A3248" s="2"/>
    </row>
    <row r="3249" spans="1:1" x14ac:dyDescent="0.2">
      <c r="A3249" s="2"/>
    </row>
    <row r="3250" spans="1:1" x14ac:dyDescent="0.2">
      <c r="A3250" s="2"/>
    </row>
    <row r="3251" spans="1:1" x14ac:dyDescent="0.2">
      <c r="A3251" s="2"/>
    </row>
    <row r="3252" spans="1:1" x14ac:dyDescent="0.2">
      <c r="A3252" s="2"/>
    </row>
    <row r="3253" spans="1:1" x14ac:dyDescent="0.2">
      <c r="A3253" s="2"/>
    </row>
    <row r="3254" spans="1:1" x14ac:dyDescent="0.2">
      <c r="A3254" s="2"/>
    </row>
    <row r="3255" spans="1:1" x14ac:dyDescent="0.2">
      <c r="A3255" s="2"/>
    </row>
    <row r="3256" spans="1:1" x14ac:dyDescent="0.2">
      <c r="A3256" s="2"/>
    </row>
    <row r="3257" spans="1:1" x14ac:dyDescent="0.2">
      <c r="A3257" s="2"/>
    </row>
    <row r="3258" spans="1:1" x14ac:dyDescent="0.2">
      <c r="A3258" s="2"/>
    </row>
    <row r="3259" spans="1:1" x14ac:dyDescent="0.2">
      <c r="A3259" s="2"/>
    </row>
    <row r="3260" spans="1:1" x14ac:dyDescent="0.2">
      <c r="A3260" s="2"/>
    </row>
    <row r="3261" spans="1:1" x14ac:dyDescent="0.2">
      <c r="A3261" s="2"/>
    </row>
    <row r="3262" spans="1:1" x14ac:dyDescent="0.2">
      <c r="A3262" s="2"/>
    </row>
    <row r="3263" spans="1:1" x14ac:dyDescent="0.2">
      <c r="A3263" s="2"/>
    </row>
    <row r="3264" spans="1:1" x14ac:dyDescent="0.2">
      <c r="A3264" s="2"/>
    </row>
    <row r="3265" spans="1:1" x14ac:dyDescent="0.2">
      <c r="A3265" s="2"/>
    </row>
    <row r="3266" spans="1:1" x14ac:dyDescent="0.2">
      <c r="A3266" s="2"/>
    </row>
    <row r="3267" spans="1:1" x14ac:dyDescent="0.2">
      <c r="A3267" s="2"/>
    </row>
    <row r="3268" spans="1:1" x14ac:dyDescent="0.2">
      <c r="A3268" s="2"/>
    </row>
    <row r="3269" spans="1:1" x14ac:dyDescent="0.2">
      <c r="A3269" s="2"/>
    </row>
    <row r="3270" spans="1:1" x14ac:dyDescent="0.2">
      <c r="A3270" s="2"/>
    </row>
    <row r="3271" spans="1:1" x14ac:dyDescent="0.2">
      <c r="A3271" s="2"/>
    </row>
    <row r="3272" spans="1:1" x14ac:dyDescent="0.2">
      <c r="A3272" s="2"/>
    </row>
    <row r="3273" spans="1:1" x14ac:dyDescent="0.2">
      <c r="A3273" s="2"/>
    </row>
    <row r="3274" spans="1:1" x14ac:dyDescent="0.2">
      <c r="A3274" s="2"/>
    </row>
    <row r="3275" spans="1:1" x14ac:dyDescent="0.2">
      <c r="A3275" s="2"/>
    </row>
    <row r="3276" spans="1:1" x14ac:dyDescent="0.2">
      <c r="A3276" s="2"/>
    </row>
    <row r="3277" spans="1:1" x14ac:dyDescent="0.2">
      <c r="A3277" s="2"/>
    </row>
    <row r="3278" spans="1:1" x14ac:dyDescent="0.2">
      <c r="A3278" s="2"/>
    </row>
    <row r="3279" spans="1:1" x14ac:dyDescent="0.2">
      <c r="A3279" s="2"/>
    </row>
    <row r="3280" spans="1:1" x14ac:dyDescent="0.2">
      <c r="A3280" s="2"/>
    </row>
    <row r="3281" spans="1:1" x14ac:dyDescent="0.2">
      <c r="A3281" s="2"/>
    </row>
    <row r="3282" spans="1:1" x14ac:dyDescent="0.2">
      <c r="A3282" s="2"/>
    </row>
    <row r="3283" spans="1:1" x14ac:dyDescent="0.2">
      <c r="A3283" s="2"/>
    </row>
    <row r="3284" spans="1:1" x14ac:dyDescent="0.2">
      <c r="A3284" s="2"/>
    </row>
    <row r="3285" spans="1:1" x14ac:dyDescent="0.2">
      <c r="A3285" s="2"/>
    </row>
    <row r="3286" spans="1:1" x14ac:dyDescent="0.2">
      <c r="A3286" s="2"/>
    </row>
    <row r="3287" spans="1:1" x14ac:dyDescent="0.2">
      <c r="A3287" s="2"/>
    </row>
    <row r="3288" spans="1:1" x14ac:dyDescent="0.2">
      <c r="A3288" s="2"/>
    </row>
    <row r="3289" spans="1:1" x14ac:dyDescent="0.2">
      <c r="A3289" s="2"/>
    </row>
    <row r="3290" spans="1:1" x14ac:dyDescent="0.2">
      <c r="A3290" s="2"/>
    </row>
    <row r="3291" spans="1:1" x14ac:dyDescent="0.2">
      <c r="A3291" s="2"/>
    </row>
    <row r="3292" spans="1:1" x14ac:dyDescent="0.2">
      <c r="A3292" s="2"/>
    </row>
    <row r="3293" spans="1:1" x14ac:dyDescent="0.2">
      <c r="A3293" s="2"/>
    </row>
    <row r="3294" spans="1:1" x14ac:dyDescent="0.2">
      <c r="A3294" s="2"/>
    </row>
    <row r="3295" spans="1:1" x14ac:dyDescent="0.2">
      <c r="A3295" s="2"/>
    </row>
    <row r="3296" spans="1:1" x14ac:dyDescent="0.2">
      <c r="A3296" s="2"/>
    </row>
    <row r="3297" spans="1:1" x14ac:dyDescent="0.2">
      <c r="A3297" s="2"/>
    </row>
    <row r="3298" spans="1:1" x14ac:dyDescent="0.2">
      <c r="A3298" s="2"/>
    </row>
    <row r="3299" spans="1:1" x14ac:dyDescent="0.2">
      <c r="A3299" s="2"/>
    </row>
    <row r="3300" spans="1:1" x14ac:dyDescent="0.2">
      <c r="A3300" s="2"/>
    </row>
    <row r="3301" spans="1:1" x14ac:dyDescent="0.2">
      <c r="A3301" s="2"/>
    </row>
    <row r="3302" spans="1:1" x14ac:dyDescent="0.2">
      <c r="A3302" s="2"/>
    </row>
    <row r="3303" spans="1:1" x14ac:dyDescent="0.2">
      <c r="A3303" s="2"/>
    </row>
    <row r="3304" spans="1:1" x14ac:dyDescent="0.2">
      <c r="A3304" s="2"/>
    </row>
    <row r="3305" spans="1:1" x14ac:dyDescent="0.2">
      <c r="A3305" s="2"/>
    </row>
    <row r="3306" spans="1:1" x14ac:dyDescent="0.2">
      <c r="A3306" s="2"/>
    </row>
    <row r="3307" spans="1:1" x14ac:dyDescent="0.2">
      <c r="A3307" s="2"/>
    </row>
    <row r="3308" spans="1:1" x14ac:dyDescent="0.2">
      <c r="A3308" s="2"/>
    </row>
    <row r="3309" spans="1:1" x14ac:dyDescent="0.2">
      <c r="A3309" s="2"/>
    </row>
    <row r="3310" spans="1:1" x14ac:dyDescent="0.2">
      <c r="A3310" s="2"/>
    </row>
    <row r="3311" spans="1:1" x14ac:dyDescent="0.2">
      <c r="A3311" s="2"/>
    </row>
    <row r="3312" spans="1:1" x14ac:dyDescent="0.2">
      <c r="A3312" s="2"/>
    </row>
    <row r="3313" spans="1:1" x14ac:dyDescent="0.2">
      <c r="A3313" s="2"/>
    </row>
    <row r="3314" spans="1:1" x14ac:dyDescent="0.2">
      <c r="A3314" s="2"/>
    </row>
    <row r="3315" spans="1:1" x14ac:dyDescent="0.2">
      <c r="A3315" s="2"/>
    </row>
    <row r="3316" spans="1:1" x14ac:dyDescent="0.2">
      <c r="A3316" s="2"/>
    </row>
    <row r="3317" spans="1:1" x14ac:dyDescent="0.2">
      <c r="A3317" s="2"/>
    </row>
    <row r="3318" spans="1:1" x14ac:dyDescent="0.2">
      <c r="A3318" s="2"/>
    </row>
    <row r="3319" spans="1:1" x14ac:dyDescent="0.2">
      <c r="A3319" s="2"/>
    </row>
    <row r="3320" spans="1:1" x14ac:dyDescent="0.2">
      <c r="A3320" s="2"/>
    </row>
    <row r="3321" spans="1:1" x14ac:dyDescent="0.2">
      <c r="A3321" s="2"/>
    </row>
    <row r="3322" spans="1:1" x14ac:dyDescent="0.2">
      <c r="A3322" s="2"/>
    </row>
    <row r="3323" spans="1:1" x14ac:dyDescent="0.2">
      <c r="A3323" s="2"/>
    </row>
    <row r="3324" spans="1:1" x14ac:dyDescent="0.2">
      <c r="A3324" s="2"/>
    </row>
    <row r="3325" spans="1:1" x14ac:dyDescent="0.2">
      <c r="A3325" s="2"/>
    </row>
    <row r="3326" spans="1:1" x14ac:dyDescent="0.2">
      <c r="A3326" s="2"/>
    </row>
    <row r="3327" spans="1:1" x14ac:dyDescent="0.2">
      <c r="A3327" s="2"/>
    </row>
    <row r="3328" spans="1:1" x14ac:dyDescent="0.2">
      <c r="A3328" s="2"/>
    </row>
    <row r="3329" spans="1:1" x14ac:dyDescent="0.2">
      <c r="A3329" s="2"/>
    </row>
    <row r="3330" spans="1:1" x14ac:dyDescent="0.2">
      <c r="A3330" s="2"/>
    </row>
    <row r="3331" spans="1:1" x14ac:dyDescent="0.2">
      <c r="A3331" s="2"/>
    </row>
    <row r="3332" spans="1:1" x14ac:dyDescent="0.2">
      <c r="A3332" s="2"/>
    </row>
    <row r="3333" spans="1:1" x14ac:dyDescent="0.2">
      <c r="A3333" s="2"/>
    </row>
    <row r="3334" spans="1:1" x14ac:dyDescent="0.2">
      <c r="A3334" s="2"/>
    </row>
    <row r="3335" spans="1:1" x14ac:dyDescent="0.2">
      <c r="A3335" s="2"/>
    </row>
    <row r="3336" spans="1:1" x14ac:dyDescent="0.2">
      <c r="A3336" s="2"/>
    </row>
    <row r="3337" spans="1:1" x14ac:dyDescent="0.2">
      <c r="A3337" s="2"/>
    </row>
    <row r="3338" spans="1:1" x14ac:dyDescent="0.2">
      <c r="A3338" s="2"/>
    </row>
    <row r="3339" spans="1:1" x14ac:dyDescent="0.2">
      <c r="A3339" s="2"/>
    </row>
    <row r="3340" spans="1:1" x14ac:dyDescent="0.2">
      <c r="A3340" s="2"/>
    </row>
    <row r="3341" spans="1:1" x14ac:dyDescent="0.2">
      <c r="A3341" s="2"/>
    </row>
    <row r="3342" spans="1:1" x14ac:dyDescent="0.2">
      <c r="A3342" s="2"/>
    </row>
    <row r="3343" spans="1:1" x14ac:dyDescent="0.2">
      <c r="A3343" s="2"/>
    </row>
    <row r="3344" spans="1:1" x14ac:dyDescent="0.2">
      <c r="A3344" s="2"/>
    </row>
    <row r="3345" spans="1:1" x14ac:dyDescent="0.2">
      <c r="A3345" s="2"/>
    </row>
    <row r="3346" spans="1:1" x14ac:dyDescent="0.2">
      <c r="A3346" s="2"/>
    </row>
    <row r="3347" spans="1:1" x14ac:dyDescent="0.2">
      <c r="A3347" s="2"/>
    </row>
    <row r="3348" spans="1:1" x14ac:dyDescent="0.2">
      <c r="A3348" s="2"/>
    </row>
    <row r="3349" spans="1:1" x14ac:dyDescent="0.2">
      <c r="A3349" s="2"/>
    </row>
    <row r="3350" spans="1:1" x14ac:dyDescent="0.2">
      <c r="A3350" s="2"/>
    </row>
    <row r="3351" spans="1:1" x14ac:dyDescent="0.2">
      <c r="A3351" s="2"/>
    </row>
    <row r="3352" spans="1:1" x14ac:dyDescent="0.2">
      <c r="A3352" s="2"/>
    </row>
    <row r="3353" spans="1:1" x14ac:dyDescent="0.2">
      <c r="A3353" s="2"/>
    </row>
    <row r="3354" spans="1:1" x14ac:dyDescent="0.2">
      <c r="A3354" s="2"/>
    </row>
    <row r="3355" spans="1:1" x14ac:dyDescent="0.2">
      <c r="A3355" s="2"/>
    </row>
    <row r="3356" spans="1:1" x14ac:dyDescent="0.2">
      <c r="A3356" s="2"/>
    </row>
    <row r="3357" spans="1:1" x14ac:dyDescent="0.2">
      <c r="A3357" s="2"/>
    </row>
    <row r="3358" spans="1:1" x14ac:dyDescent="0.2">
      <c r="A3358" s="2"/>
    </row>
    <row r="3359" spans="1:1" x14ac:dyDescent="0.2">
      <c r="A3359" s="2"/>
    </row>
    <row r="3360" spans="1:1" x14ac:dyDescent="0.2">
      <c r="A3360" s="2"/>
    </row>
    <row r="3361" spans="1:1" x14ac:dyDescent="0.2">
      <c r="A3361" s="2"/>
    </row>
    <row r="3362" spans="1:1" x14ac:dyDescent="0.2">
      <c r="A3362" s="2"/>
    </row>
    <row r="3363" spans="1:1" x14ac:dyDescent="0.2">
      <c r="A3363" s="2"/>
    </row>
    <row r="3364" spans="1:1" x14ac:dyDescent="0.2">
      <c r="A3364" s="2"/>
    </row>
    <row r="3365" spans="1:1" x14ac:dyDescent="0.2">
      <c r="A3365" s="2"/>
    </row>
    <row r="3366" spans="1:1" x14ac:dyDescent="0.2">
      <c r="A3366" s="2"/>
    </row>
    <row r="3367" spans="1:1" x14ac:dyDescent="0.2">
      <c r="A3367" s="2"/>
    </row>
    <row r="3368" spans="1:1" x14ac:dyDescent="0.2">
      <c r="A3368" s="2"/>
    </row>
    <row r="3369" spans="1:1" x14ac:dyDescent="0.2">
      <c r="A3369" s="2"/>
    </row>
    <row r="3370" spans="1:1" x14ac:dyDescent="0.2">
      <c r="A3370" s="2"/>
    </row>
    <row r="3371" spans="1:1" x14ac:dyDescent="0.2">
      <c r="A3371" s="2"/>
    </row>
    <row r="3372" spans="1:1" x14ac:dyDescent="0.2">
      <c r="A3372" s="2"/>
    </row>
    <row r="3373" spans="1:1" x14ac:dyDescent="0.2">
      <c r="A3373" s="2"/>
    </row>
    <row r="3374" spans="1:1" x14ac:dyDescent="0.2">
      <c r="A3374" s="2"/>
    </row>
    <row r="3375" spans="1:1" x14ac:dyDescent="0.2">
      <c r="A3375" s="2"/>
    </row>
    <row r="3376" spans="1:1" x14ac:dyDescent="0.2">
      <c r="A3376" s="2"/>
    </row>
    <row r="3377" spans="1:1" x14ac:dyDescent="0.2">
      <c r="A3377" s="2"/>
    </row>
    <row r="3378" spans="1:1" x14ac:dyDescent="0.2">
      <c r="A3378" s="2"/>
    </row>
    <row r="3379" spans="1:1" x14ac:dyDescent="0.2">
      <c r="A3379" s="2"/>
    </row>
    <row r="3380" spans="1:1" x14ac:dyDescent="0.2">
      <c r="A3380" s="2"/>
    </row>
    <row r="3381" spans="1:1" x14ac:dyDescent="0.2">
      <c r="A3381" s="2"/>
    </row>
    <row r="3382" spans="1:1" x14ac:dyDescent="0.2">
      <c r="A3382" s="2"/>
    </row>
    <row r="3383" spans="1:1" x14ac:dyDescent="0.2">
      <c r="A3383" s="2"/>
    </row>
    <row r="3384" spans="1:1" x14ac:dyDescent="0.2">
      <c r="A3384" s="2"/>
    </row>
    <row r="3385" spans="1:1" x14ac:dyDescent="0.2">
      <c r="A3385" s="2"/>
    </row>
    <row r="3386" spans="1:1" x14ac:dyDescent="0.2">
      <c r="A3386" s="2"/>
    </row>
    <row r="3387" spans="1:1" x14ac:dyDescent="0.2">
      <c r="A3387" s="2"/>
    </row>
    <row r="3388" spans="1:1" x14ac:dyDescent="0.2">
      <c r="A3388" s="2"/>
    </row>
    <row r="3389" spans="1:1" x14ac:dyDescent="0.2">
      <c r="A3389" s="2"/>
    </row>
    <row r="3390" spans="1:1" x14ac:dyDescent="0.2">
      <c r="A3390" s="2"/>
    </row>
    <row r="3391" spans="1:1" x14ac:dyDescent="0.2">
      <c r="A3391" s="2"/>
    </row>
    <row r="3392" spans="1:1" x14ac:dyDescent="0.2">
      <c r="A3392" s="2"/>
    </row>
    <row r="3393" spans="1:1" x14ac:dyDescent="0.2">
      <c r="A3393" s="2"/>
    </row>
    <row r="3394" spans="1:1" x14ac:dyDescent="0.2">
      <c r="A3394" s="2"/>
    </row>
    <row r="3395" spans="1:1" x14ac:dyDescent="0.2">
      <c r="A3395" s="2"/>
    </row>
    <row r="3396" spans="1:1" x14ac:dyDescent="0.2">
      <c r="A3396" s="2"/>
    </row>
    <row r="3397" spans="1:1" x14ac:dyDescent="0.2">
      <c r="A3397" s="2"/>
    </row>
    <row r="3398" spans="1:1" x14ac:dyDescent="0.2">
      <c r="A3398" s="2"/>
    </row>
    <row r="3399" spans="1:1" x14ac:dyDescent="0.2">
      <c r="A3399" s="2"/>
    </row>
    <row r="3400" spans="1:1" x14ac:dyDescent="0.2">
      <c r="A3400" s="2"/>
    </row>
    <row r="3401" spans="1:1" x14ac:dyDescent="0.2">
      <c r="A3401" s="2"/>
    </row>
    <row r="3402" spans="1:1" x14ac:dyDescent="0.2">
      <c r="A3402" s="2"/>
    </row>
    <row r="3403" spans="1:1" x14ac:dyDescent="0.2">
      <c r="A3403" s="2"/>
    </row>
    <row r="3404" spans="1:1" x14ac:dyDescent="0.2">
      <c r="A3404" s="2"/>
    </row>
    <row r="3405" spans="1:1" x14ac:dyDescent="0.2">
      <c r="A3405" s="2"/>
    </row>
    <row r="3406" spans="1:1" x14ac:dyDescent="0.2">
      <c r="A3406" s="2"/>
    </row>
    <row r="3407" spans="1:1" x14ac:dyDescent="0.2">
      <c r="A3407" s="2"/>
    </row>
    <row r="3408" spans="1:1" x14ac:dyDescent="0.2">
      <c r="A3408" s="2"/>
    </row>
    <row r="3409" spans="1:1" x14ac:dyDescent="0.2">
      <c r="A3409" s="2"/>
    </row>
    <row r="3410" spans="1:1" x14ac:dyDescent="0.2">
      <c r="A3410" s="2"/>
    </row>
    <row r="3411" spans="1:1" x14ac:dyDescent="0.2">
      <c r="A3411" s="2"/>
    </row>
    <row r="3412" spans="1:1" x14ac:dyDescent="0.2">
      <c r="A3412" s="2"/>
    </row>
    <row r="3413" spans="1:1" x14ac:dyDescent="0.2">
      <c r="A3413" s="2"/>
    </row>
    <row r="3414" spans="1:1" x14ac:dyDescent="0.2">
      <c r="A3414" s="2"/>
    </row>
    <row r="3415" spans="1:1" x14ac:dyDescent="0.2">
      <c r="A3415" s="2"/>
    </row>
    <row r="3416" spans="1:1" x14ac:dyDescent="0.2">
      <c r="A3416" s="2"/>
    </row>
    <row r="3417" spans="1:1" x14ac:dyDescent="0.2">
      <c r="A3417" s="2"/>
    </row>
    <row r="3418" spans="1:1" x14ac:dyDescent="0.2">
      <c r="A3418" s="2"/>
    </row>
    <row r="3419" spans="1:1" x14ac:dyDescent="0.2">
      <c r="A3419" s="2"/>
    </row>
    <row r="3420" spans="1:1" x14ac:dyDescent="0.2">
      <c r="A3420" s="2"/>
    </row>
    <row r="3421" spans="1:1" x14ac:dyDescent="0.2">
      <c r="A3421" s="2"/>
    </row>
    <row r="3422" spans="1:1" x14ac:dyDescent="0.2">
      <c r="A3422" s="2"/>
    </row>
    <row r="3423" spans="1:1" x14ac:dyDescent="0.2">
      <c r="A3423" s="2"/>
    </row>
    <row r="3424" spans="1:1" x14ac:dyDescent="0.2">
      <c r="A3424" s="2"/>
    </row>
    <row r="3425" spans="1:1" x14ac:dyDescent="0.2">
      <c r="A3425" s="2"/>
    </row>
    <row r="3426" spans="1:1" x14ac:dyDescent="0.2">
      <c r="A3426" s="2"/>
    </row>
    <row r="3427" spans="1:1" x14ac:dyDescent="0.2">
      <c r="A3427" s="2"/>
    </row>
    <row r="3428" spans="1:1" x14ac:dyDescent="0.2">
      <c r="A3428" s="2"/>
    </row>
    <row r="3429" spans="1:1" x14ac:dyDescent="0.2">
      <c r="A3429" s="2"/>
    </row>
    <row r="3430" spans="1:1" x14ac:dyDescent="0.2">
      <c r="A3430" s="2"/>
    </row>
    <row r="3431" spans="1:1" x14ac:dyDescent="0.2">
      <c r="A3431" s="2"/>
    </row>
    <row r="3432" spans="1:1" x14ac:dyDescent="0.2">
      <c r="A3432" s="2"/>
    </row>
    <row r="3433" spans="1:1" x14ac:dyDescent="0.2">
      <c r="A3433" s="2"/>
    </row>
    <row r="3434" spans="1:1" x14ac:dyDescent="0.2">
      <c r="A3434" s="2"/>
    </row>
    <row r="3435" spans="1:1" x14ac:dyDescent="0.2">
      <c r="A3435" s="2"/>
    </row>
    <row r="3436" spans="1:1" x14ac:dyDescent="0.2">
      <c r="A3436" s="2"/>
    </row>
    <row r="3437" spans="1:1" x14ac:dyDescent="0.2">
      <c r="A3437" s="2"/>
    </row>
    <row r="3438" spans="1:1" x14ac:dyDescent="0.2">
      <c r="A3438" s="2"/>
    </row>
    <row r="3439" spans="1:1" x14ac:dyDescent="0.2">
      <c r="A3439" s="2"/>
    </row>
    <row r="3440" spans="1:1" x14ac:dyDescent="0.2">
      <c r="A3440" s="2"/>
    </row>
    <row r="3441" spans="1:1" x14ac:dyDescent="0.2">
      <c r="A3441" s="2"/>
    </row>
    <row r="3442" spans="1:1" x14ac:dyDescent="0.2">
      <c r="A3442" s="2"/>
    </row>
    <row r="3443" spans="1:1" x14ac:dyDescent="0.2">
      <c r="A3443" s="2"/>
    </row>
    <row r="3444" spans="1:1" x14ac:dyDescent="0.2">
      <c r="A3444" s="2"/>
    </row>
    <row r="3445" spans="1:1" x14ac:dyDescent="0.2">
      <c r="A3445" s="2"/>
    </row>
    <row r="3446" spans="1:1" x14ac:dyDescent="0.2">
      <c r="A3446" s="2"/>
    </row>
    <row r="3447" spans="1:1" x14ac:dyDescent="0.2">
      <c r="A3447" s="2"/>
    </row>
    <row r="3448" spans="1:1" x14ac:dyDescent="0.2">
      <c r="A3448" s="2"/>
    </row>
    <row r="3449" spans="1:1" x14ac:dyDescent="0.2">
      <c r="A3449" s="2"/>
    </row>
    <row r="3450" spans="1:1" x14ac:dyDescent="0.2">
      <c r="A3450" s="2"/>
    </row>
    <row r="3451" spans="1:1" x14ac:dyDescent="0.2">
      <c r="A3451" s="2"/>
    </row>
    <row r="3452" spans="1:1" x14ac:dyDescent="0.2">
      <c r="A3452" s="2"/>
    </row>
    <row r="3453" spans="1:1" x14ac:dyDescent="0.2">
      <c r="A3453" s="2"/>
    </row>
    <row r="3454" spans="1:1" x14ac:dyDescent="0.2">
      <c r="A3454" s="2"/>
    </row>
    <row r="3455" spans="1:1" x14ac:dyDescent="0.2">
      <c r="A3455" s="2"/>
    </row>
    <row r="3456" spans="1:1" x14ac:dyDescent="0.2">
      <c r="A3456" s="2"/>
    </row>
    <row r="3457" spans="1:1" x14ac:dyDescent="0.2">
      <c r="A3457" s="2"/>
    </row>
    <row r="3458" spans="1:1" x14ac:dyDescent="0.2">
      <c r="A3458" s="2"/>
    </row>
    <row r="3459" spans="1:1" x14ac:dyDescent="0.2">
      <c r="A3459" s="2"/>
    </row>
    <row r="3460" spans="1:1" x14ac:dyDescent="0.2">
      <c r="A3460" s="2"/>
    </row>
    <row r="3461" spans="1:1" x14ac:dyDescent="0.2">
      <c r="A3461" s="2"/>
    </row>
    <row r="3462" spans="1:1" x14ac:dyDescent="0.2">
      <c r="A3462" s="2"/>
    </row>
    <row r="3463" spans="1:1" x14ac:dyDescent="0.2">
      <c r="A3463" s="2"/>
    </row>
    <row r="3464" spans="1:1" x14ac:dyDescent="0.2">
      <c r="A3464" s="2"/>
    </row>
    <row r="3465" spans="1:1" x14ac:dyDescent="0.2">
      <c r="A3465" s="2"/>
    </row>
    <row r="3466" spans="1:1" x14ac:dyDescent="0.2">
      <c r="A3466" s="2"/>
    </row>
    <row r="3467" spans="1:1" x14ac:dyDescent="0.2">
      <c r="A3467" s="2"/>
    </row>
    <row r="3468" spans="1:1" x14ac:dyDescent="0.2">
      <c r="A3468" s="2"/>
    </row>
    <row r="3469" spans="1:1" x14ac:dyDescent="0.2">
      <c r="A3469" s="2"/>
    </row>
    <row r="3470" spans="1:1" x14ac:dyDescent="0.2">
      <c r="A3470" s="2"/>
    </row>
    <row r="3471" spans="1:1" x14ac:dyDescent="0.2">
      <c r="A3471" s="2"/>
    </row>
    <row r="3472" spans="1:1" x14ac:dyDescent="0.2">
      <c r="A3472" s="2"/>
    </row>
    <row r="3473" spans="1:1" x14ac:dyDescent="0.2">
      <c r="A3473" s="2"/>
    </row>
    <row r="3474" spans="1:1" x14ac:dyDescent="0.2">
      <c r="A3474" s="2"/>
    </row>
    <row r="3475" spans="1:1" x14ac:dyDescent="0.2">
      <c r="A3475" s="2"/>
    </row>
    <row r="3476" spans="1:1" x14ac:dyDescent="0.2">
      <c r="A3476" s="2"/>
    </row>
    <row r="3477" spans="1:1" x14ac:dyDescent="0.2">
      <c r="A3477" s="2"/>
    </row>
    <row r="3478" spans="1:1" x14ac:dyDescent="0.2">
      <c r="A3478" s="2"/>
    </row>
    <row r="3479" spans="1:1" x14ac:dyDescent="0.2">
      <c r="A3479" s="2"/>
    </row>
    <row r="3480" spans="1:1" x14ac:dyDescent="0.2">
      <c r="A3480" s="2"/>
    </row>
    <row r="3481" spans="1:1" x14ac:dyDescent="0.2">
      <c r="A3481" s="2"/>
    </row>
    <row r="3482" spans="1:1" x14ac:dyDescent="0.2">
      <c r="A3482" s="2"/>
    </row>
    <row r="3483" spans="1:1" x14ac:dyDescent="0.2">
      <c r="A3483" s="2"/>
    </row>
    <row r="3484" spans="1:1" x14ac:dyDescent="0.2">
      <c r="A3484" s="2"/>
    </row>
    <row r="3485" spans="1:1" x14ac:dyDescent="0.2">
      <c r="A3485" s="2"/>
    </row>
    <row r="3486" spans="1:1" x14ac:dyDescent="0.2">
      <c r="A3486" s="2"/>
    </row>
    <row r="3487" spans="1:1" x14ac:dyDescent="0.2">
      <c r="A3487" s="2"/>
    </row>
    <row r="3488" spans="1:1" x14ac:dyDescent="0.2">
      <c r="A3488" s="2"/>
    </row>
    <row r="3489" spans="1:1" x14ac:dyDescent="0.2">
      <c r="A3489" s="2"/>
    </row>
    <row r="3490" spans="1:1" x14ac:dyDescent="0.2">
      <c r="A3490" s="2"/>
    </row>
    <row r="3491" spans="1:1" x14ac:dyDescent="0.2">
      <c r="A3491" s="2"/>
    </row>
    <row r="3492" spans="1:1" x14ac:dyDescent="0.2">
      <c r="A3492" s="2"/>
    </row>
    <row r="3493" spans="1:1" x14ac:dyDescent="0.2">
      <c r="A3493" s="2"/>
    </row>
    <row r="3494" spans="1:1" x14ac:dyDescent="0.2">
      <c r="A3494" s="2"/>
    </row>
    <row r="3495" spans="1:1" x14ac:dyDescent="0.2">
      <c r="A3495" s="2"/>
    </row>
    <row r="3496" spans="1:1" x14ac:dyDescent="0.2">
      <c r="A3496" s="2"/>
    </row>
    <row r="3497" spans="1:1" x14ac:dyDescent="0.2">
      <c r="A3497" s="2"/>
    </row>
    <row r="3498" spans="1:1" x14ac:dyDescent="0.2">
      <c r="A3498" s="2"/>
    </row>
    <row r="3499" spans="1:1" x14ac:dyDescent="0.2">
      <c r="A3499" s="2"/>
    </row>
    <row r="3500" spans="1:1" x14ac:dyDescent="0.2">
      <c r="A3500" s="2"/>
    </row>
    <row r="3501" spans="1:1" x14ac:dyDescent="0.2">
      <c r="A3501" s="2"/>
    </row>
    <row r="3502" spans="1:1" x14ac:dyDescent="0.2">
      <c r="A3502" s="2"/>
    </row>
    <row r="3503" spans="1:1" x14ac:dyDescent="0.2">
      <c r="A3503" s="2"/>
    </row>
    <row r="3504" spans="1:1" x14ac:dyDescent="0.2">
      <c r="A3504" s="2"/>
    </row>
    <row r="3505" spans="1:1" x14ac:dyDescent="0.2">
      <c r="A3505" s="2"/>
    </row>
    <row r="3506" spans="1:1" x14ac:dyDescent="0.2">
      <c r="A3506" s="2"/>
    </row>
    <row r="3507" spans="1:1" x14ac:dyDescent="0.2">
      <c r="A3507" s="2"/>
    </row>
    <row r="3508" spans="1:1" x14ac:dyDescent="0.2">
      <c r="A3508" s="2"/>
    </row>
    <row r="3509" spans="1:1" x14ac:dyDescent="0.2">
      <c r="A3509" s="2"/>
    </row>
    <row r="3510" spans="1:1" x14ac:dyDescent="0.2">
      <c r="A3510" s="2"/>
    </row>
    <row r="3511" spans="1:1" x14ac:dyDescent="0.2">
      <c r="A3511" s="2"/>
    </row>
    <row r="3512" spans="1:1" x14ac:dyDescent="0.2">
      <c r="A3512" s="2"/>
    </row>
    <row r="3513" spans="1:1" x14ac:dyDescent="0.2">
      <c r="A3513" s="2"/>
    </row>
    <row r="3514" spans="1:1" x14ac:dyDescent="0.2">
      <c r="A3514" s="2"/>
    </row>
    <row r="3515" spans="1:1" x14ac:dyDescent="0.2">
      <c r="A3515" s="2"/>
    </row>
    <row r="3516" spans="1:1" x14ac:dyDescent="0.2">
      <c r="A3516" s="2"/>
    </row>
    <row r="3517" spans="1:1" x14ac:dyDescent="0.2">
      <c r="A3517" s="2"/>
    </row>
    <row r="3518" spans="1:1" x14ac:dyDescent="0.2">
      <c r="A3518" s="2"/>
    </row>
    <row r="3519" spans="1:1" x14ac:dyDescent="0.2">
      <c r="A3519" s="2"/>
    </row>
    <row r="3520" spans="1:1" x14ac:dyDescent="0.2">
      <c r="A3520" s="2"/>
    </row>
    <row r="3521" spans="1:1" x14ac:dyDescent="0.2">
      <c r="A3521" s="2"/>
    </row>
    <row r="3522" spans="1:1" x14ac:dyDescent="0.2">
      <c r="A3522" s="2"/>
    </row>
    <row r="3523" spans="1:1" x14ac:dyDescent="0.2">
      <c r="A3523" s="2"/>
    </row>
    <row r="3524" spans="1:1" x14ac:dyDescent="0.2">
      <c r="A3524" s="2"/>
    </row>
    <row r="3525" spans="1:1" x14ac:dyDescent="0.2">
      <c r="A3525" s="2"/>
    </row>
    <row r="3526" spans="1:1" x14ac:dyDescent="0.2">
      <c r="A3526" s="2"/>
    </row>
    <row r="3527" spans="1:1" x14ac:dyDescent="0.2">
      <c r="A3527" s="2"/>
    </row>
    <row r="3528" spans="1:1" x14ac:dyDescent="0.2">
      <c r="A3528" s="2"/>
    </row>
    <row r="3529" spans="1:1" x14ac:dyDescent="0.2">
      <c r="A3529" s="2"/>
    </row>
    <row r="3530" spans="1:1" x14ac:dyDescent="0.2">
      <c r="A3530" s="2"/>
    </row>
    <row r="3531" spans="1:1" x14ac:dyDescent="0.2">
      <c r="A3531" s="2"/>
    </row>
    <row r="3532" spans="1:1" x14ac:dyDescent="0.2">
      <c r="A3532" s="2"/>
    </row>
    <row r="3533" spans="1:1" x14ac:dyDescent="0.2">
      <c r="A3533" s="2"/>
    </row>
    <row r="3534" spans="1:1" x14ac:dyDescent="0.2">
      <c r="A3534" s="2"/>
    </row>
    <row r="3535" spans="1:1" x14ac:dyDescent="0.2">
      <c r="A3535" s="2"/>
    </row>
    <row r="3536" spans="1:1" x14ac:dyDescent="0.2">
      <c r="A3536" s="2"/>
    </row>
    <row r="3537" spans="1:1" x14ac:dyDescent="0.2">
      <c r="A3537" s="2"/>
    </row>
    <row r="3538" spans="1:1" x14ac:dyDescent="0.2">
      <c r="A3538" s="2"/>
    </row>
    <row r="3539" spans="1:1" x14ac:dyDescent="0.2">
      <c r="A3539" s="2"/>
    </row>
    <row r="3540" spans="1:1" x14ac:dyDescent="0.2">
      <c r="A3540" s="2"/>
    </row>
    <row r="3541" spans="1:1" x14ac:dyDescent="0.2">
      <c r="A3541" s="2"/>
    </row>
    <row r="3542" spans="1:1" x14ac:dyDescent="0.2">
      <c r="A3542" s="2"/>
    </row>
    <row r="3543" spans="1:1" x14ac:dyDescent="0.2">
      <c r="A3543" s="2"/>
    </row>
    <row r="3544" spans="1:1" x14ac:dyDescent="0.2">
      <c r="A3544" s="2"/>
    </row>
    <row r="3545" spans="1:1" x14ac:dyDescent="0.2">
      <c r="A3545" s="2"/>
    </row>
    <row r="3546" spans="1:1" x14ac:dyDescent="0.2">
      <c r="A3546" s="2"/>
    </row>
    <row r="3547" spans="1:1" x14ac:dyDescent="0.2">
      <c r="A3547" s="2"/>
    </row>
    <row r="3548" spans="1:1" x14ac:dyDescent="0.2">
      <c r="A3548" s="2"/>
    </row>
    <row r="3549" spans="1:1" x14ac:dyDescent="0.2">
      <c r="A3549" s="2"/>
    </row>
    <row r="3550" spans="1:1" x14ac:dyDescent="0.2">
      <c r="A3550" s="2"/>
    </row>
    <row r="3551" spans="1:1" x14ac:dyDescent="0.2">
      <c r="A3551" s="2"/>
    </row>
    <row r="3552" spans="1:1" x14ac:dyDescent="0.2">
      <c r="A3552" s="2"/>
    </row>
    <row r="3553" spans="1:1" x14ac:dyDescent="0.2">
      <c r="A3553" s="2"/>
    </row>
    <row r="3554" spans="1:1" x14ac:dyDescent="0.2">
      <c r="A3554" s="2"/>
    </row>
    <row r="3555" spans="1:1" x14ac:dyDescent="0.2">
      <c r="A3555" s="2"/>
    </row>
    <row r="3556" spans="1:1" x14ac:dyDescent="0.2">
      <c r="A3556" s="2"/>
    </row>
    <row r="3557" spans="1:1" x14ac:dyDescent="0.2">
      <c r="A3557" s="2"/>
    </row>
    <row r="3558" spans="1:1" x14ac:dyDescent="0.2">
      <c r="A3558" s="2"/>
    </row>
    <row r="3559" spans="1:1" x14ac:dyDescent="0.2">
      <c r="A3559" s="2"/>
    </row>
    <row r="3560" spans="1:1" x14ac:dyDescent="0.2">
      <c r="A3560" s="2"/>
    </row>
    <row r="3561" spans="1:1" x14ac:dyDescent="0.2">
      <c r="A3561" s="2"/>
    </row>
    <row r="3562" spans="1:1" x14ac:dyDescent="0.2">
      <c r="A3562" s="2"/>
    </row>
    <row r="3563" spans="1:1" x14ac:dyDescent="0.2">
      <c r="A3563" s="2"/>
    </row>
    <row r="3564" spans="1:1" x14ac:dyDescent="0.2">
      <c r="A3564" s="2"/>
    </row>
    <row r="3565" spans="1:1" x14ac:dyDescent="0.2">
      <c r="A3565" s="2"/>
    </row>
    <row r="3566" spans="1:1" x14ac:dyDescent="0.2">
      <c r="A3566" s="2"/>
    </row>
    <row r="3567" spans="1:1" x14ac:dyDescent="0.2">
      <c r="A3567" s="2"/>
    </row>
    <row r="3568" spans="1:1" x14ac:dyDescent="0.2">
      <c r="A3568" s="2"/>
    </row>
    <row r="3569" spans="1:1" x14ac:dyDescent="0.2">
      <c r="A3569" s="2"/>
    </row>
    <row r="3570" spans="1:1" x14ac:dyDescent="0.2">
      <c r="A3570" s="2"/>
    </row>
    <row r="3571" spans="1:1" x14ac:dyDescent="0.2">
      <c r="A3571" s="2"/>
    </row>
    <row r="3572" spans="1:1" x14ac:dyDescent="0.2">
      <c r="A3572" s="2"/>
    </row>
    <row r="3573" spans="1:1" x14ac:dyDescent="0.2">
      <c r="A3573" s="2"/>
    </row>
    <row r="3574" spans="1:1" x14ac:dyDescent="0.2">
      <c r="A3574" s="2"/>
    </row>
    <row r="3575" spans="1:1" x14ac:dyDescent="0.2">
      <c r="A3575" s="2"/>
    </row>
    <row r="3576" spans="1:1" x14ac:dyDescent="0.2">
      <c r="A3576" s="2"/>
    </row>
    <row r="3577" spans="1:1" x14ac:dyDescent="0.2">
      <c r="A3577" s="2"/>
    </row>
    <row r="3578" spans="1:1" x14ac:dyDescent="0.2">
      <c r="A3578" s="2"/>
    </row>
    <row r="3579" spans="1:1" x14ac:dyDescent="0.2">
      <c r="A3579" s="2"/>
    </row>
    <row r="3580" spans="1:1" x14ac:dyDescent="0.2">
      <c r="A3580" s="2"/>
    </row>
    <row r="3581" spans="1:1" x14ac:dyDescent="0.2">
      <c r="A3581" s="2"/>
    </row>
    <row r="3582" spans="1:1" x14ac:dyDescent="0.2">
      <c r="A3582" s="2"/>
    </row>
    <row r="3583" spans="1:1" x14ac:dyDescent="0.2">
      <c r="A3583" s="2"/>
    </row>
    <row r="3584" spans="1:1" x14ac:dyDescent="0.2">
      <c r="A3584" s="2"/>
    </row>
    <row r="3585" spans="1:1" x14ac:dyDescent="0.2">
      <c r="A3585" s="2"/>
    </row>
    <row r="3586" spans="1:1" x14ac:dyDescent="0.2">
      <c r="A3586" s="2"/>
    </row>
    <row r="3587" spans="1:1" x14ac:dyDescent="0.2">
      <c r="A3587" s="2"/>
    </row>
    <row r="3588" spans="1:1" x14ac:dyDescent="0.2">
      <c r="A3588" s="2"/>
    </row>
    <row r="3589" spans="1:1" x14ac:dyDescent="0.2">
      <c r="A3589" s="2"/>
    </row>
    <row r="3590" spans="1:1" x14ac:dyDescent="0.2">
      <c r="A3590" s="2"/>
    </row>
    <row r="3591" spans="1:1" x14ac:dyDescent="0.2">
      <c r="A3591" s="2"/>
    </row>
    <row r="3592" spans="1:1" x14ac:dyDescent="0.2">
      <c r="A3592" s="2"/>
    </row>
    <row r="3593" spans="1:1" x14ac:dyDescent="0.2">
      <c r="A3593" s="2"/>
    </row>
    <row r="3594" spans="1:1" x14ac:dyDescent="0.2">
      <c r="A3594" s="2"/>
    </row>
    <row r="3595" spans="1:1" x14ac:dyDescent="0.2">
      <c r="A3595" s="2"/>
    </row>
    <row r="3596" spans="1:1" x14ac:dyDescent="0.2">
      <c r="A3596" s="2"/>
    </row>
    <row r="3597" spans="1:1" x14ac:dyDescent="0.2">
      <c r="A3597" s="2"/>
    </row>
    <row r="3598" spans="1:1" x14ac:dyDescent="0.2">
      <c r="A3598" s="2"/>
    </row>
    <row r="3599" spans="1:1" x14ac:dyDescent="0.2">
      <c r="A3599" s="2"/>
    </row>
    <row r="3600" spans="1:1" x14ac:dyDescent="0.2">
      <c r="A3600" s="2"/>
    </row>
    <row r="3601" spans="1:1" x14ac:dyDescent="0.2">
      <c r="A3601" s="2"/>
    </row>
    <row r="3602" spans="1:1" x14ac:dyDescent="0.2">
      <c r="A3602" s="2"/>
    </row>
    <row r="3603" spans="1:1" x14ac:dyDescent="0.2">
      <c r="A3603" s="2"/>
    </row>
    <row r="3604" spans="1:1" x14ac:dyDescent="0.2">
      <c r="A3604" s="2"/>
    </row>
    <row r="3605" spans="1:1" x14ac:dyDescent="0.2">
      <c r="A3605" s="2"/>
    </row>
    <row r="3606" spans="1:1" x14ac:dyDescent="0.2">
      <c r="A3606" s="2"/>
    </row>
    <row r="3607" spans="1:1" x14ac:dyDescent="0.2">
      <c r="A3607" s="2"/>
    </row>
    <row r="3608" spans="1:1" x14ac:dyDescent="0.2">
      <c r="A3608" s="2"/>
    </row>
    <row r="3609" spans="1:1" x14ac:dyDescent="0.2">
      <c r="A3609" s="2"/>
    </row>
    <row r="3610" spans="1:1" x14ac:dyDescent="0.2">
      <c r="A3610" s="2"/>
    </row>
    <row r="3611" spans="1:1" x14ac:dyDescent="0.2">
      <c r="A3611" s="2"/>
    </row>
    <row r="3612" spans="1:1" x14ac:dyDescent="0.2">
      <c r="A3612" s="2"/>
    </row>
    <row r="3613" spans="1:1" x14ac:dyDescent="0.2">
      <c r="A3613" s="2"/>
    </row>
    <row r="3614" spans="1:1" x14ac:dyDescent="0.2">
      <c r="A3614" s="2"/>
    </row>
    <row r="3615" spans="1:1" x14ac:dyDescent="0.2">
      <c r="A3615" s="2"/>
    </row>
    <row r="3616" spans="1:1" x14ac:dyDescent="0.2">
      <c r="A3616" s="2"/>
    </row>
    <row r="3617" spans="1:1" x14ac:dyDescent="0.2">
      <c r="A3617" s="2"/>
    </row>
    <row r="3618" spans="1:1" x14ac:dyDescent="0.2">
      <c r="A3618" s="2"/>
    </row>
    <row r="3619" spans="1:1" x14ac:dyDescent="0.2">
      <c r="A3619" s="2"/>
    </row>
    <row r="3620" spans="1:1" x14ac:dyDescent="0.2">
      <c r="A3620" s="2"/>
    </row>
    <row r="3621" spans="1:1" x14ac:dyDescent="0.2">
      <c r="A3621" s="2"/>
    </row>
    <row r="3622" spans="1:1" x14ac:dyDescent="0.2">
      <c r="A3622" s="2"/>
    </row>
    <row r="3623" spans="1:1" x14ac:dyDescent="0.2">
      <c r="A3623" s="2"/>
    </row>
    <row r="3624" spans="1:1" x14ac:dyDescent="0.2">
      <c r="A3624" s="2"/>
    </row>
    <row r="3625" spans="1:1" x14ac:dyDescent="0.2">
      <c r="A3625" s="2"/>
    </row>
    <row r="3626" spans="1:1" x14ac:dyDescent="0.2">
      <c r="A3626" s="2"/>
    </row>
    <row r="3627" spans="1:1" x14ac:dyDescent="0.2">
      <c r="A3627" s="2"/>
    </row>
    <row r="3628" spans="1:1" x14ac:dyDescent="0.2">
      <c r="A3628" s="2"/>
    </row>
    <row r="3629" spans="1:1" x14ac:dyDescent="0.2">
      <c r="A3629" s="2"/>
    </row>
    <row r="3630" spans="1:1" x14ac:dyDescent="0.2">
      <c r="A3630" s="2"/>
    </row>
    <row r="3631" spans="1:1" x14ac:dyDescent="0.2">
      <c r="A3631" s="2"/>
    </row>
    <row r="3632" spans="1:1" x14ac:dyDescent="0.2">
      <c r="A3632" s="2"/>
    </row>
    <row r="3633" spans="1:1" x14ac:dyDescent="0.2">
      <c r="A3633" s="2"/>
    </row>
    <row r="3634" spans="1:1" x14ac:dyDescent="0.2">
      <c r="A3634" s="2"/>
    </row>
    <row r="3635" spans="1:1" x14ac:dyDescent="0.2">
      <c r="A3635" s="2"/>
    </row>
    <row r="3636" spans="1:1" x14ac:dyDescent="0.2">
      <c r="A3636" s="2"/>
    </row>
    <row r="3637" spans="1:1" x14ac:dyDescent="0.2">
      <c r="A3637" s="2"/>
    </row>
    <row r="3638" spans="1:1" x14ac:dyDescent="0.2">
      <c r="A3638" s="2"/>
    </row>
    <row r="3639" spans="1:1" x14ac:dyDescent="0.2">
      <c r="A3639" s="2"/>
    </row>
    <row r="3640" spans="1:1" x14ac:dyDescent="0.2">
      <c r="A3640" s="2"/>
    </row>
    <row r="3641" spans="1:1" x14ac:dyDescent="0.2">
      <c r="A3641" s="2"/>
    </row>
    <row r="3642" spans="1:1" x14ac:dyDescent="0.2">
      <c r="A3642" s="2"/>
    </row>
    <row r="3643" spans="1:1" x14ac:dyDescent="0.2">
      <c r="A3643" s="2"/>
    </row>
    <row r="3644" spans="1:1" x14ac:dyDescent="0.2">
      <c r="A3644" s="2"/>
    </row>
    <row r="3645" spans="1:1" x14ac:dyDescent="0.2">
      <c r="A3645" s="2"/>
    </row>
    <row r="3646" spans="1:1" x14ac:dyDescent="0.2">
      <c r="A3646" s="2"/>
    </row>
    <row r="3647" spans="1:1" x14ac:dyDescent="0.2">
      <c r="A3647" s="2"/>
    </row>
    <row r="3648" spans="1:1" x14ac:dyDescent="0.2">
      <c r="A3648" s="2"/>
    </row>
    <row r="3649" spans="1:1" x14ac:dyDescent="0.2">
      <c r="A3649" s="2"/>
    </row>
    <row r="3650" spans="1:1" x14ac:dyDescent="0.2">
      <c r="A3650" s="2"/>
    </row>
    <row r="3651" spans="1:1" x14ac:dyDescent="0.2">
      <c r="A3651" s="2"/>
    </row>
    <row r="3652" spans="1:1" x14ac:dyDescent="0.2">
      <c r="A3652" s="2"/>
    </row>
    <row r="3653" spans="1:1" x14ac:dyDescent="0.2">
      <c r="A3653" s="2"/>
    </row>
    <row r="3654" spans="1:1" x14ac:dyDescent="0.2">
      <c r="A3654" s="2"/>
    </row>
    <row r="3655" spans="1:1" x14ac:dyDescent="0.2">
      <c r="A3655" s="2"/>
    </row>
    <row r="3656" spans="1:1" x14ac:dyDescent="0.2">
      <c r="A3656" s="2"/>
    </row>
    <row r="3657" spans="1:1" x14ac:dyDescent="0.2">
      <c r="A3657" s="2"/>
    </row>
    <row r="3658" spans="1:1" x14ac:dyDescent="0.2">
      <c r="A3658" s="2"/>
    </row>
    <row r="3659" spans="1:1" x14ac:dyDescent="0.2">
      <c r="A3659" s="2"/>
    </row>
    <row r="3660" spans="1:1" x14ac:dyDescent="0.2">
      <c r="A3660" s="2"/>
    </row>
    <row r="3661" spans="1:1" x14ac:dyDescent="0.2">
      <c r="A3661" s="2"/>
    </row>
    <row r="3662" spans="1:1" x14ac:dyDescent="0.2">
      <c r="A3662" s="2"/>
    </row>
    <row r="3663" spans="1:1" x14ac:dyDescent="0.2">
      <c r="A3663" s="2"/>
    </row>
    <row r="3664" spans="1:1" x14ac:dyDescent="0.2">
      <c r="A3664" s="2"/>
    </row>
    <row r="3665" spans="1:1" x14ac:dyDescent="0.2">
      <c r="A3665" s="2"/>
    </row>
    <row r="3666" spans="1:1" x14ac:dyDescent="0.2">
      <c r="A3666" s="2"/>
    </row>
    <row r="3667" spans="1:1" x14ac:dyDescent="0.2">
      <c r="A3667" s="2"/>
    </row>
    <row r="3668" spans="1:1" x14ac:dyDescent="0.2">
      <c r="A3668" s="2"/>
    </row>
    <row r="3669" spans="1:1" x14ac:dyDescent="0.2">
      <c r="A3669" s="2"/>
    </row>
    <row r="3670" spans="1:1" x14ac:dyDescent="0.2">
      <c r="A3670" s="2"/>
    </row>
    <row r="3671" spans="1:1" x14ac:dyDescent="0.2">
      <c r="A3671" s="2"/>
    </row>
    <row r="3672" spans="1:1" x14ac:dyDescent="0.2">
      <c r="A3672" s="2"/>
    </row>
    <row r="3673" spans="1:1" x14ac:dyDescent="0.2">
      <c r="A3673" s="2"/>
    </row>
    <row r="3674" spans="1:1" x14ac:dyDescent="0.2">
      <c r="A3674" s="2"/>
    </row>
    <row r="3675" spans="1:1" x14ac:dyDescent="0.2">
      <c r="A3675" s="2"/>
    </row>
    <row r="3676" spans="1:1" x14ac:dyDescent="0.2">
      <c r="A3676" s="2"/>
    </row>
    <row r="3677" spans="1:1" x14ac:dyDescent="0.2">
      <c r="A3677" s="2"/>
    </row>
    <row r="3678" spans="1:1" x14ac:dyDescent="0.2">
      <c r="A3678" s="2"/>
    </row>
    <row r="3679" spans="1:1" x14ac:dyDescent="0.2">
      <c r="A3679" s="2"/>
    </row>
    <row r="3680" spans="1:1" x14ac:dyDescent="0.2">
      <c r="A3680" s="2"/>
    </row>
    <row r="3681" spans="1:1" x14ac:dyDescent="0.2">
      <c r="A3681" s="2"/>
    </row>
    <row r="3682" spans="1:1" x14ac:dyDescent="0.2">
      <c r="A3682" s="2"/>
    </row>
    <row r="3683" spans="1:1" x14ac:dyDescent="0.2">
      <c r="A3683" s="2"/>
    </row>
    <row r="3684" spans="1:1" x14ac:dyDescent="0.2">
      <c r="A3684" s="2"/>
    </row>
    <row r="3685" spans="1:1" x14ac:dyDescent="0.2">
      <c r="A3685" s="2"/>
    </row>
    <row r="3686" spans="1:1" x14ac:dyDescent="0.2">
      <c r="A3686" s="2"/>
    </row>
    <row r="3687" spans="1:1" x14ac:dyDescent="0.2">
      <c r="A3687" s="2"/>
    </row>
    <row r="3688" spans="1:1" x14ac:dyDescent="0.2">
      <c r="A3688" s="2"/>
    </row>
    <row r="3689" spans="1:1" x14ac:dyDescent="0.2">
      <c r="A3689" s="2"/>
    </row>
    <row r="3690" spans="1:1" x14ac:dyDescent="0.2">
      <c r="A3690" s="2"/>
    </row>
    <row r="3691" spans="1:1" x14ac:dyDescent="0.2">
      <c r="A3691" s="2"/>
    </row>
    <row r="3692" spans="1:1" x14ac:dyDescent="0.2">
      <c r="A3692" s="2"/>
    </row>
    <row r="3693" spans="1:1" x14ac:dyDescent="0.2">
      <c r="A3693" s="2"/>
    </row>
    <row r="3694" spans="1:1" x14ac:dyDescent="0.2">
      <c r="A3694" s="2"/>
    </row>
    <row r="3695" spans="1:1" x14ac:dyDescent="0.2">
      <c r="A3695" s="2"/>
    </row>
    <row r="3696" spans="1:1" x14ac:dyDescent="0.2">
      <c r="A3696" s="2"/>
    </row>
    <row r="3697" spans="1:1" x14ac:dyDescent="0.2">
      <c r="A3697" s="2"/>
    </row>
    <row r="3698" spans="1:1" x14ac:dyDescent="0.2">
      <c r="A3698" s="2"/>
    </row>
    <row r="3699" spans="1:1" x14ac:dyDescent="0.2">
      <c r="A3699" s="2"/>
    </row>
    <row r="3700" spans="1:1" x14ac:dyDescent="0.2">
      <c r="A3700" s="2"/>
    </row>
    <row r="3701" spans="1:1" x14ac:dyDescent="0.2">
      <c r="A3701" s="2"/>
    </row>
    <row r="3702" spans="1:1" x14ac:dyDescent="0.2">
      <c r="A3702" s="2"/>
    </row>
    <row r="3703" spans="1:1" x14ac:dyDescent="0.2">
      <c r="A3703" s="2"/>
    </row>
    <row r="3704" spans="1:1" x14ac:dyDescent="0.2">
      <c r="A3704" s="2"/>
    </row>
    <row r="3705" spans="1:1" x14ac:dyDescent="0.2">
      <c r="A3705" s="2"/>
    </row>
    <row r="3706" spans="1:1" x14ac:dyDescent="0.2">
      <c r="A3706" s="2"/>
    </row>
    <row r="3707" spans="1:1" x14ac:dyDescent="0.2">
      <c r="A3707" s="2"/>
    </row>
    <row r="3708" spans="1:1" x14ac:dyDescent="0.2">
      <c r="A3708" s="2"/>
    </row>
    <row r="3709" spans="1:1" x14ac:dyDescent="0.2">
      <c r="A3709" s="2"/>
    </row>
    <row r="3710" spans="1:1" x14ac:dyDescent="0.2">
      <c r="A3710" s="2"/>
    </row>
    <row r="3711" spans="1:1" x14ac:dyDescent="0.2">
      <c r="A3711" s="2"/>
    </row>
    <row r="3712" spans="1:1" x14ac:dyDescent="0.2">
      <c r="A3712" s="2"/>
    </row>
    <row r="3713" spans="1:1" x14ac:dyDescent="0.2">
      <c r="A3713" s="2"/>
    </row>
    <row r="3714" spans="1:1" x14ac:dyDescent="0.2">
      <c r="A3714" s="2"/>
    </row>
    <row r="3715" spans="1:1" x14ac:dyDescent="0.2">
      <c r="A3715" s="2"/>
    </row>
    <row r="3716" spans="1:1" x14ac:dyDescent="0.2">
      <c r="A3716" s="2"/>
    </row>
    <row r="3717" spans="1:1" x14ac:dyDescent="0.2">
      <c r="A3717" s="2"/>
    </row>
    <row r="3718" spans="1:1" x14ac:dyDescent="0.2">
      <c r="A3718" s="2"/>
    </row>
    <row r="3719" spans="1:1" x14ac:dyDescent="0.2">
      <c r="A3719" s="2"/>
    </row>
    <row r="3720" spans="1:1" x14ac:dyDescent="0.2">
      <c r="A3720" s="2"/>
    </row>
    <row r="3721" spans="1:1" x14ac:dyDescent="0.2">
      <c r="A3721" s="2"/>
    </row>
    <row r="3722" spans="1:1" x14ac:dyDescent="0.2">
      <c r="A3722" s="2"/>
    </row>
    <row r="3723" spans="1:1" x14ac:dyDescent="0.2">
      <c r="A3723" s="2"/>
    </row>
    <row r="3724" spans="1:1" x14ac:dyDescent="0.2">
      <c r="A3724" s="2"/>
    </row>
    <row r="3725" spans="1:1" x14ac:dyDescent="0.2">
      <c r="A3725" s="2"/>
    </row>
    <row r="3726" spans="1:1" x14ac:dyDescent="0.2">
      <c r="A3726" s="2"/>
    </row>
    <row r="3727" spans="1:1" x14ac:dyDescent="0.2">
      <c r="A3727" s="2"/>
    </row>
    <row r="3728" spans="1:1" x14ac:dyDescent="0.2">
      <c r="A3728" s="2"/>
    </row>
    <row r="3729" spans="1:1" x14ac:dyDescent="0.2">
      <c r="A3729" s="2"/>
    </row>
    <row r="3730" spans="1:1" x14ac:dyDescent="0.2">
      <c r="A3730" s="2"/>
    </row>
    <row r="3731" spans="1:1" x14ac:dyDescent="0.2">
      <c r="A3731" s="2"/>
    </row>
    <row r="3732" spans="1:1" x14ac:dyDescent="0.2">
      <c r="A3732" s="2"/>
    </row>
    <row r="3733" spans="1:1" x14ac:dyDescent="0.2">
      <c r="A3733" s="2"/>
    </row>
    <row r="3734" spans="1:1" x14ac:dyDescent="0.2">
      <c r="A3734" s="2"/>
    </row>
    <row r="3735" spans="1:1" x14ac:dyDescent="0.2">
      <c r="A3735" s="2"/>
    </row>
    <row r="3736" spans="1:1" x14ac:dyDescent="0.2">
      <c r="A3736" s="2"/>
    </row>
    <row r="3737" spans="1:1" x14ac:dyDescent="0.2">
      <c r="A3737" s="2"/>
    </row>
    <row r="3738" spans="1:1" x14ac:dyDescent="0.2">
      <c r="A3738" s="2"/>
    </row>
    <row r="3739" spans="1:1" x14ac:dyDescent="0.2">
      <c r="A3739" s="2"/>
    </row>
    <row r="3740" spans="1:1" x14ac:dyDescent="0.2">
      <c r="A3740" s="2"/>
    </row>
    <row r="3741" spans="1:1" x14ac:dyDescent="0.2">
      <c r="A3741" s="2"/>
    </row>
    <row r="3742" spans="1:1" x14ac:dyDescent="0.2">
      <c r="A3742" s="2"/>
    </row>
    <row r="3743" spans="1:1" x14ac:dyDescent="0.2">
      <c r="A3743" s="2"/>
    </row>
    <row r="3744" spans="1:1" x14ac:dyDescent="0.2">
      <c r="A3744" s="2"/>
    </row>
    <row r="3745" spans="1:1" x14ac:dyDescent="0.2">
      <c r="A3745" s="2"/>
    </row>
    <row r="3746" spans="1:1" x14ac:dyDescent="0.2">
      <c r="A3746" s="2"/>
    </row>
    <row r="3747" spans="1:1" x14ac:dyDescent="0.2">
      <c r="A3747" s="2"/>
    </row>
    <row r="3748" spans="1:1" x14ac:dyDescent="0.2">
      <c r="A3748" s="2"/>
    </row>
    <row r="3749" spans="1:1" x14ac:dyDescent="0.2">
      <c r="A3749" s="2"/>
    </row>
    <row r="3750" spans="1:1" x14ac:dyDescent="0.2">
      <c r="A3750" s="2"/>
    </row>
    <row r="3751" spans="1:1" x14ac:dyDescent="0.2">
      <c r="A3751" s="2"/>
    </row>
    <row r="3752" spans="1:1" x14ac:dyDescent="0.2">
      <c r="A3752" s="2"/>
    </row>
    <row r="3753" spans="1:1" x14ac:dyDescent="0.2">
      <c r="A3753" s="2"/>
    </row>
    <row r="3754" spans="1:1" x14ac:dyDescent="0.2">
      <c r="A3754" s="2"/>
    </row>
    <row r="3755" spans="1:1" x14ac:dyDescent="0.2">
      <c r="A3755" s="2"/>
    </row>
    <row r="3756" spans="1:1" x14ac:dyDescent="0.2">
      <c r="A3756" s="2"/>
    </row>
    <row r="3757" spans="1:1" x14ac:dyDescent="0.2">
      <c r="A3757" s="2"/>
    </row>
    <row r="3758" spans="1:1" x14ac:dyDescent="0.2">
      <c r="A3758" s="2"/>
    </row>
    <row r="3759" spans="1:1" x14ac:dyDescent="0.2">
      <c r="A3759" s="2"/>
    </row>
    <row r="3760" spans="1:1" x14ac:dyDescent="0.2">
      <c r="A3760" s="2"/>
    </row>
    <row r="3761" spans="1:1" x14ac:dyDescent="0.2">
      <c r="A3761" s="2"/>
    </row>
    <row r="3762" spans="1:1" x14ac:dyDescent="0.2">
      <c r="A3762" s="2"/>
    </row>
    <row r="3763" spans="1:1" x14ac:dyDescent="0.2">
      <c r="A3763" s="2"/>
    </row>
    <row r="3764" spans="1:1" x14ac:dyDescent="0.2">
      <c r="A3764" s="2"/>
    </row>
    <row r="3765" spans="1:1" x14ac:dyDescent="0.2">
      <c r="A3765" s="2"/>
    </row>
    <row r="3766" spans="1:1" x14ac:dyDescent="0.2">
      <c r="A3766" s="2"/>
    </row>
    <row r="3767" spans="1:1" x14ac:dyDescent="0.2">
      <c r="A3767" s="2"/>
    </row>
    <row r="3768" spans="1:1" x14ac:dyDescent="0.2">
      <c r="A3768" s="2"/>
    </row>
    <row r="3769" spans="1:1" x14ac:dyDescent="0.2">
      <c r="A3769" s="2"/>
    </row>
    <row r="3770" spans="1:1" x14ac:dyDescent="0.2">
      <c r="A3770" s="2"/>
    </row>
    <row r="3771" spans="1:1" x14ac:dyDescent="0.2">
      <c r="A3771" s="2"/>
    </row>
    <row r="3772" spans="1:1" x14ac:dyDescent="0.2">
      <c r="A3772" s="2"/>
    </row>
    <row r="3773" spans="1:1" x14ac:dyDescent="0.2">
      <c r="A3773" s="2"/>
    </row>
    <row r="3774" spans="1:1" x14ac:dyDescent="0.2">
      <c r="A3774" s="2"/>
    </row>
    <row r="3775" spans="1:1" x14ac:dyDescent="0.2">
      <c r="A3775" s="2"/>
    </row>
    <row r="3776" spans="1:1" x14ac:dyDescent="0.2">
      <c r="A3776" s="2"/>
    </row>
    <row r="3777" spans="1:1" x14ac:dyDescent="0.2">
      <c r="A3777" s="2"/>
    </row>
    <row r="3778" spans="1:1" x14ac:dyDescent="0.2">
      <c r="A3778" s="2"/>
    </row>
    <row r="3779" spans="1:1" x14ac:dyDescent="0.2">
      <c r="A3779" s="2"/>
    </row>
    <row r="3780" spans="1:1" x14ac:dyDescent="0.2">
      <c r="A3780" s="2"/>
    </row>
    <row r="3781" spans="1:1" x14ac:dyDescent="0.2">
      <c r="A3781" s="2"/>
    </row>
    <row r="3782" spans="1:1" x14ac:dyDescent="0.2">
      <c r="A3782" s="2"/>
    </row>
    <row r="3783" spans="1:1" x14ac:dyDescent="0.2">
      <c r="A3783" s="2"/>
    </row>
    <row r="3784" spans="1:1" x14ac:dyDescent="0.2">
      <c r="A3784" s="2"/>
    </row>
    <row r="3785" spans="1:1" x14ac:dyDescent="0.2">
      <c r="A3785" s="2"/>
    </row>
    <row r="3786" spans="1:1" x14ac:dyDescent="0.2">
      <c r="A3786" s="2"/>
    </row>
    <row r="3787" spans="1:1" x14ac:dyDescent="0.2">
      <c r="A3787" s="2"/>
    </row>
    <row r="3788" spans="1:1" x14ac:dyDescent="0.2">
      <c r="A3788" s="2"/>
    </row>
    <row r="3789" spans="1:1" x14ac:dyDescent="0.2">
      <c r="A3789" s="2"/>
    </row>
    <row r="3790" spans="1:1" x14ac:dyDescent="0.2">
      <c r="A3790" s="2"/>
    </row>
    <row r="3791" spans="1:1" x14ac:dyDescent="0.2">
      <c r="A3791" s="2"/>
    </row>
    <row r="3792" spans="1:1" x14ac:dyDescent="0.2">
      <c r="A3792" s="2"/>
    </row>
    <row r="3793" spans="1:1" x14ac:dyDescent="0.2">
      <c r="A3793" s="2"/>
    </row>
    <row r="3794" spans="1:1" x14ac:dyDescent="0.2">
      <c r="A3794" s="2"/>
    </row>
    <row r="3795" spans="1:1" x14ac:dyDescent="0.2">
      <c r="A3795" s="2"/>
    </row>
    <row r="3796" spans="1:1" x14ac:dyDescent="0.2">
      <c r="A3796" s="2"/>
    </row>
    <row r="3797" spans="1:1" x14ac:dyDescent="0.2">
      <c r="A3797" s="2"/>
    </row>
    <row r="3798" spans="1:1" x14ac:dyDescent="0.2">
      <c r="A3798" s="2"/>
    </row>
    <row r="3799" spans="1:1" x14ac:dyDescent="0.2">
      <c r="A3799" s="2"/>
    </row>
    <row r="3800" spans="1:1" x14ac:dyDescent="0.2">
      <c r="A3800" s="2"/>
    </row>
    <row r="3801" spans="1:1" x14ac:dyDescent="0.2">
      <c r="A3801" s="2"/>
    </row>
    <row r="3802" spans="1:1" x14ac:dyDescent="0.2">
      <c r="A3802" s="2"/>
    </row>
    <row r="3803" spans="1:1" x14ac:dyDescent="0.2">
      <c r="A3803" s="2"/>
    </row>
    <row r="3804" spans="1:1" x14ac:dyDescent="0.2">
      <c r="A3804" s="2"/>
    </row>
    <row r="3805" spans="1:1" x14ac:dyDescent="0.2">
      <c r="A3805" s="2"/>
    </row>
    <row r="3806" spans="1:1" x14ac:dyDescent="0.2">
      <c r="A3806" s="2"/>
    </row>
    <row r="3807" spans="1:1" x14ac:dyDescent="0.2">
      <c r="A3807" s="2"/>
    </row>
    <row r="3808" spans="1:1" x14ac:dyDescent="0.2">
      <c r="A3808" s="2"/>
    </row>
    <row r="3809" spans="1:1" x14ac:dyDescent="0.2">
      <c r="A3809" s="2"/>
    </row>
    <row r="3810" spans="1:1" x14ac:dyDescent="0.2">
      <c r="A3810" s="2"/>
    </row>
    <row r="3811" spans="1:1" x14ac:dyDescent="0.2">
      <c r="A3811" s="2"/>
    </row>
    <row r="3812" spans="1:1" x14ac:dyDescent="0.2">
      <c r="A3812" s="2"/>
    </row>
    <row r="3813" spans="1:1" x14ac:dyDescent="0.2">
      <c r="A3813" s="2"/>
    </row>
    <row r="3814" spans="1:1" x14ac:dyDescent="0.2">
      <c r="A3814" s="2"/>
    </row>
    <row r="3815" spans="1:1" x14ac:dyDescent="0.2">
      <c r="A3815" s="2"/>
    </row>
    <row r="3816" spans="1:1" x14ac:dyDescent="0.2">
      <c r="A3816" s="2"/>
    </row>
    <row r="3817" spans="1:1" x14ac:dyDescent="0.2">
      <c r="A3817" s="2"/>
    </row>
    <row r="3818" spans="1:1" x14ac:dyDescent="0.2">
      <c r="A3818" s="2"/>
    </row>
    <row r="3819" spans="1:1" x14ac:dyDescent="0.2">
      <c r="A3819" s="2"/>
    </row>
    <row r="3820" spans="1:1" x14ac:dyDescent="0.2">
      <c r="A3820" s="2"/>
    </row>
    <row r="3821" spans="1:1" x14ac:dyDescent="0.2">
      <c r="A3821" s="2"/>
    </row>
    <row r="3822" spans="1:1" x14ac:dyDescent="0.2">
      <c r="A3822" s="2"/>
    </row>
    <row r="3823" spans="1:1" x14ac:dyDescent="0.2">
      <c r="A3823" s="2"/>
    </row>
    <row r="3824" spans="1:1" x14ac:dyDescent="0.2">
      <c r="A3824" s="2"/>
    </row>
    <row r="3825" spans="1:1" x14ac:dyDescent="0.2">
      <c r="A3825" s="2"/>
    </row>
    <row r="3826" spans="1:1" x14ac:dyDescent="0.2">
      <c r="A3826" s="2"/>
    </row>
    <row r="3827" spans="1:1" x14ac:dyDescent="0.2">
      <c r="A3827" s="2"/>
    </row>
    <row r="3828" spans="1:1" x14ac:dyDescent="0.2">
      <c r="A3828" s="2"/>
    </row>
    <row r="3829" spans="1:1" x14ac:dyDescent="0.2">
      <c r="A3829" s="2"/>
    </row>
    <row r="3830" spans="1:1" x14ac:dyDescent="0.2">
      <c r="A3830" s="2"/>
    </row>
    <row r="3831" spans="1:1" x14ac:dyDescent="0.2">
      <c r="A3831" s="2"/>
    </row>
    <row r="3832" spans="1:1" x14ac:dyDescent="0.2">
      <c r="A3832" s="2"/>
    </row>
    <row r="3833" spans="1:1" x14ac:dyDescent="0.2">
      <c r="A3833" s="2"/>
    </row>
    <row r="3834" spans="1:1" x14ac:dyDescent="0.2">
      <c r="A3834" s="2"/>
    </row>
    <row r="3835" spans="1:1" x14ac:dyDescent="0.2">
      <c r="A3835" s="2"/>
    </row>
    <row r="3836" spans="1:1" x14ac:dyDescent="0.2">
      <c r="A3836" s="2"/>
    </row>
    <row r="3837" spans="1:1" x14ac:dyDescent="0.2">
      <c r="A3837" s="2"/>
    </row>
    <row r="3838" spans="1:1" x14ac:dyDescent="0.2">
      <c r="A3838" s="2"/>
    </row>
    <row r="3839" spans="1:1" x14ac:dyDescent="0.2">
      <c r="A3839" s="2"/>
    </row>
    <row r="3840" spans="1:1" x14ac:dyDescent="0.2">
      <c r="A3840" s="2"/>
    </row>
    <row r="3841" spans="1:1" x14ac:dyDescent="0.2">
      <c r="A3841" s="2"/>
    </row>
    <row r="3842" spans="1:1" x14ac:dyDescent="0.2">
      <c r="A3842" s="2"/>
    </row>
    <row r="3843" spans="1:1" x14ac:dyDescent="0.2">
      <c r="A3843" s="2"/>
    </row>
    <row r="3844" spans="1:1" x14ac:dyDescent="0.2">
      <c r="A3844" s="2"/>
    </row>
    <row r="3845" spans="1:1" x14ac:dyDescent="0.2">
      <c r="A3845" s="2"/>
    </row>
    <row r="3846" spans="1:1" x14ac:dyDescent="0.2">
      <c r="A3846" s="2"/>
    </row>
    <row r="3847" spans="1:1" x14ac:dyDescent="0.2">
      <c r="A3847" s="2"/>
    </row>
    <row r="3848" spans="1:1" x14ac:dyDescent="0.2">
      <c r="A3848" s="2"/>
    </row>
    <row r="3849" spans="1:1" x14ac:dyDescent="0.2">
      <c r="A3849" s="2"/>
    </row>
    <row r="3850" spans="1:1" x14ac:dyDescent="0.2">
      <c r="A3850" s="2"/>
    </row>
    <row r="3851" spans="1:1" x14ac:dyDescent="0.2">
      <c r="A3851" s="2"/>
    </row>
    <row r="3852" spans="1:1" x14ac:dyDescent="0.2">
      <c r="A3852" s="2"/>
    </row>
    <row r="3853" spans="1:1" x14ac:dyDescent="0.2">
      <c r="A3853" s="2"/>
    </row>
    <row r="3854" spans="1:1" x14ac:dyDescent="0.2">
      <c r="A3854" s="2"/>
    </row>
    <row r="3855" spans="1:1" x14ac:dyDescent="0.2">
      <c r="A3855" s="2"/>
    </row>
    <row r="3856" spans="1:1" x14ac:dyDescent="0.2">
      <c r="A3856" s="2"/>
    </row>
    <row r="3857" spans="1:1" x14ac:dyDescent="0.2">
      <c r="A3857" s="2"/>
    </row>
    <row r="3858" spans="1:1" x14ac:dyDescent="0.2">
      <c r="A3858" s="2"/>
    </row>
    <row r="3859" spans="1:1" x14ac:dyDescent="0.2">
      <c r="A3859" s="2"/>
    </row>
    <row r="3860" spans="1:1" x14ac:dyDescent="0.2">
      <c r="A3860" s="2"/>
    </row>
    <row r="3861" spans="1:1" x14ac:dyDescent="0.2">
      <c r="A3861" s="2"/>
    </row>
    <row r="3862" spans="1:1" x14ac:dyDescent="0.2">
      <c r="A3862" s="2"/>
    </row>
    <row r="3863" spans="1:1" x14ac:dyDescent="0.2">
      <c r="A3863" s="2"/>
    </row>
    <row r="3864" spans="1:1" x14ac:dyDescent="0.2">
      <c r="A3864" s="2"/>
    </row>
    <row r="3865" spans="1:1" x14ac:dyDescent="0.2">
      <c r="A3865" s="2"/>
    </row>
    <row r="3866" spans="1:1" x14ac:dyDescent="0.2">
      <c r="A3866" s="2"/>
    </row>
    <row r="3867" spans="1:1" x14ac:dyDescent="0.2">
      <c r="A3867" s="2"/>
    </row>
    <row r="3868" spans="1:1" x14ac:dyDescent="0.2">
      <c r="A3868" s="2"/>
    </row>
    <row r="3869" spans="1:1" x14ac:dyDescent="0.2">
      <c r="A3869" s="2"/>
    </row>
    <row r="3870" spans="1:1" x14ac:dyDescent="0.2">
      <c r="A3870" s="2"/>
    </row>
    <row r="3871" spans="1:1" x14ac:dyDescent="0.2">
      <c r="A3871" s="2"/>
    </row>
    <row r="3872" spans="1:1" x14ac:dyDescent="0.2">
      <c r="A3872" s="2"/>
    </row>
    <row r="3873" spans="1:1" x14ac:dyDescent="0.2">
      <c r="A3873" s="2"/>
    </row>
    <row r="3874" spans="1:1" x14ac:dyDescent="0.2">
      <c r="A3874" s="2"/>
    </row>
    <row r="3875" spans="1:1" x14ac:dyDescent="0.2">
      <c r="A3875" s="2"/>
    </row>
    <row r="3876" spans="1:1" x14ac:dyDescent="0.2">
      <c r="A3876" s="2"/>
    </row>
    <row r="3877" spans="1:1" x14ac:dyDescent="0.2">
      <c r="A3877" s="2"/>
    </row>
    <row r="3878" spans="1:1" x14ac:dyDescent="0.2">
      <c r="A3878" s="2"/>
    </row>
    <row r="3879" spans="1:1" x14ac:dyDescent="0.2">
      <c r="A3879" s="2"/>
    </row>
    <row r="3880" spans="1:1" x14ac:dyDescent="0.2">
      <c r="A3880" s="2"/>
    </row>
    <row r="3881" spans="1:1" x14ac:dyDescent="0.2">
      <c r="A3881" s="2"/>
    </row>
    <row r="3882" spans="1:1" x14ac:dyDescent="0.2">
      <c r="A3882" s="2"/>
    </row>
    <row r="3883" spans="1:1" x14ac:dyDescent="0.2">
      <c r="A3883" s="2"/>
    </row>
    <row r="3884" spans="1:1" x14ac:dyDescent="0.2">
      <c r="A3884" s="2"/>
    </row>
    <row r="3885" spans="1:1" x14ac:dyDescent="0.2">
      <c r="A3885" s="2"/>
    </row>
    <row r="3886" spans="1:1" x14ac:dyDescent="0.2">
      <c r="A3886" s="2"/>
    </row>
    <row r="3887" spans="1:1" x14ac:dyDescent="0.2">
      <c r="A3887" s="2"/>
    </row>
    <row r="3888" spans="1:1" x14ac:dyDescent="0.2">
      <c r="A3888" s="2"/>
    </row>
    <row r="3889" spans="1:1" x14ac:dyDescent="0.2">
      <c r="A3889" s="2"/>
    </row>
    <row r="3890" spans="1:1" x14ac:dyDescent="0.2">
      <c r="A3890" s="2"/>
    </row>
    <row r="3891" spans="1:1" x14ac:dyDescent="0.2">
      <c r="A3891" s="2"/>
    </row>
    <row r="3892" spans="1:1" x14ac:dyDescent="0.2">
      <c r="A3892" s="2"/>
    </row>
    <row r="3893" spans="1:1" x14ac:dyDescent="0.2">
      <c r="A3893" s="2"/>
    </row>
    <row r="3894" spans="1:1" x14ac:dyDescent="0.2">
      <c r="A3894" s="2"/>
    </row>
    <row r="3895" spans="1:1" x14ac:dyDescent="0.2">
      <c r="A3895" s="2"/>
    </row>
    <row r="3896" spans="1:1" x14ac:dyDescent="0.2">
      <c r="A3896" s="2"/>
    </row>
    <row r="3897" spans="1:1" x14ac:dyDescent="0.2">
      <c r="A3897" s="2"/>
    </row>
    <row r="3898" spans="1:1" x14ac:dyDescent="0.2">
      <c r="A3898" s="2"/>
    </row>
    <row r="3899" spans="1:1" x14ac:dyDescent="0.2">
      <c r="A3899" s="2"/>
    </row>
    <row r="3900" spans="1:1" x14ac:dyDescent="0.2">
      <c r="A3900" s="2"/>
    </row>
    <row r="3901" spans="1:1" x14ac:dyDescent="0.2">
      <c r="A3901" s="2"/>
    </row>
    <row r="3902" spans="1:1" x14ac:dyDescent="0.2">
      <c r="A3902" s="2"/>
    </row>
    <row r="3903" spans="1:1" x14ac:dyDescent="0.2">
      <c r="A3903" s="2"/>
    </row>
    <row r="3904" spans="1:1" x14ac:dyDescent="0.2">
      <c r="A3904" s="2"/>
    </row>
    <row r="3905" spans="1:1" x14ac:dyDescent="0.2">
      <c r="A3905" s="2"/>
    </row>
    <row r="3906" spans="1:1" x14ac:dyDescent="0.2">
      <c r="A3906" s="2"/>
    </row>
    <row r="3907" spans="1:1" x14ac:dyDescent="0.2">
      <c r="A3907" s="2"/>
    </row>
    <row r="3908" spans="1:1" x14ac:dyDescent="0.2">
      <c r="A3908" s="2"/>
    </row>
    <row r="3909" spans="1:1" x14ac:dyDescent="0.2">
      <c r="A3909" s="2"/>
    </row>
    <row r="3910" spans="1:1" x14ac:dyDescent="0.2">
      <c r="A3910" s="2"/>
    </row>
    <row r="3911" spans="1:1" x14ac:dyDescent="0.2">
      <c r="A3911" s="2"/>
    </row>
    <row r="3912" spans="1:1" x14ac:dyDescent="0.2">
      <c r="A3912" s="2"/>
    </row>
    <row r="3913" spans="1:1" x14ac:dyDescent="0.2">
      <c r="A3913" s="2"/>
    </row>
    <row r="3914" spans="1:1" x14ac:dyDescent="0.2">
      <c r="A3914" s="2"/>
    </row>
    <row r="3915" spans="1:1" x14ac:dyDescent="0.2">
      <c r="A3915" s="2"/>
    </row>
    <row r="3916" spans="1:1" x14ac:dyDescent="0.2">
      <c r="A3916" s="2"/>
    </row>
    <row r="3917" spans="1:1" x14ac:dyDescent="0.2">
      <c r="A3917" s="2"/>
    </row>
    <row r="3918" spans="1:1" x14ac:dyDescent="0.2">
      <c r="A3918" s="2"/>
    </row>
    <row r="3919" spans="1:1" x14ac:dyDescent="0.2">
      <c r="A3919" s="2"/>
    </row>
    <row r="3920" spans="1:1" x14ac:dyDescent="0.2">
      <c r="A3920" s="2"/>
    </row>
    <row r="3921" spans="1:1" x14ac:dyDescent="0.2">
      <c r="A3921" s="2"/>
    </row>
    <row r="3922" spans="1:1" x14ac:dyDescent="0.2">
      <c r="A3922" s="2"/>
    </row>
    <row r="3923" spans="1:1" x14ac:dyDescent="0.2">
      <c r="A3923" s="2"/>
    </row>
    <row r="3924" spans="1:1" x14ac:dyDescent="0.2">
      <c r="A3924" s="2"/>
    </row>
    <row r="3925" spans="1:1" x14ac:dyDescent="0.2">
      <c r="A3925" s="2"/>
    </row>
    <row r="3926" spans="1:1" x14ac:dyDescent="0.2">
      <c r="A3926" s="2"/>
    </row>
    <row r="3927" spans="1:1" x14ac:dyDescent="0.2">
      <c r="A3927" s="2"/>
    </row>
    <row r="3928" spans="1:1" x14ac:dyDescent="0.2">
      <c r="A3928" s="2"/>
    </row>
    <row r="3929" spans="1:1" x14ac:dyDescent="0.2">
      <c r="A3929" s="2"/>
    </row>
    <row r="3930" spans="1:1" x14ac:dyDescent="0.2">
      <c r="A3930" s="2"/>
    </row>
    <row r="3931" spans="1:1" x14ac:dyDescent="0.2">
      <c r="A3931" s="2"/>
    </row>
    <row r="3932" spans="1:1" x14ac:dyDescent="0.2">
      <c r="A3932" s="2"/>
    </row>
    <row r="3933" spans="1:1" x14ac:dyDescent="0.2">
      <c r="A3933" s="2"/>
    </row>
    <row r="3934" spans="1:1" x14ac:dyDescent="0.2">
      <c r="A3934" s="2"/>
    </row>
    <row r="3935" spans="1:1" x14ac:dyDescent="0.2">
      <c r="A3935" s="2"/>
    </row>
    <row r="3936" spans="1:1" x14ac:dyDescent="0.2">
      <c r="A3936" s="2"/>
    </row>
    <row r="3937" spans="1:1" x14ac:dyDescent="0.2">
      <c r="A3937" s="2"/>
    </row>
    <row r="3938" spans="1:1" x14ac:dyDescent="0.2">
      <c r="A3938" s="2"/>
    </row>
    <row r="3939" spans="1:1" x14ac:dyDescent="0.2">
      <c r="A3939" s="2"/>
    </row>
    <row r="3940" spans="1:1" x14ac:dyDescent="0.2">
      <c r="A3940" s="2"/>
    </row>
    <row r="3941" spans="1:1" x14ac:dyDescent="0.2">
      <c r="A3941" s="2"/>
    </row>
    <row r="3942" spans="1:1" x14ac:dyDescent="0.2">
      <c r="A3942" s="2"/>
    </row>
    <row r="3943" spans="1:1" x14ac:dyDescent="0.2">
      <c r="A3943" s="2"/>
    </row>
    <row r="3944" spans="1:1" x14ac:dyDescent="0.2">
      <c r="A3944" s="2"/>
    </row>
    <row r="3945" spans="1:1" x14ac:dyDescent="0.2">
      <c r="A3945" s="2"/>
    </row>
    <row r="3946" spans="1:1" x14ac:dyDescent="0.2">
      <c r="A3946" s="2"/>
    </row>
    <row r="3947" spans="1:1" x14ac:dyDescent="0.2">
      <c r="A3947" s="2"/>
    </row>
    <row r="3948" spans="1:1" x14ac:dyDescent="0.2">
      <c r="A3948" s="2"/>
    </row>
    <row r="3949" spans="1:1" x14ac:dyDescent="0.2">
      <c r="A3949" s="2"/>
    </row>
    <row r="3950" spans="1:1" x14ac:dyDescent="0.2">
      <c r="A3950" s="2"/>
    </row>
    <row r="3951" spans="1:1" x14ac:dyDescent="0.2">
      <c r="A3951" s="2"/>
    </row>
    <row r="3952" spans="1:1" x14ac:dyDescent="0.2">
      <c r="A3952" s="2"/>
    </row>
    <row r="3953" spans="1:1" x14ac:dyDescent="0.2">
      <c r="A3953" s="2"/>
    </row>
    <row r="3954" spans="1:1" x14ac:dyDescent="0.2">
      <c r="A3954" s="2"/>
    </row>
    <row r="3955" spans="1:1" x14ac:dyDescent="0.2">
      <c r="A3955" s="2"/>
    </row>
    <row r="3956" spans="1:1" x14ac:dyDescent="0.2">
      <c r="A3956" s="2"/>
    </row>
    <row r="3957" spans="1:1" x14ac:dyDescent="0.2">
      <c r="A3957" s="2"/>
    </row>
    <row r="3958" spans="1:1" x14ac:dyDescent="0.2">
      <c r="A3958" s="2"/>
    </row>
    <row r="3959" spans="1:1" x14ac:dyDescent="0.2">
      <c r="A3959" s="2"/>
    </row>
    <row r="3960" spans="1:1" x14ac:dyDescent="0.2">
      <c r="A3960" s="2"/>
    </row>
    <row r="3961" spans="1:1" x14ac:dyDescent="0.2">
      <c r="A3961" s="2"/>
    </row>
    <row r="3962" spans="1:1" x14ac:dyDescent="0.2">
      <c r="A3962" s="2"/>
    </row>
    <row r="3963" spans="1:1" x14ac:dyDescent="0.2">
      <c r="A3963" s="2"/>
    </row>
    <row r="3964" spans="1:1" x14ac:dyDescent="0.2">
      <c r="A3964" s="2"/>
    </row>
    <row r="3965" spans="1:1" x14ac:dyDescent="0.2">
      <c r="A3965" s="2"/>
    </row>
    <row r="3966" spans="1:1" x14ac:dyDescent="0.2">
      <c r="A3966" s="2"/>
    </row>
    <row r="3967" spans="1:1" x14ac:dyDescent="0.2">
      <c r="A3967" s="2"/>
    </row>
    <row r="3968" spans="1:1" x14ac:dyDescent="0.2">
      <c r="A3968" s="2"/>
    </row>
    <row r="3969" spans="1:1" x14ac:dyDescent="0.2">
      <c r="A3969" s="2"/>
    </row>
    <row r="3970" spans="1:1" x14ac:dyDescent="0.2">
      <c r="A3970" s="2"/>
    </row>
    <row r="3971" spans="1:1" x14ac:dyDescent="0.2">
      <c r="A3971" s="2"/>
    </row>
    <row r="3972" spans="1:1" x14ac:dyDescent="0.2">
      <c r="A3972" s="2"/>
    </row>
    <row r="3973" spans="1:1" x14ac:dyDescent="0.2">
      <c r="A3973" s="2"/>
    </row>
    <row r="3974" spans="1:1" x14ac:dyDescent="0.2">
      <c r="A3974" s="2"/>
    </row>
    <row r="3975" spans="1:1" x14ac:dyDescent="0.2">
      <c r="A3975" s="2"/>
    </row>
    <row r="3976" spans="1:1" x14ac:dyDescent="0.2">
      <c r="A3976" s="2"/>
    </row>
    <row r="3977" spans="1:1" x14ac:dyDescent="0.2">
      <c r="A3977" s="2"/>
    </row>
    <row r="3978" spans="1:1" x14ac:dyDescent="0.2">
      <c r="A3978" s="2"/>
    </row>
    <row r="3979" spans="1:1" x14ac:dyDescent="0.2">
      <c r="A3979" s="2"/>
    </row>
    <row r="3980" spans="1:1" x14ac:dyDescent="0.2">
      <c r="A3980" s="2"/>
    </row>
    <row r="3981" spans="1:1" x14ac:dyDescent="0.2">
      <c r="A3981" s="2"/>
    </row>
    <row r="3982" spans="1:1" x14ac:dyDescent="0.2">
      <c r="A3982" s="2"/>
    </row>
    <row r="3983" spans="1:1" x14ac:dyDescent="0.2">
      <c r="A3983" s="2"/>
    </row>
    <row r="3984" spans="1:1" x14ac:dyDescent="0.2">
      <c r="A3984" s="2"/>
    </row>
    <row r="3985" spans="1:1" x14ac:dyDescent="0.2">
      <c r="A3985" s="2"/>
    </row>
    <row r="3986" spans="1:1" x14ac:dyDescent="0.2">
      <c r="A3986" s="2"/>
    </row>
    <row r="3987" spans="1:1" x14ac:dyDescent="0.2">
      <c r="A3987" s="2"/>
    </row>
    <row r="3988" spans="1:1" x14ac:dyDescent="0.2">
      <c r="A3988" s="2"/>
    </row>
    <row r="3989" spans="1:1" x14ac:dyDescent="0.2">
      <c r="A3989" s="2"/>
    </row>
    <row r="3990" spans="1:1" x14ac:dyDescent="0.2">
      <c r="A3990" s="2"/>
    </row>
    <row r="3991" spans="1:1" x14ac:dyDescent="0.2">
      <c r="A3991" s="2"/>
    </row>
    <row r="3992" spans="1:1" x14ac:dyDescent="0.2">
      <c r="A3992" s="2"/>
    </row>
    <row r="3993" spans="1:1" x14ac:dyDescent="0.2">
      <c r="A3993" s="2"/>
    </row>
    <row r="3994" spans="1:1" x14ac:dyDescent="0.2">
      <c r="A3994" s="2"/>
    </row>
    <row r="3995" spans="1:1" x14ac:dyDescent="0.2">
      <c r="A3995" s="2"/>
    </row>
    <row r="3996" spans="1:1" x14ac:dyDescent="0.2">
      <c r="A3996" s="2"/>
    </row>
    <row r="3997" spans="1:1" x14ac:dyDescent="0.2">
      <c r="A3997" s="2"/>
    </row>
    <row r="3998" spans="1:1" x14ac:dyDescent="0.2">
      <c r="A3998" s="2"/>
    </row>
    <row r="3999" spans="1:1" x14ac:dyDescent="0.2">
      <c r="A3999" s="2"/>
    </row>
    <row r="4000" spans="1:1" x14ac:dyDescent="0.2">
      <c r="A4000" s="2"/>
    </row>
    <row r="4001" spans="1:1" x14ac:dyDescent="0.2">
      <c r="A4001" s="2"/>
    </row>
    <row r="4002" spans="1:1" x14ac:dyDescent="0.2">
      <c r="A4002" s="2"/>
    </row>
    <row r="4003" spans="1:1" x14ac:dyDescent="0.2">
      <c r="A4003" s="2"/>
    </row>
    <row r="4004" spans="1:1" x14ac:dyDescent="0.2">
      <c r="A4004" s="2"/>
    </row>
    <row r="4005" spans="1:1" x14ac:dyDescent="0.2">
      <c r="A4005" s="2"/>
    </row>
    <row r="4006" spans="1:1" x14ac:dyDescent="0.2">
      <c r="A4006" s="2"/>
    </row>
    <row r="4007" spans="1:1" x14ac:dyDescent="0.2">
      <c r="A4007" s="2"/>
    </row>
    <row r="4008" spans="1:1" x14ac:dyDescent="0.2">
      <c r="A4008" s="2"/>
    </row>
    <row r="4009" spans="1:1" x14ac:dyDescent="0.2">
      <c r="A4009" s="2"/>
    </row>
    <row r="4010" spans="1:1" x14ac:dyDescent="0.2">
      <c r="A4010" s="2"/>
    </row>
    <row r="4011" spans="1:1" x14ac:dyDescent="0.2">
      <c r="A4011" s="2"/>
    </row>
    <row r="4012" spans="1:1" x14ac:dyDescent="0.2">
      <c r="A4012" s="2"/>
    </row>
    <row r="4013" spans="1:1" x14ac:dyDescent="0.2">
      <c r="A4013" s="2"/>
    </row>
    <row r="4014" spans="1:1" x14ac:dyDescent="0.2">
      <c r="A4014" s="2"/>
    </row>
    <row r="4015" spans="1:1" x14ac:dyDescent="0.2">
      <c r="A4015" s="2"/>
    </row>
    <row r="4016" spans="1:1" x14ac:dyDescent="0.2">
      <c r="A4016" s="2"/>
    </row>
    <row r="4017" spans="1:1" x14ac:dyDescent="0.2">
      <c r="A4017" s="2"/>
    </row>
    <row r="4018" spans="1:1" x14ac:dyDescent="0.2">
      <c r="A4018" s="2"/>
    </row>
    <row r="4019" spans="1:1" x14ac:dyDescent="0.2">
      <c r="A4019" s="2"/>
    </row>
    <row r="4020" spans="1:1" x14ac:dyDescent="0.2">
      <c r="A4020" s="2"/>
    </row>
    <row r="4021" spans="1:1" x14ac:dyDescent="0.2">
      <c r="A4021" s="2"/>
    </row>
    <row r="4022" spans="1:1" x14ac:dyDescent="0.2">
      <c r="A4022" s="2"/>
    </row>
    <row r="4023" spans="1:1" x14ac:dyDescent="0.2">
      <c r="A4023" s="2"/>
    </row>
    <row r="4024" spans="1:1" x14ac:dyDescent="0.2">
      <c r="A4024" s="2"/>
    </row>
    <row r="4025" spans="1:1" x14ac:dyDescent="0.2">
      <c r="A4025" s="2"/>
    </row>
    <row r="4026" spans="1:1" x14ac:dyDescent="0.2">
      <c r="A4026" s="2"/>
    </row>
    <row r="4027" spans="1:1" x14ac:dyDescent="0.2">
      <c r="A4027" s="2"/>
    </row>
    <row r="4028" spans="1:1" x14ac:dyDescent="0.2">
      <c r="A4028" s="2"/>
    </row>
    <row r="4029" spans="1:1" x14ac:dyDescent="0.2">
      <c r="A4029" s="2"/>
    </row>
    <row r="4030" spans="1:1" x14ac:dyDescent="0.2">
      <c r="A4030" s="2"/>
    </row>
    <row r="4031" spans="1:1" x14ac:dyDescent="0.2">
      <c r="A4031" s="2"/>
    </row>
    <row r="4032" spans="1:1" x14ac:dyDescent="0.2">
      <c r="A4032" s="2"/>
    </row>
    <row r="4033" spans="1:1" x14ac:dyDescent="0.2">
      <c r="A4033" s="2"/>
    </row>
    <row r="4034" spans="1:1" x14ac:dyDescent="0.2">
      <c r="A4034" s="2"/>
    </row>
    <row r="4035" spans="1:1" x14ac:dyDescent="0.2">
      <c r="A4035" s="2"/>
    </row>
    <row r="4036" spans="1:1" x14ac:dyDescent="0.2">
      <c r="A4036" s="2"/>
    </row>
    <row r="4037" spans="1:1" x14ac:dyDescent="0.2">
      <c r="A4037" s="2"/>
    </row>
    <row r="4038" spans="1:1" x14ac:dyDescent="0.2">
      <c r="A4038" s="2"/>
    </row>
    <row r="4039" spans="1:1" x14ac:dyDescent="0.2">
      <c r="A4039" s="2"/>
    </row>
    <row r="4040" spans="1:1" x14ac:dyDescent="0.2">
      <c r="A4040" s="2"/>
    </row>
    <row r="4041" spans="1:1" x14ac:dyDescent="0.2">
      <c r="A4041" s="2"/>
    </row>
    <row r="4042" spans="1:1" x14ac:dyDescent="0.2">
      <c r="A4042" s="2"/>
    </row>
    <row r="4043" spans="1:1" x14ac:dyDescent="0.2">
      <c r="A4043" s="2"/>
    </row>
    <row r="4044" spans="1:1" x14ac:dyDescent="0.2">
      <c r="A4044" s="2"/>
    </row>
    <row r="4045" spans="1:1" x14ac:dyDescent="0.2">
      <c r="A4045" s="2"/>
    </row>
    <row r="4046" spans="1:1" x14ac:dyDescent="0.2">
      <c r="A4046" s="2"/>
    </row>
    <row r="4047" spans="1:1" x14ac:dyDescent="0.2">
      <c r="A4047" s="2"/>
    </row>
    <row r="4048" spans="1:1" x14ac:dyDescent="0.2">
      <c r="A4048" s="2"/>
    </row>
    <row r="4049" spans="1:1" x14ac:dyDescent="0.2">
      <c r="A4049" s="2"/>
    </row>
    <row r="4050" spans="1:1" x14ac:dyDescent="0.2">
      <c r="A4050" s="2"/>
    </row>
    <row r="4051" spans="1:1" x14ac:dyDescent="0.2">
      <c r="A4051" s="2"/>
    </row>
    <row r="4052" spans="1:1" x14ac:dyDescent="0.2">
      <c r="A4052" s="2"/>
    </row>
    <row r="4053" spans="1:1" x14ac:dyDescent="0.2">
      <c r="A4053" s="2"/>
    </row>
    <row r="4054" spans="1:1" x14ac:dyDescent="0.2">
      <c r="A4054" s="2"/>
    </row>
    <row r="4055" spans="1:1" x14ac:dyDescent="0.2">
      <c r="A4055" s="2"/>
    </row>
    <row r="4056" spans="1:1" x14ac:dyDescent="0.2">
      <c r="A4056" s="2"/>
    </row>
    <row r="4057" spans="1:1" x14ac:dyDescent="0.2">
      <c r="A4057" s="2"/>
    </row>
    <row r="4058" spans="1:1" x14ac:dyDescent="0.2">
      <c r="A4058" s="2"/>
    </row>
    <row r="4059" spans="1:1" x14ac:dyDescent="0.2">
      <c r="A4059" s="2"/>
    </row>
    <row r="4060" spans="1:1" x14ac:dyDescent="0.2">
      <c r="A4060" s="2"/>
    </row>
    <row r="4061" spans="1:1" x14ac:dyDescent="0.2">
      <c r="A4061" s="2"/>
    </row>
    <row r="4062" spans="1:1" x14ac:dyDescent="0.2">
      <c r="A4062" s="2"/>
    </row>
    <row r="4063" spans="1:1" x14ac:dyDescent="0.2">
      <c r="A4063" s="2"/>
    </row>
    <row r="4064" spans="1:1" x14ac:dyDescent="0.2">
      <c r="A4064" s="2"/>
    </row>
    <row r="4065" spans="1:1" x14ac:dyDescent="0.2">
      <c r="A4065" s="2"/>
    </row>
    <row r="4066" spans="1:1" x14ac:dyDescent="0.2">
      <c r="A4066" s="2"/>
    </row>
    <row r="4067" spans="1:1" x14ac:dyDescent="0.2">
      <c r="A4067" s="2"/>
    </row>
    <row r="4068" spans="1:1" x14ac:dyDescent="0.2">
      <c r="A4068" s="2"/>
    </row>
    <row r="4069" spans="1:1" x14ac:dyDescent="0.2">
      <c r="A4069" s="2"/>
    </row>
    <row r="4070" spans="1:1" x14ac:dyDescent="0.2">
      <c r="A4070" s="2"/>
    </row>
    <row r="4071" spans="1:1" x14ac:dyDescent="0.2">
      <c r="A4071" s="2"/>
    </row>
    <row r="4072" spans="1:1" x14ac:dyDescent="0.2">
      <c r="A4072" s="2"/>
    </row>
    <row r="4073" spans="1:1" x14ac:dyDescent="0.2">
      <c r="A4073" s="2"/>
    </row>
    <row r="4074" spans="1:1" x14ac:dyDescent="0.2">
      <c r="A4074" s="2"/>
    </row>
    <row r="4075" spans="1:1" x14ac:dyDescent="0.2">
      <c r="A4075" s="2"/>
    </row>
    <row r="4076" spans="1:1" x14ac:dyDescent="0.2">
      <c r="A4076" s="2"/>
    </row>
    <row r="4077" spans="1:1" x14ac:dyDescent="0.2">
      <c r="A4077" s="2"/>
    </row>
    <row r="4078" spans="1:1" x14ac:dyDescent="0.2">
      <c r="A4078" s="2"/>
    </row>
    <row r="4079" spans="1:1" x14ac:dyDescent="0.2">
      <c r="A4079" s="2"/>
    </row>
    <row r="4080" spans="1:1" x14ac:dyDescent="0.2">
      <c r="A4080" s="2"/>
    </row>
    <row r="4081" spans="1:1" x14ac:dyDescent="0.2">
      <c r="A4081" s="2"/>
    </row>
    <row r="4082" spans="1:1" x14ac:dyDescent="0.2">
      <c r="A4082" s="2"/>
    </row>
    <row r="4083" spans="1:1" x14ac:dyDescent="0.2">
      <c r="A4083" s="2"/>
    </row>
    <row r="4084" spans="1:1" x14ac:dyDescent="0.2">
      <c r="A4084" s="2"/>
    </row>
    <row r="4085" spans="1:1" x14ac:dyDescent="0.2">
      <c r="A4085" s="2"/>
    </row>
    <row r="4086" spans="1:1" x14ac:dyDescent="0.2">
      <c r="A4086" s="2"/>
    </row>
    <row r="4087" spans="1:1" x14ac:dyDescent="0.2">
      <c r="A4087" s="2"/>
    </row>
    <row r="4088" spans="1:1" x14ac:dyDescent="0.2">
      <c r="A4088" s="2"/>
    </row>
    <row r="4089" spans="1:1" x14ac:dyDescent="0.2">
      <c r="A4089" s="2"/>
    </row>
    <row r="4090" spans="1:1" x14ac:dyDescent="0.2">
      <c r="A4090" s="2"/>
    </row>
    <row r="4091" spans="1:1" x14ac:dyDescent="0.2">
      <c r="A4091" s="2"/>
    </row>
    <row r="4092" spans="1:1" x14ac:dyDescent="0.2">
      <c r="A4092" s="2"/>
    </row>
    <row r="4093" spans="1:1" x14ac:dyDescent="0.2">
      <c r="A4093" s="2"/>
    </row>
    <row r="4094" spans="1:1" x14ac:dyDescent="0.2">
      <c r="A4094" s="2"/>
    </row>
    <row r="4095" spans="1:1" x14ac:dyDescent="0.2">
      <c r="A4095" s="2"/>
    </row>
    <row r="4096" spans="1:1" x14ac:dyDescent="0.2">
      <c r="A4096" s="2"/>
    </row>
    <row r="4097" spans="1:1" x14ac:dyDescent="0.2">
      <c r="A4097" s="2"/>
    </row>
    <row r="4098" spans="1:1" x14ac:dyDescent="0.2">
      <c r="A4098" s="2"/>
    </row>
    <row r="4099" spans="1:1" x14ac:dyDescent="0.2">
      <c r="A4099" s="2"/>
    </row>
    <row r="4100" spans="1:1" x14ac:dyDescent="0.2">
      <c r="A4100" s="2"/>
    </row>
    <row r="4101" spans="1:1" x14ac:dyDescent="0.2">
      <c r="A4101" s="2"/>
    </row>
    <row r="4102" spans="1:1" x14ac:dyDescent="0.2">
      <c r="A4102" s="2"/>
    </row>
    <row r="4103" spans="1:1" x14ac:dyDescent="0.2">
      <c r="A4103" s="2"/>
    </row>
    <row r="4104" spans="1:1" x14ac:dyDescent="0.2">
      <c r="A4104" s="2"/>
    </row>
    <row r="4105" spans="1:1" x14ac:dyDescent="0.2">
      <c r="A4105" s="2"/>
    </row>
    <row r="4106" spans="1:1" x14ac:dyDescent="0.2">
      <c r="A4106" s="2"/>
    </row>
    <row r="4107" spans="1:1" x14ac:dyDescent="0.2">
      <c r="A4107" s="2"/>
    </row>
    <row r="4108" spans="1:1" x14ac:dyDescent="0.2">
      <c r="A4108" s="2"/>
    </row>
    <row r="4109" spans="1:1" x14ac:dyDescent="0.2">
      <c r="A4109" s="2"/>
    </row>
    <row r="4110" spans="1:1" x14ac:dyDescent="0.2">
      <c r="A4110" s="2"/>
    </row>
    <row r="4111" spans="1:1" x14ac:dyDescent="0.2">
      <c r="A4111" s="2"/>
    </row>
    <row r="4112" spans="1:1" x14ac:dyDescent="0.2">
      <c r="A4112" s="2"/>
    </row>
    <row r="4113" spans="1:1" x14ac:dyDescent="0.2">
      <c r="A4113" s="2"/>
    </row>
    <row r="4114" spans="1:1" x14ac:dyDescent="0.2">
      <c r="A4114" s="2"/>
    </row>
    <row r="4115" spans="1:1" x14ac:dyDescent="0.2">
      <c r="A4115" s="2"/>
    </row>
    <row r="4116" spans="1:1" x14ac:dyDescent="0.2">
      <c r="A4116" s="2"/>
    </row>
    <row r="4117" spans="1:1" x14ac:dyDescent="0.2">
      <c r="A4117" s="2"/>
    </row>
    <row r="4118" spans="1:1" x14ac:dyDescent="0.2">
      <c r="A4118" s="2"/>
    </row>
    <row r="4119" spans="1:1" x14ac:dyDescent="0.2">
      <c r="A4119" s="2"/>
    </row>
    <row r="4120" spans="1:1" x14ac:dyDescent="0.2">
      <c r="A4120" s="2"/>
    </row>
    <row r="4121" spans="1:1" x14ac:dyDescent="0.2">
      <c r="A4121" s="2"/>
    </row>
    <row r="4122" spans="1:1" x14ac:dyDescent="0.2">
      <c r="A4122" s="2"/>
    </row>
    <row r="4123" spans="1:1" x14ac:dyDescent="0.2">
      <c r="A4123" s="2"/>
    </row>
    <row r="4124" spans="1:1" x14ac:dyDescent="0.2">
      <c r="A4124" s="2"/>
    </row>
    <row r="4125" spans="1:1" x14ac:dyDescent="0.2">
      <c r="A4125" s="2"/>
    </row>
    <row r="4126" spans="1:1" x14ac:dyDescent="0.2">
      <c r="A4126" s="2"/>
    </row>
    <row r="4127" spans="1:1" x14ac:dyDescent="0.2">
      <c r="A4127" s="2"/>
    </row>
    <row r="4128" spans="1:1" x14ac:dyDescent="0.2">
      <c r="A4128" s="2"/>
    </row>
    <row r="4129" spans="1:1" x14ac:dyDescent="0.2">
      <c r="A4129" s="2"/>
    </row>
    <row r="4130" spans="1:1" x14ac:dyDescent="0.2">
      <c r="A4130" s="2"/>
    </row>
    <row r="4131" spans="1:1" x14ac:dyDescent="0.2">
      <c r="A4131" s="2"/>
    </row>
    <row r="4132" spans="1:1" x14ac:dyDescent="0.2">
      <c r="A4132" s="2"/>
    </row>
    <row r="4133" spans="1:1" x14ac:dyDescent="0.2">
      <c r="A4133" s="2"/>
    </row>
    <row r="4134" spans="1:1" x14ac:dyDescent="0.2">
      <c r="A4134" s="2"/>
    </row>
    <row r="4135" spans="1:1" x14ac:dyDescent="0.2">
      <c r="A4135" s="2"/>
    </row>
    <row r="4136" spans="1:1" x14ac:dyDescent="0.2">
      <c r="A4136" s="2"/>
    </row>
    <row r="4137" spans="1:1" x14ac:dyDescent="0.2">
      <c r="A4137" s="2"/>
    </row>
    <row r="4138" spans="1:1" x14ac:dyDescent="0.2">
      <c r="A4138" s="2"/>
    </row>
    <row r="4139" spans="1:1" x14ac:dyDescent="0.2">
      <c r="A4139" s="2"/>
    </row>
    <row r="4140" spans="1:1" x14ac:dyDescent="0.2">
      <c r="A4140" s="2"/>
    </row>
    <row r="4141" spans="1:1" x14ac:dyDescent="0.2">
      <c r="A4141" s="2"/>
    </row>
    <row r="4142" spans="1:1" x14ac:dyDescent="0.2">
      <c r="A4142" s="2"/>
    </row>
    <row r="4143" spans="1:1" x14ac:dyDescent="0.2">
      <c r="A4143" s="2"/>
    </row>
    <row r="4144" spans="1:1" x14ac:dyDescent="0.2">
      <c r="A4144" s="2"/>
    </row>
    <row r="4145" spans="1:1" x14ac:dyDescent="0.2">
      <c r="A4145" s="2"/>
    </row>
    <row r="4146" spans="1:1" x14ac:dyDescent="0.2">
      <c r="A4146" s="2"/>
    </row>
    <row r="4147" spans="1:1" x14ac:dyDescent="0.2">
      <c r="A4147" s="2"/>
    </row>
    <row r="4148" spans="1:1" x14ac:dyDescent="0.2">
      <c r="A4148" s="2"/>
    </row>
    <row r="4149" spans="1:1" x14ac:dyDescent="0.2">
      <c r="A4149" s="2"/>
    </row>
    <row r="4150" spans="1:1" x14ac:dyDescent="0.2">
      <c r="A4150" s="2"/>
    </row>
    <row r="4151" spans="1:1" x14ac:dyDescent="0.2">
      <c r="A4151" s="2"/>
    </row>
    <row r="4152" spans="1:1" x14ac:dyDescent="0.2">
      <c r="A4152" s="2"/>
    </row>
    <row r="4153" spans="1:1" x14ac:dyDescent="0.2">
      <c r="A4153" s="2"/>
    </row>
    <row r="4154" spans="1:1" x14ac:dyDescent="0.2">
      <c r="A4154" s="2"/>
    </row>
    <row r="4155" spans="1:1" x14ac:dyDescent="0.2">
      <c r="A4155" s="2"/>
    </row>
    <row r="4156" spans="1:1" x14ac:dyDescent="0.2">
      <c r="A4156" s="2"/>
    </row>
    <row r="4157" spans="1:1" x14ac:dyDescent="0.2">
      <c r="A4157" s="2"/>
    </row>
    <row r="4158" spans="1:1" x14ac:dyDescent="0.2">
      <c r="A4158" s="2"/>
    </row>
    <row r="4159" spans="1:1" x14ac:dyDescent="0.2">
      <c r="A4159" s="2"/>
    </row>
    <row r="4160" spans="1:1" x14ac:dyDescent="0.2">
      <c r="A4160" s="2"/>
    </row>
    <row r="4161" spans="1:1" x14ac:dyDescent="0.2">
      <c r="A4161" s="2"/>
    </row>
    <row r="4162" spans="1:1" x14ac:dyDescent="0.2">
      <c r="A4162" s="2"/>
    </row>
    <row r="4163" spans="1:1" x14ac:dyDescent="0.2">
      <c r="A4163" s="2"/>
    </row>
    <row r="4164" spans="1:1" x14ac:dyDescent="0.2">
      <c r="A4164" s="2"/>
    </row>
    <row r="4165" spans="1:1" x14ac:dyDescent="0.2">
      <c r="A4165" s="2"/>
    </row>
    <row r="4166" spans="1:1" x14ac:dyDescent="0.2">
      <c r="A4166" s="2"/>
    </row>
    <row r="4167" spans="1:1" x14ac:dyDescent="0.2">
      <c r="A4167" s="2"/>
    </row>
    <row r="4168" spans="1:1" x14ac:dyDescent="0.2">
      <c r="A4168" s="2"/>
    </row>
    <row r="4169" spans="1:1" x14ac:dyDescent="0.2">
      <c r="A4169" s="2"/>
    </row>
    <row r="4170" spans="1:1" x14ac:dyDescent="0.2">
      <c r="A4170" s="2"/>
    </row>
    <row r="4171" spans="1:1" x14ac:dyDescent="0.2">
      <c r="A4171" s="2"/>
    </row>
    <row r="4172" spans="1:1" x14ac:dyDescent="0.2">
      <c r="A4172" s="2"/>
    </row>
    <row r="4173" spans="1:1" x14ac:dyDescent="0.2">
      <c r="A4173" s="2"/>
    </row>
    <row r="4174" spans="1:1" x14ac:dyDescent="0.2">
      <c r="A4174" s="2"/>
    </row>
    <row r="4175" spans="1:1" x14ac:dyDescent="0.2">
      <c r="A4175" s="2"/>
    </row>
    <row r="4176" spans="1:1" x14ac:dyDescent="0.2">
      <c r="A4176" s="2"/>
    </row>
    <row r="4177" spans="1:1" x14ac:dyDescent="0.2">
      <c r="A4177" s="2"/>
    </row>
    <row r="4178" spans="1:1" x14ac:dyDescent="0.2">
      <c r="A4178" s="2"/>
    </row>
    <row r="4179" spans="1:1" x14ac:dyDescent="0.2">
      <c r="A4179" s="2"/>
    </row>
    <row r="4180" spans="1:1" x14ac:dyDescent="0.2">
      <c r="A4180" s="2"/>
    </row>
    <row r="4181" spans="1:1" x14ac:dyDescent="0.2">
      <c r="A4181" s="2"/>
    </row>
    <row r="4182" spans="1:1" x14ac:dyDescent="0.2">
      <c r="A4182" s="2"/>
    </row>
    <row r="4183" spans="1:1" x14ac:dyDescent="0.2">
      <c r="A4183" s="2"/>
    </row>
    <row r="4184" spans="1:1" x14ac:dyDescent="0.2">
      <c r="A4184" s="2"/>
    </row>
    <row r="4185" spans="1:1" x14ac:dyDescent="0.2">
      <c r="A4185" s="2"/>
    </row>
    <row r="4186" spans="1:1" x14ac:dyDescent="0.2">
      <c r="A4186" s="2"/>
    </row>
    <row r="4187" spans="1:1" x14ac:dyDescent="0.2">
      <c r="A4187" s="2"/>
    </row>
    <row r="4188" spans="1:1" x14ac:dyDescent="0.2">
      <c r="A4188" s="2"/>
    </row>
    <row r="4189" spans="1:1" x14ac:dyDescent="0.2">
      <c r="A4189" s="2"/>
    </row>
    <row r="4190" spans="1:1" x14ac:dyDescent="0.2">
      <c r="A4190" s="2"/>
    </row>
    <row r="4191" spans="1:1" x14ac:dyDescent="0.2">
      <c r="A4191" s="2"/>
    </row>
    <row r="4192" spans="1:1" x14ac:dyDescent="0.2">
      <c r="A4192" s="2"/>
    </row>
    <row r="4193" spans="1:1" x14ac:dyDescent="0.2">
      <c r="A4193" s="2"/>
    </row>
    <row r="4194" spans="1:1" x14ac:dyDescent="0.2">
      <c r="A4194" s="2"/>
    </row>
    <row r="4195" spans="1:1" x14ac:dyDescent="0.2">
      <c r="A4195" s="2"/>
    </row>
    <row r="4196" spans="1:1" x14ac:dyDescent="0.2">
      <c r="A4196" s="2"/>
    </row>
    <row r="4197" spans="1:1" x14ac:dyDescent="0.2">
      <c r="A4197" s="2"/>
    </row>
    <row r="4198" spans="1:1" x14ac:dyDescent="0.2">
      <c r="A4198" s="2"/>
    </row>
    <row r="4199" spans="1:1" x14ac:dyDescent="0.2">
      <c r="A4199" s="2"/>
    </row>
    <row r="4200" spans="1:1" x14ac:dyDescent="0.2">
      <c r="A4200" s="2"/>
    </row>
    <row r="4201" spans="1:1" x14ac:dyDescent="0.2">
      <c r="A4201" s="2"/>
    </row>
    <row r="4202" spans="1:1" x14ac:dyDescent="0.2">
      <c r="A4202" s="2"/>
    </row>
    <row r="4203" spans="1:1" x14ac:dyDescent="0.2">
      <c r="A4203" s="2"/>
    </row>
    <row r="4204" spans="1:1" x14ac:dyDescent="0.2">
      <c r="A4204" s="2"/>
    </row>
    <row r="4205" spans="1:1" x14ac:dyDescent="0.2">
      <c r="A4205" s="2"/>
    </row>
    <row r="4206" spans="1:1" x14ac:dyDescent="0.2">
      <c r="A4206" s="2"/>
    </row>
    <row r="4207" spans="1:1" x14ac:dyDescent="0.2">
      <c r="A4207" s="2"/>
    </row>
    <row r="4208" spans="1:1" x14ac:dyDescent="0.2">
      <c r="A4208" s="2"/>
    </row>
    <row r="4209" spans="1:1" x14ac:dyDescent="0.2">
      <c r="A4209" s="2"/>
    </row>
    <row r="4210" spans="1:1" x14ac:dyDescent="0.2">
      <c r="A4210" s="2"/>
    </row>
    <row r="4211" spans="1:1" x14ac:dyDescent="0.2">
      <c r="A4211" s="2"/>
    </row>
    <row r="4212" spans="1:1" x14ac:dyDescent="0.2">
      <c r="A4212" s="2"/>
    </row>
    <row r="4213" spans="1:1" x14ac:dyDescent="0.2">
      <c r="A4213" s="2"/>
    </row>
    <row r="4214" spans="1:1" x14ac:dyDescent="0.2">
      <c r="A4214" s="2"/>
    </row>
    <row r="4215" spans="1:1" x14ac:dyDescent="0.2">
      <c r="A4215" s="2"/>
    </row>
    <row r="4216" spans="1:1" x14ac:dyDescent="0.2">
      <c r="A4216" s="2"/>
    </row>
    <row r="4217" spans="1:1" x14ac:dyDescent="0.2">
      <c r="A4217" s="2"/>
    </row>
    <row r="4218" spans="1:1" x14ac:dyDescent="0.2">
      <c r="A4218" s="2"/>
    </row>
    <row r="4219" spans="1:1" x14ac:dyDescent="0.2">
      <c r="A4219" s="2"/>
    </row>
    <row r="4220" spans="1:1" x14ac:dyDescent="0.2">
      <c r="A4220" s="2"/>
    </row>
    <row r="4221" spans="1:1" x14ac:dyDescent="0.2">
      <c r="A4221" s="2"/>
    </row>
    <row r="4222" spans="1:1" x14ac:dyDescent="0.2">
      <c r="A4222" s="2"/>
    </row>
    <row r="4223" spans="1:1" x14ac:dyDescent="0.2">
      <c r="A4223" s="2"/>
    </row>
    <row r="4224" spans="1:1" x14ac:dyDescent="0.2">
      <c r="A4224" s="2"/>
    </row>
    <row r="4225" spans="1:1" x14ac:dyDescent="0.2">
      <c r="A4225" s="2"/>
    </row>
    <row r="4226" spans="1:1" x14ac:dyDescent="0.2">
      <c r="A4226" s="2"/>
    </row>
    <row r="4227" spans="1:1" x14ac:dyDescent="0.2">
      <c r="A4227" s="2"/>
    </row>
    <row r="4228" spans="1:1" x14ac:dyDescent="0.2">
      <c r="A4228" s="2"/>
    </row>
    <row r="4229" spans="1:1" x14ac:dyDescent="0.2">
      <c r="A4229" s="2"/>
    </row>
    <row r="4230" spans="1:1" x14ac:dyDescent="0.2">
      <c r="A4230" s="2"/>
    </row>
    <row r="4231" spans="1:1" x14ac:dyDescent="0.2">
      <c r="A4231" s="2"/>
    </row>
    <row r="4232" spans="1:1" x14ac:dyDescent="0.2">
      <c r="A4232" s="2"/>
    </row>
    <row r="4233" spans="1:1" x14ac:dyDescent="0.2">
      <c r="A4233" s="2"/>
    </row>
    <row r="4234" spans="1:1" x14ac:dyDescent="0.2">
      <c r="A4234" s="2"/>
    </row>
    <row r="4235" spans="1:1" x14ac:dyDescent="0.2">
      <c r="A4235" s="2"/>
    </row>
    <row r="4236" spans="1:1" x14ac:dyDescent="0.2">
      <c r="A4236" s="2"/>
    </row>
    <row r="4237" spans="1:1" x14ac:dyDescent="0.2">
      <c r="A4237" s="2"/>
    </row>
    <row r="4238" spans="1:1" x14ac:dyDescent="0.2">
      <c r="A4238" s="2"/>
    </row>
    <row r="4239" spans="1:1" x14ac:dyDescent="0.2">
      <c r="A4239" s="2"/>
    </row>
    <row r="4240" spans="1:1" x14ac:dyDescent="0.2">
      <c r="A4240" s="2"/>
    </row>
    <row r="4241" spans="1:1" x14ac:dyDescent="0.2">
      <c r="A4241" s="2"/>
    </row>
    <row r="4242" spans="1:1" x14ac:dyDescent="0.2">
      <c r="A4242" s="2"/>
    </row>
    <row r="4243" spans="1:1" x14ac:dyDescent="0.2">
      <c r="A4243" s="2"/>
    </row>
    <row r="4244" spans="1:1" x14ac:dyDescent="0.2">
      <c r="A4244" s="2"/>
    </row>
    <row r="4245" spans="1:1" x14ac:dyDescent="0.2">
      <c r="A4245" s="2"/>
    </row>
    <row r="4246" spans="1:1" x14ac:dyDescent="0.2">
      <c r="A4246" s="2"/>
    </row>
    <row r="4247" spans="1:1" x14ac:dyDescent="0.2">
      <c r="A4247" s="2"/>
    </row>
    <row r="4248" spans="1:1" x14ac:dyDescent="0.2">
      <c r="A4248" s="2"/>
    </row>
    <row r="4249" spans="1:1" x14ac:dyDescent="0.2">
      <c r="A4249" s="2"/>
    </row>
    <row r="4250" spans="1:1" x14ac:dyDescent="0.2">
      <c r="A4250" s="2"/>
    </row>
    <row r="4251" spans="1:1" x14ac:dyDescent="0.2">
      <c r="A4251" s="2"/>
    </row>
    <row r="4252" spans="1:1" x14ac:dyDescent="0.2">
      <c r="A4252" s="2"/>
    </row>
    <row r="4253" spans="1:1" x14ac:dyDescent="0.2">
      <c r="A4253" s="2"/>
    </row>
    <row r="4254" spans="1:1" x14ac:dyDescent="0.2">
      <c r="A4254" s="2"/>
    </row>
    <row r="4255" spans="1:1" x14ac:dyDescent="0.2">
      <c r="A4255" s="2"/>
    </row>
    <row r="4256" spans="1:1" x14ac:dyDescent="0.2">
      <c r="A4256" s="2"/>
    </row>
    <row r="4257" spans="1:1" x14ac:dyDescent="0.2">
      <c r="A4257" s="2"/>
    </row>
    <row r="4258" spans="1:1" x14ac:dyDescent="0.2">
      <c r="A4258" s="2"/>
    </row>
    <row r="4259" spans="1:1" x14ac:dyDescent="0.2">
      <c r="A4259" s="2"/>
    </row>
    <row r="4260" spans="1:1" x14ac:dyDescent="0.2">
      <c r="A4260" s="2"/>
    </row>
    <row r="4261" spans="1:1" x14ac:dyDescent="0.2">
      <c r="A4261" s="2"/>
    </row>
    <row r="4262" spans="1:1" x14ac:dyDescent="0.2">
      <c r="A4262" s="2"/>
    </row>
    <row r="4263" spans="1:1" x14ac:dyDescent="0.2">
      <c r="A4263" s="2"/>
    </row>
    <row r="4264" spans="1:1" x14ac:dyDescent="0.2">
      <c r="A4264" s="2"/>
    </row>
    <row r="4265" spans="1:1" x14ac:dyDescent="0.2">
      <c r="A4265" s="2"/>
    </row>
    <row r="4266" spans="1:1" x14ac:dyDescent="0.2">
      <c r="A4266" s="2"/>
    </row>
    <row r="4267" spans="1:1" x14ac:dyDescent="0.2">
      <c r="A4267" s="2"/>
    </row>
    <row r="4268" spans="1:1" x14ac:dyDescent="0.2">
      <c r="A4268" s="2"/>
    </row>
    <row r="4269" spans="1:1" x14ac:dyDescent="0.2">
      <c r="A4269" s="2"/>
    </row>
    <row r="4270" spans="1:1" x14ac:dyDescent="0.2">
      <c r="A4270" s="2"/>
    </row>
    <row r="4271" spans="1:1" x14ac:dyDescent="0.2">
      <c r="A4271" s="2"/>
    </row>
    <row r="4272" spans="1:1" x14ac:dyDescent="0.2">
      <c r="A4272" s="2"/>
    </row>
    <row r="4273" spans="1:1" x14ac:dyDescent="0.2">
      <c r="A4273" s="2"/>
    </row>
    <row r="4274" spans="1:1" x14ac:dyDescent="0.2">
      <c r="A4274" s="2"/>
    </row>
    <row r="4275" spans="1:1" x14ac:dyDescent="0.2">
      <c r="A4275" s="2"/>
    </row>
    <row r="4276" spans="1:1" x14ac:dyDescent="0.2">
      <c r="A4276" s="2"/>
    </row>
    <row r="4277" spans="1:1" x14ac:dyDescent="0.2">
      <c r="A4277" s="2"/>
    </row>
    <row r="4278" spans="1:1" x14ac:dyDescent="0.2">
      <c r="A4278" s="2"/>
    </row>
    <row r="4279" spans="1:1" x14ac:dyDescent="0.2">
      <c r="A4279" s="2"/>
    </row>
    <row r="4280" spans="1:1" x14ac:dyDescent="0.2">
      <c r="A4280" s="2"/>
    </row>
    <row r="4281" spans="1:1" x14ac:dyDescent="0.2">
      <c r="A4281" s="2"/>
    </row>
    <row r="4282" spans="1:1" x14ac:dyDescent="0.2">
      <c r="A4282" s="2"/>
    </row>
    <row r="4283" spans="1:1" x14ac:dyDescent="0.2">
      <c r="A4283" s="2"/>
    </row>
    <row r="4284" spans="1:1" x14ac:dyDescent="0.2">
      <c r="A4284" s="2"/>
    </row>
    <row r="4285" spans="1:1" x14ac:dyDescent="0.2">
      <c r="A4285" s="2"/>
    </row>
    <row r="4286" spans="1:1" x14ac:dyDescent="0.2">
      <c r="A4286" s="2"/>
    </row>
    <row r="4287" spans="1:1" x14ac:dyDescent="0.2">
      <c r="A4287" s="2"/>
    </row>
    <row r="4288" spans="1:1" x14ac:dyDescent="0.2">
      <c r="A4288" s="2"/>
    </row>
    <row r="4289" spans="1:1" x14ac:dyDescent="0.2">
      <c r="A4289" s="2"/>
    </row>
    <row r="4290" spans="1:1" x14ac:dyDescent="0.2">
      <c r="A4290" s="2"/>
    </row>
    <row r="4291" spans="1:1" x14ac:dyDescent="0.2">
      <c r="A4291" s="2"/>
    </row>
    <row r="4292" spans="1:1" x14ac:dyDescent="0.2">
      <c r="A4292" s="2"/>
    </row>
    <row r="4293" spans="1:1" x14ac:dyDescent="0.2">
      <c r="A4293" s="2"/>
    </row>
    <row r="4294" spans="1:1" x14ac:dyDescent="0.2">
      <c r="A4294" s="2"/>
    </row>
    <row r="4295" spans="1:1" x14ac:dyDescent="0.2">
      <c r="A4295" s="2"/>
    </row>
    <row r="4296" spans="1:1" x14ac:dyDescent="0.2">
      <c r="A4296" s="2"/>
    </row>
    <row r="4297" spans="1:1" x14ac:dyDescent="0.2">
      <c r="A4297" s="2"/>
    </row>
    <row r="4298" spans="1:1" x14ac:dyDescent="0.2">
      <c r="A4298" s="2"/>
    </row>
    <row r="4299" spans="1:1" x14ac:dyDescent="0.2">
      <c r="A4299" s="2"/>
    </row>
    <row r="4300" spans="1:1" x14ac:dyDescent="0.2">
      <c r="A4300" s="2"/>
    </row>
    <row r="4301" spans="1:1" x14ac:dyDescent="0.2">
      <c r="A4301" s="2"/>
    </row>
    <row r="4302" spans="1:1" x14ac:dyDescent="0.2">
      <c r="A4302" s="2"/>
    </row>
    <row r="4303" spans="1:1" x14ac:dyDescent="0.2">
      <c r="A4303" s="2"/>
    </row>
    <row r="4304" spans="1:1" x14ac:dyDescent="0.2">
      <c r="A4304" s="2"/>
    </row>
    <row r="4305" spans="1:1" x14ac:dyDescent="0.2">
      <c r="A4305" s="2"/>
    </row>
    <row r="4306" spans="1:1" x14ac:dyDescent="0.2">
      <c r="A4306" s="2"/>
    </row>
    <row r="4307" spans="1:1" x14ac:dyDescent="0.2">
      <c r="A4307" s="2"/>
    </row>
    <row r="4308" spans="1:1" x14ac:dyDescent="0.2">
      <c r="A4308" s="2"/>
    </row>
    <row r="4309" spans="1:1" x14ac:dyDescent="0.2">
      <c r="A4309" s="2"/>
    </row>
    <row r="4310" spans="1:1" x14ac:dyDescent="0.2">
      <c r="A4310" s="2"/>
    </row>
    <row r="4311" spans="1:1" x14ac:dyDescent="0.2">
      <c r="A4311" s="2"/>
    </row>
    <row r="4312" spans="1:1" x14ac:dyDescent="0.2">
      <c r="A4312" s="2"/>
    </row>
    <row r="4313" spans="1:1" x14ac:dyDescent="0.2">
      <c r="A4313" s="2"/>
    </row>
    <row r="4314" spans="1:1" x14ac:dyDescent="0.2">
      <c r="A4314" s="2"/>
    </row>
    <row r="4315" spans="1:1" x14ac:dyDescent="0.2">
      <c r="A4315" s="2"/>
    </row>
    <row r="4316" spans="1:1" x14ac:dyDescent="0.2">
      <c r="A4316" s="2"/>
    </row>
    <row r="4317" spans="1:1" x14ac:dyDescent="0.2">
      <c r="A4317" s="2"/>
    </row>
    <row r="4318" spans="1:1" x14ac:dyDescent="0.2">
      <c r="A4318" s="2"/>
    </row>
    <row r="4319" spans="1:1" x14ac:dyDescent="0.2">
      <c r="A4319" s="2"/>
    </row>
    <row r="4320" spans="1:1" x14ac:dyDescent="0.2">
      <c r="A4320" s="2"/>
    </row>
    <row r="4321" spans="1:1" x14ac:dyDescent="0.2">
      <c r="A4321" s="2"/>
    </row>
    <row r="4322" spans="1:1" x14ac:dyDescent="0.2">
      <c r="A4322" s="2"/>
    </row>
    <row r="4323" spans="1:1" x14ac:dyDescent="0.2">
      <c r="A4323" s="2"/>
    </row>
    <row r="4324" spans="1:1" x14ac:dyDescent="0.2">
      <c r="A4324" s="2"/>
    </row>
    <row r="4325" spans="1:1" x14ac:dyDescent="0.2">
      <c r="A4325" s="2"/>
    </row>
    <row r="4326" spans="1:1" x14ac:dyDescent="0.2">
      <c r="A4326" s="2"/>
    </row>
    <row r="4327" spans="1:1" x14ac:dyDescent="0.2">
      <c r="A4327" s="2"/>
    </row>
    <row r="4328" spans="1:1" x14ac:dyDescent="0.2">
      <c r="A4328" s="2"/>
    </row>
    <row r="4329" spans="1:1" x14ac:dyDescent="0.2">
      <c r="A4329" s="2"/>
    </row>
    <row r="4330" spans="1:1" x14ac:dyDescent="0.2">
      <c r="A4330" s="2"/>
    </row>
    <row r="4331" spans="1:1" x14ac:dyDescent="0.2">
      <c r="A4331" s="2"/>
    </row>
    <row r="4332" spans="1:1" x14ac:dyDescent="0.2">
      <c r="A4332" s="2"/>
    </row>
    <row r="4333" spans="1:1" x14ac:dyDescent="0.2">
      <c r="A4333" s="2"/>
    </row>
    <row r="4334" spans="1:1" x14ac:dyDescent="0.2">
      <c r="A4334" s="2"/>
    </row>
    <row r="4335" spans="1:1" x14ac:dyDescent="0.2">
      <c r="A4335" s="2"/>
    </row>
    <row r="4336" spans="1:1" x14ac:dyDescent="0.2">
      <c r="A4336" s="2"/>
    </row>
    <row r="4337" spans="1:1" x14ac:dyDescent="0.2">
      <c r="A4337" s="2"/>
    </row>
    <row r="4338" spans="1:1" x14ac:dyDescent="0.2">
      <c r="A4338" s="2"/>
    </row>
    <row r="4339" spans="1:1" x14ac:dyDescent="0.2">
      <c r="A4339" s="2"/>
    </row>
    <row r="4340" spans="1:1" x14ac:dyDescent="0.2">
      <c r="A4340" s="2"/>
    </row>
    <row r="4341" spans="1:1" x14ac:dyDescent="0.2">
      <c r="A4341" s="2"/>
    </row>
    <row r="4342" spans="1:1" x14ac:dyDescent="0.2">
      <c r="A4342" s="2"/>
    </row>
    <row r="4343" spans="1:1" x14ac:dyDescent="0.2">
      <c r="A4343" s="2"/>
    </row>
    <row r="4344" spans="1:1" x14ac:dyDescent="0.2">
      <c r="A4344" s="2"/>
    </row>
    <row r="4345" spans="1:1" x14ac:dyDescent="0.2">
      <c r="A4345" s="2"/>
    </row>
    <row r="4346" spans="1:1" x14ac:dyDescent="0.2">
      <c r="A4346" s="2"/>
    </row>
    <row r="4347" spans="1:1" x14ac:dyDescent="0.2">
      <c r="A4347" s="2"/>
    </row>
    <row r="4348" spans="1:1" x14ac:dyDescent="0.2">
      <c r="A4348" s="2"/>
    </row>
    <row r="4349" spans="1:1" x14ac:dyDescent="0.2">
      <c r="A4349" s="2"/>
    </row>
    <row r="4350" spans="1:1" x14ac:dyDescent="0.2">
      <c r="A4350" s="2"/>
    </row>
    <row r="4351" spans="1:1" x14ac:dyDescent="0.2">
      <c r="A4351" s="2"/>
    </row>
    <row r="4352" spans="1:1" x14ac:dyDescent="0.2">
      <c r="A4352" s="2"/>
    </row>
    <row r="4353" spans="1:1" x14ac:dyDescent="0.2">
      <c r="A4353" s="2"/>
    </row>
    <row r="4354" spans="1:1" x14ac:dyDescent="0.2">
      <c r="A4354" s="2"/>
    </row>
    <row r="4355" spans="1:1" x14ac:dyDescent="0.2">
      <c r="A4355" s="2"/>
    </row>
    <row r="4356" spans="1:1" x14ac:dyDescent="0.2">
      <c r="A4356" s="2"/>
    </row>
    <row r="4357" spans="1:1" x14ac:dyDescent="0.2">
      <c r="A4357" s="2"/>
    </row>
    <row r="4358" spans="1:1" x14ac:dyDescent="0.2">
      <c r="A4358" s="2"/>
    </row>
    <row r="4359" spans="1:1" x14ac:dyDescent="0.2">
      <c r="A4359" s="2"/>
    </row>
    <row r="4360" spans="1:1" x14ac:dyDescent="0.2">
      <c r="A4360" s="2"/>
    </row>
    <row r="4361" spans="1:1" x14ac:dyDescent="0.2">
      <c r="A4361" s="2"/>
    </row>
    <row r="4362" spans="1:1" x14ac:dyDescent="0.2">
      <c r="A4362" s="2"/>
    </row>
    <row r="4363" spans="1:1" x14ac:dyDescent="0.2">
      <c r="A4363" s="2"/>
    </row>
    <row r="4364" spans="1:1" x14ac:dyDescent="0.2">
      <c r="A4364" s="2"/>
    </row>
    <row r="4365" spans="1:1" x14ac:dyDescent="0.2">
      <c r="A4365" s="2"/>
    </row>
    <row r="4366" spans="1:1" x14ac:dyDescent="0.2">
      <c r="A4366" s="2"/>
    </row>
    <row r="4367" spans="1:1" x14ac:dyDescent="0.2">
      <c r="A4367" s="2"/>
    </row>
    <row r="4368" spans="1:1" x14ac:dyDescent="0.2">
      <c r="A4368" s="2"/>
    </row>
    <row r="4369" spans="1:1" x14ac:dyDescent="0.2">
      <c r="A4369" s="2"/>
    </row>
    <row r="4370" spans="1:1" x14ac:dyDescent="0.2">
      <c r="A4370" s="2"/>
    </row>
    <row r="4371" spans="1:1" x14ac:dyDescent="0.2">
      <c r="A4371" s="2"/>
    </row>
    <row r="4372" spans="1:1" x14ac:dyDescent="0.2">
      <c r="A4372" s="2"/>
    </row>
    <row r="4373" spans="1:1" x14ac:dyDescent="0.2">
      <c r="A4373" s="2"/>
    </row>
    <row r="4374" spans="1:1" x14ac:dyDescent="0.2">
      <c r="A4374" s="2"/>
    </row>
    <row r="4375" spans="1:1" x14ac:dyDescent="0.2">
      <c r="A4375" s="2"/>
    </row>
    <row r="4376" spans="1:1" x14ac:dyDescent="0.2">
      <c r="A4376" s="2"/>
    </row>
    <row r="4377" spans="1:1" x14ac:dyDescent="0.2">
      <c r="A4377" s="2"/>
    </row>
    <row r="4378" spans="1:1" x14ac:dyDescent="0.2">
      <c r="A4378" s="2"/>
    </row>
    <row r="4379" spans="1:1" x14ac:dyDescent="0.2">
      <c r="A4379" s="2"/>
    </row>
    <row r="4380" spans="1:1" x14ac:dyDescent="0.2">
      <c r="A4380" s="2"/>
    </row>
    <row r="4381" spans="1:1" x14ac:dyDescent="0.2">
      <c r="A4381" s="2"/>
    </row>
    <row r="4382" spans="1:1" x14ac:dyDescent="0.2">
      <c r="A4382" s="2"/>
    </row>
    <row r="4383" spans="1:1" x14ac:dyDescent="0.2">
      <c r="A4383" s="2"/>
    </row>
    <row r="4384" spans="1:1" x14ac:dyDescent="0.2">
      <c r="A4384" s="2"/>
    </row>
    <row r="4385" spans="1:1" x14ac:dyDescent="0.2">
      <c r="A4385" s="2"/>
    </row>
    <row r="4386" spans="1:1" x14ac:dyDescent="0.2">
      <c r="A4386" s="2"/>
    </row>
    <row r="4387" spans="1:1" x14ac:dyDescent="0.2">
      <c r="A4387" s="2"/>
    </row>
    <row r="4388" spans="1:1" x14ac:dyDescent="0.2">
      <c r="A4388" s="2"/>
    </row>
    <row r="4389" spans="1:1" x14ac:dyDescent="0.2">
      <c r="A4389" s="2"/>
    </row>
    <row r="4390" spans="1:1" x14ac:dyDescent="0.2">
      <c r="A4390" s="2"/>
    </row>
    <row r="4391" spans="1:1" x14ac:dyDescent="0.2">
      <c r="A4391" s="2"/>
    </row>
    <row r="4392" spans="1:1" x14ac:dyDescent="0.2">
      <c r="A4392" s="2"/>
    </row>
    <row r="4393" spans="1:1" x14ac:dyDescent="0.2">
      <c r="A4393" s="2"/>
    </row>
    <row r="4394" spans="1:1" x14ac:dyDescent="0.2">
      <c r="A4394" s="2"/>
    </row>
    <row r="4395" spans="1:1" x14ac:dyDescent="0.2">
      <c r="A4395" s="2"/>
    </row>
    <row r="4396" spans="1:1" x14ac:dyDescent="0.2">
      <c r="A4396" s="2"/>
    </row>
    <row r="4397" spans="1:1" x14ac:dyDescent="0.2">
      <c r="A4397" s="2"/>
    </row>
    <row r="4398" spans="1:1" x14ac:dyDescent="0.2">
      <c r="A4398" s="2"/>
    </row>
    <row r="4399" spans="1:1" x14ac:dyDescent="0.2">
      <c r="A4399" s="2"/>
    </row>
    <row r="4400" spans="1:1" x14ac:dyDescent="0.2">
      <c r="A4400" s="2"/>
    </row>
    <row r="4401" spans="1:1" x14ac:dyDescent="0.2">
      <c r="A4401" s="2"/>
    </row>
    <row r="4402" spans="1:1" x14ac:dyDescent="0.2">
      <c r="A4402" s="2"/>
    </row>
    <row r="4403" spans="1:1" x14ac:dyDescent="0.2">
      <c r="A4403" s="2"/>
    </row>
    <row r="4404" spans="1:1" x14ac:dyDescent="0.2">
      <c r="A4404" s="2"/>
    </row>
    <row r="4405" spans="1:1" x14ac:dyDescent="0.2">
      <c r="A4405" s="2"/>
    </row>
    <row r="4406" spans="1:1" x14ac:dyDescent="0.2">
      <c r="A4406" s="2"/>
    </row>
    <row r="4407" spans="1:1" x14ac:dyDescent="0.2">
      <c r="A4407" s="2"/>
    </row>
    <row r="4408" spans="1:1" x14ac:dyDescent="0.2">
      <c r="A4408" s="2"/>
    </row>
    <row r="4409" spans="1:1" x14ac:dyDescent="0.2">
      <c r="A4409" s="2"/>
    </row>
    <row r="4410" spans="1:1" x14ac:dyDescent="0.2">
      <c r="A4410" s="2"/>
    </row>
    <row r="4411" spans="1:1" x14ac:dyDescent="0.2">
      <c r="A4411" s="2"/>
    </row>
    <row r="4412" spans="1:1" x14ac:dyDescent="0.2">
      <c r="A4412" s="2"/>
    </row>
    <row r="4413" spans="1:1" x14ac:dyDescent="0.2">
      <c r="A4413" s="2"/>
    </row>
    <row r="4414" spans="1:1" x14ac:dyDescent="0.2">
      <c r="A4414" s="2"/>
    </row>
    <row r="4415" spans="1:1" x14ac:dyDescent="0.2">
      <c r="A4415" s="2"/>
    </row>
    <row r="4416" spans="1:1" x14ac:dyDescent="0.2">
      <c r="A4416" s="2"/>
    </row>
    <row r="4417" spans="1:1" x14ac:dyDescent="0.2">
      <c r="A4417" s="2"/>
    </row>
    <row r="4418" spans="1:1" x14ac:dyDescent="0.2">
      <c r="A4418" s="2"/>
    </row>
    <row r="4419" spans="1:1" x14ac:dyDescent="0.2">
      <c r="A4419" s="2"/>
    </row>
    <row r="4420" spans="1:1" x14ac:dyDescent="0.2">
      <c r="A4420" s="2"/>
    </row>
    <row r="4421" spans="1:1" x14ac:dyDescent="0.2">
      <c r="A4421" s="2"/>
    </row>
    <row r="4422" spans="1:1" x14ac:dyDescent="0.2">
      <c r="A4422" s="2"/>
    </row>
    <row r="4423" spans="1:1" x14ac:dyDescent="0.2">
      <c r="A4423" s="2"/>
    </row>
    <row r="4424" spans="1:1" x14ac:dyDescent="0.2">
      <c r="A4424" s="2"/>
    </row>
    <row r="4425" spans="1:1" x14ac:dyDescent="0.2">
      <c r="A4425" s="2"/>
    </row>
    <row r="4426" spans="1:1" x14ac:dyDescent="0.2">
      <c r="A4426" s="2"/>
    </row>
    <row r="4427" spans="1:1" x14ac:dyDescent="0.2">
      <c r="A4427" s="2"/>
    </row>
    <row r="4428" spans="1:1" x14ac:dyDescent="0.2">
      <c r="A4428" s="2"/>
    </row>
    <row r="4429" spans="1:1" x14ac:dyDescent="0.2">
      <c r="A4429" s="2"/>
    </row>
    <row r="4430" spans="1:1" x14ac:dyDescent="0.2">
      <c r="A4430" s="2"/>
    </row>
    <row r="4431" spans="1:1" x14ac:dyDescent="0.2">
      <c r="A4431" s="2"/>
    </row>
    <row r="4432" spans="1:1" x14ac:dyDescent="0.2">
      <c r="A4432" s="2"/>
    </row>
    <row r="4433" spans="1:1" x14ac:dyDescent="0.2">
      <c r="A4433" s="2"/>
    </row>
    <row r="4434" spans="1:1" x14ac:dyDescent="0.2">
      <c r="A4434" s="2"/>
    </row>
    <row r="4435" spans="1:1" x14ac:dyDescent="0.2">
      <c r="A4435" s="2"/>
    </row>
    <row r="4436" spans="1:1" x14ac:dyDescent="0.2">
      <c r="A4436" s="2"/>
    </row>
    <row r="4437" spans="1:1" x14ac:dyDescent="0.2">
      <c r="A4437" s="2"/>
    </row>
    <row r="4438" spans="1:1" x14ac:dyDescent="0.2">
      <c r="A4438" s="2"/>
    </row>
    <row r="4439" spans="1:1" x14ac:dyDescent="0.2">
      <c r="A4439" s="2"/>
    </row>
    <row r="4440" spans="1:1" x14ac:dyDescent="0.2">
      <c r="A4440" s="2"/>
    </row>
    <row r="4441" spans="1:1" x14ac:dyDescent="0.2">
      <c r="A4441" s="2"/>
    </row>
    <row r="4442" spans="1:1" x14ac:dyDescent="0.2">
      <c r="A4442" s="2"/>
    </row>
    <row r="4443" spans="1:1" x14ac:dyDescent="0.2">
      <c r="A4443" s="2"/>
    </row>
    <row r="4444" spans="1:1" x14ac:dyDescent="0.2">
      <c r="A4444" s="2"/>
    </row>
    <row r="4445" spans="1:1" x14ac:dyDescent="0.2">
      <c r="A4445" s="2"/>
    </row>
    <row r="4446" spans="1:1" x14ac:dyDescent="0.2">
      <c r="A4446" s="2"/>
    </row>
    <row r="4447" spans="1:1" x14ac:dyDescent="0.2">
      <c r="A4447" s="2"/>
    </row>
    <row r="4448" spans="1:1" x14ac:dyDescent="0.2">
      <c r="A4448" s="2"/>
    </row>
    <row r="4449" spans="1:1" x14ac:dyDescent="0.2">
      <c r="A4449" s="2"/>
    </row>
    <row r="4450" spans="1:1" x14ac:dyDescent="0.2">
      <c r="A4450" s="2"/>
    </row>
    <row r="4451" spans="1:1" x14ac:dyDescent="0.2">
      <c r="A4451" s="2"/>
    </row>
    <row r="4452" spans="1:1" x14ac:dyDescent="0.2">
      <c r="A4452" s="2"/>
    </row>
    <row r="4453" spans="1:1" x14ac:dyDescent="0.2">
      <c r="A4453" s="2"/>
    </row>
    <row r="4454" spans="1:1" x14ac:dyDescent="0.2">
      <c r="A4454" s="2"/>
    </row>
    <row r="4455" spans="1:1" x14ac:dyDescent="0.2">
      <c r="A4455" s="2"/>
    </row>
    <row r="4456" spans="1:1" x14ac:dyDescent="0.2">
      <c r="A4456" s="2"/>
    </row>
    <row r="4457" spans="1:1" x14ac:dyDescent="0.2">
      <c r="A4457" s="2"/>
    </row>
    <row r="4458" spans="1:1" x14ac:dyDescent="0.2">
      <c r="A4458" s="2"/>
    </row>
    <row r="4459" spans="1:1" x14ac:dyDescent="0.2">
      <c r="A4459" s="2"/>
    </row>
    <row r="4460" spans="1:1" x14ac:dyDescent="0.2">
      <c r="A4460" s="2"/>
    </row>
    <row r="4461" spans="1:1" x14ac:dyDescent="0.2">
      <c r="A4461" s="2"/>
    </row>
    <row r="4462" spans="1:1" x14ac:dyDescent="0.2">
      <c r="A4462" s="2"/>
    </row>
    <row r="4463" spans="1:1" x14ac:dyDescent="0.2">
      <c r="A4463" s="2"/>
    </row>
    <row r="4464" spans="1:1" x14ac:dyDescent="0.2">
      <c r="A4464" s="2"/>
    </row>
    <row r="4465" spans="1:1" x14ac:dyDescent="0.2">
      <c r="A4465" s="2"/>
    </row>
    <row r="4466" spans="1:1" x14ac:dyDescent="0.2">
      <c r="A4466" s="2"/>
    </row>
    <row r="4467" spans="1:1" x14ac:dyDescent="0.2">
      <c r="A4467" s="2"/>
    </row>
    <row r="4468" spans="1:1" x14ac:dyDescent="0.2">
      <c r="A4468" s="2"/>
    </row>
    <row r="4469" spans="1:1" x14ac:dyDescent="0.2">
      <c r="A4469" s="2"/>
    </row>
    <row r="4470" spans="1:1" x14ac:dyDescent="0.2">
      <c r="A4470" s="2"/>
    </row>
    <row r="4471" spans="1:1" x14ac:dyDescent="0.2">
      <c r="A4471" s="2"/>
    </row>
    <row r="4472" spans="1:1" x14ac:dyDescent="0.2">
      <c r="A4472" s="2"/>
    </row>
    <row r="4473" spans="1:1" x14ac:dyDescent="0.2">
      <c r="A4473" s="2"/>
    </row>
    <row r="4474" spans="1:1" x14ac:dyDescent="0.2">
      <c r="A4474" s="2"/>
    </row>
    <row r="4475" spans="1:1" x14ac:dyDescent="0.2">
      <c r="A4475" s="2"/>
    </row>
    <row r="4476" spans="1:1" x14ac:dyDescent="0.2">
      <c r="A4476" s="2"/>
    </row>
    <row r="4477" spans="1:1" x14ac:dyDescent="0.2">
      <c r="A4477" s="2"/>
    </row>
    <row r="4478" spans="1:1" x14ac:dyDescent="0.2">
      <c r="A4478" s="2"/>
    </row>
    <row r="4479" spans="1:1" x14ac:dyDescent="0.2">
      <c r="A4479" s="2"/>
    </row>
    <row r="4480" spans="1:1" x14ac:dyDescent="0.2">
      <c r="A4480" s="2"/>
    </row>
    <row r="4481" spans="1:1" x14ac:dyDescent="0.2">
      <c r="A4481" s="2"/>
    </row>
    <row r="4482" spans="1:1" x14ac:dyDescent="0.2">
      <c r="A4482" s="2"/>
    </row>
    <row r="4483" spans="1:1" x14ac:dyDescent="0.2">
      <c r="A4483" s="2"/>
    </row>
    <row r="4484" spans="1:1" x14ac:dyDescent="0.2">
      <c r="A4484" s="2"/>
    </row>
    <row r="4485" spans="1:1" x14ac:dyDescent="0.2">
      <c r="A4485" s="2"/>
    </row>
    <row r="4486" spans="1:1" x14ac:dyDescent="0.2">
      <c r="A4486" s="2"/>
    </row>
    <row r="4487" spans="1:1" x14ac:dyDescent="0.2">
      <c r="A4487" s="2"/>
    </row>
    <row r="4488" spans="1:1" x14ac:dyDescent="0.2">
      <c r="A4488" s="2"/>
    </row>
    <row r="4489" spans="1:1" x14ac:dyDescent="0.2">
      <c r="A4489" s="2"/>
    </row>
    <row r="4490" spans="1:1" x14ac:dyDescent="0.2">
      <c r="A4490" s="2"/>
    </row>
    <row r="4491" spans="1:1" x14ac:dyDescent="0.2">
      <c r="A4491" s="2"/>
    </row>
    <row r="4492" spans="1:1" x14ac:dyDescent="0.2">
      <c r="A4492" s="2"/>
    </row>
    <row r="4493" spans="1:1" x14ac:dyDescent="0.2">
      <c r="A4493" s="2"/>
    </row>
    <row r="4494" spans="1:1" x14ac:dyDescent="0.2">
      <c r="A4494" s="2"/>
    </row>
    <row r="4495" spans="1:1" x14ac:dyDescent="0.2">
      <c r="A4495" s="2"/>
    </row>
    <row r="4496" spans="1:1" x14ac:dyDescent="0.2">
      <c r="A4496" s="2"/>
    </row>
    <row r="4497" spans="1:1" x14ac:dyDescent="0.2">
      <c r="A4497" s="2"/>
    </row>
    <row r="4498" spans="1:1" x14ac:dyDescent="0.2">
      <c r="A4498" s="2"/>
    </row>
    <row r="4499" spans="1:1" x14ac:dyDescent="0.2">
      <c r="A4499" s="2"/>
    </row>
    <row r="4500" spans="1:1" x14ac:dyDescent="0.2">
      <c r="A4500" s="2"/>
    </row>
    <row r="4501" spans="1:1" x14ac:dyDescent="0.2">
      <c r="A4501" s="2"/>
    </row>
    <row r="4502" spans="1:1" x14ac:dyDescent="0.2">
      <c r="A4502" s="2"/>
    </row>
    <row r="4503" spans="1:1" x14ac:dyDescent="0.2">
      <c r="A4503" s="2"/>
    </row>
    <row r="4504" spans="1:1" x14ac:dyDescent="0.2">
      <c r="A4504" s="2"/>
    </row>
    <row r="4505" spans="1:1" x14ac:dyDescent="0.2">
      <c r="A4505" s="2"/>
    </row>
    <row r="4506" spans="1:1" x14ac:dyDescent="0.2">
      <c r="A4506" s="2"/>
    </row>
    <row r="4507" spans="1:1" x14ac:dyDescent="0.2">
      <c r="A4507" s="2"/>
    </row>
    <row r="4508" spans="1:1" x14ac:dyDescent="0.2">
      <c r="A4508" s="2"/>
    </row>
    <row r="4509" spans="1:1" x14ac:dyDescent="0.2">
      <c r="A4509" s="2"/>
    </row>
    <row r="4510" spans="1:1" x14ac:dyDescent="0.2">
      <c r="A4510" s="2"/>
    </row>
    <row r="4511" spans="1:1" x14ac:dyDescent="0.2">
      <c r="A4511" s="2"/>
    </row>
    <row r="4512" spans="1:1" x14ac:dyDescent="0.2">
      <c r="A4512" s="2"/>
    </row>
    <row r="4513" spans="1:1" x14ac:dyDescent="0.2">
      <c r="A4513" s="2"/>
    </row>
    <row r="4514" spans="1:1" x14ac:dyDescent="0.2">
      <c r="A4514" s="2"/>
    </row>
    <row r="4515" spans="1:1" x14ac:dyDescent="0.2">
      <c r="A4515" s="2"/>
    </row>
    <row r="4516" spans="1:1" x14ac:dyDescent="0.2">
      <c r="A4516" s="2"/>
    </row>
    <row r="4517" spans="1:1" x14ac:dyDescent="0.2">
      <c r="A4517" s="2"/>
    </row>
    <row r="4518" spans="1:1" x14ac:dyDescent="0.2">
      <c r="A4518" s="2"/>
    </row>
    <row r="4519" spans="1:1" x14ac:dyDescent="0.2">
      <c r="A4519" s="2"/>
    </row>
    <row r="4520" spans="1:1" x14ac:dyDescent="0.2">
      <c r="A4520" s="2"/>
    </row>
    <row r="4521" spans="1:1" x14ac:dyDescent="0.2">
      <c r="A4521" s="2"/>
    </row>
    <row r="4522" spans="1:1" x14ac:dyDescent="0.2">
      <c r="A4522" s="2"/>
    </row>
    <row r="4523" spans="1:1" x14ac:dyDescent="0.2">
      <c r="A4523" s="2"/>
    </row>
    <row r="4524" spans="1:1" x14ac:dyDescent="0.2">
      <c r="A4524" s="2"/>
    </row>
    <row r="4525" spans="1:1" x14ac:dyDescent="0.2">
      <c r="A4525" s="2"/>
    </row>
    <row r="4526" spans="1:1" x14ac:dyDescent="0.2">
      <c r="A4526" s="2"/>
    </row>
    <row r="4527" spans="1:1" x14ac:dyDescent="0.2">
      <c r="A4527" s="2"/>
    </row>
    <row r="4528" spans="1:1" x14ac:dyDescent="0.2">
      <c r="A4528" s="2"/>
    </row>
    <row r="4529" spans="1:1" x14ac:dyDescent="0.2">
      <c r="A4529" s="2"/>
    </row>
    <row r="4530" spans="1:1" x14ac:dyDescent="0.2">
      <c r="A4530" s="2"/>
    </row>
    <row r="4531" spans="1:1" x14ac:dyDescent="0.2">
      <c r="A4531" s="2"/>
    </row>
    <row r="4532" spans="1:1" x14ac:dyDescent="0.2">
      <c r="A4532" s="2"/>
    </row>
    <row r="4533" spans="1:1" x14ac:dyDescent="0.2">
      <c r="A4533" s="2"/>
    </row>
    <row r="4534" spans="1:1" x14ac:dyDescent="0.2">
      <c r="A4534" s="2"/>
    </row>
    <row r="4535" spans="1:1" x14ac:dyDescent="0.2">
      <c r="A4535" s="2"/>
    </row>
    <row r="4536" spans="1:1" x14ac:dyDescent="0.2">
      <c r="A4536" s="2"/>
    </row>
    <row r="4537" spans="1:1" x14ac:dyDescent="0.2">
      <c r="A4537" s="2"/>
    </row>
    <row r="4538" spans="1:1" x14ac:dyDescent="0.2">
      <c r="A4538" s="2"/>
    </row>
    <row r="4539" spans="1:1" x14ac:dyDescent="0.2">
      <c r="A4539" s="2"/>
    </row>
    <row r="4540" spans="1:1" x14ac:dyDescent="0.2">
      <c r="A4540" s="2"/>
    </row>
    <row r="4541" spans="1:1" x14ac:dyDescent="0.2">
      <c r="A4541" s="2"/>
    </row>
    <row r="4542" spans="1:1" x14ac:dyDescent="0.2">
      <c r="A4542" s="2"/>
    </row>
    <row r="4543" spans="1:1" x14ac:dyDescent="0.2">
      <c r="A4543" s="2"/>
    </row>
    <row r="4544" spans="1:1" x14ac:dyDescent="0.2">
      <c r="A4544" s="2"/>
    </row>
    <row r="4545" spans="1:1" x14ac:dyDescent="0.2">
      <c r="A4545" s="2"/>
    </row>
    <row r="4546" spans="1:1" x14ac:dyDescent="0.2">
      <c r="A4546" s="2"/>
    </row>
    <row r="4547" spans="1:1" x14ac:dyDescent="0.2">
      <c r="A4547" s="2"/>
    </row>
    <row r="4548" spans="1:1" x14ac:dyDescent="0.2">
      <c r="A4548" s="2"/>
    </row>
    <row r="4549" spans="1:1" x14ac:dyDescent="0.2">
      <c r="A4549" s="2"/>
    </row>
    <row r="4550" spans="1:1" x14ac:dyDescent="0.2">
      <c r="A4550" s="2"/>
    </row>
    <row r="4551" spans="1:1" x14ac:dyDescent="0.2">
      <c r="A4551" s="2"/>
    </row>
    <row r="4552" spans="1:1" x14ac:dyDescent="0.2">
      <c r="A4552" s="2"/>
    </row>
    <row r="4553" spans="1:1" x14ac:dyDescent="0.2">
      <c r="A4553" s="2"/>
    </row>
    <row r="4554" spans="1:1" x14ac:dyDescent="0.2">
      <c r="A4554" s="2"/>
    </row>
    <row r="4555" spans="1:1" x14ac:dyDescent="0.2">
      <c r="A4555" s="2"/>
    </row>
    <row r="4556" spans="1:1" x14ac:dyDescent="0.2">
      <c r="A4556" s="2"/>
    </row>
    <row r="4557" spans="1:1" x14ac:dyDescent="0.2">
      <c r="A4557" s="2"/>
    </row>
    <row r="4558" spans="1:1" x14ac:dyDescent="0.2">
      <c r="A4558" s="2"/>
    </row>
    <row r="4559" spans="1:1" x14ac:dyDescent="0.2">
      <c r="A4559" s="2"/>
    </row>
    <row r="4560" spans="1:1" x14ac:dyDescent="0.2">
      <c r="A4560" s="2"/>
    </row>
    <row r="4561" spans="1:1" x14ac:dyDescent="0.2">
      <c r="A4561" s="2"/>
    </row>
    <row r="4562" spans="1:1" x14ac:dyDescent="0.2">
      <c r="A4562" s="2"/>
    </row>
    <row r="4563" spans="1:1" x14ac:dyDescent="0.2">
      <c r="A4563" s="2"/>
    </row>
    <row r="4564" spans="1:1" x14ac:dyDescent="0.2">
      <c r="A4564" s="2"/>
    </row>
    <row r="4565" spans="1:1" x14ac:dyDescent="0.2">
      <c r="A4565" s="2"/>
    </row>
    <row r="4566" spans="1:1" x14ac:dyDescent="0.2">
      <c r="A4566" s="2"/>
    </row>
    <row r="4567" spans="1:1" x14ac:dyDescent="0.2">
      <c r="A4567" s="2"/>
    </row>
    <row r="4568" spans="1:1" x14ac:dyDescent="0.2">
      <c r="A4568" s="2"/>
    </row>
    <row r="4569" spans="1:1" x14ac:dyDescent="0.2">
      <c r="A4569" s="2"/>
    </row>
    <row r="4570" spans="1:1" x14ac:dyDescent="0.2">
      <c r="A4570" s="2"/>
    </row>
    <row r="4571" spans="1:1" x14ac:dyDescent="0.2">
      <c r="A4571" s="2"/>
    </row>
    <row r="4572" spans="1:1" x14ac:dyDescent="0.2">
      <c r="A4572" s="2"/>
    </row>
    <row r="4573" spans="1:1" x14ac:dyDescent="0.2">
      <c r="A4573" s="2"/>
    </row>
    <row r="4574" spans="1:1" x14ac:dyDescent="0.2">
      <c r="A4574" s="2"/>
    </row>
    <row r="4575" spans="1:1" x14ac:dyDescent="0.2">
      <c r="A4575" s="2"/>
    </row>
    <row r="4576" spans="1:1" x14ac:dyDescent="0.2">
      <c r="A4576" s="2"/>
    </row>
    <row r="4577" spans="1:1" x14ac:dyDescent="0.2">
      <c r="A4577" s="2"/>
    </row>
    <row r="4578" spans="1:1" x14ac:dyDescent="0.2">
      <c r="A4578" s="2"/>
    </row>
    <row r="4579" spans="1:1" x14ac:dyDescent="0.2">
      <c r="A4579" s="2"/>
    </row>
    <row r="4580" spans="1:1" x14ac:dyDescent="0.2">
      <c r="A4580" s="2"/>
    </row>
    <row r="4581" spans="1:1" x14ac:dyDescent="0.2">
      <c r="A4581" s="2"/>
    </row>
    <row r="4582" spans="1:1" x14ac:dyDescent="0.2">
      <c r="A4582" s="2"/>
    </row>
    <row r="4583" spans="1:1" x14ac:dyDescent="0.2">
      <c r="A4583" s="2"/>
    </row>
    <row r="4584" spans="1:1" x14ac:dyDescent="0.2">
      <c r="A4584" s="2"/>
    </row>
    <row r="4585" spans="1:1" x14ac:dyDescent="0.2">
      <c r="A4585" s="2"/>
    </row>
    <row r="4586" spans="1:1" x14ac:dyDescent="0.2">
      <c r="A4586" s="2"/>
    </row>
    <row r="4587" spans="1:1" x14ac:dyDescent="0.2">
      <c r="A4587" s="2"/>
    </row>
    <row r="4588" spans="1:1" x14ac:dyDescent="0.2">
      <c r="A4588" s="2"/>
    </row>
    <row r="4589" spans="1:1" x14ac:dyDescent="0.2">
      <c r="A4589" s="2"/>
    </row>
    <row r="4590" spans="1:1" x14ac:dyDescent="0.2">
      <c r="A4590" s="2"/>
    </row>
    <row r="4591" spans="1:1" x14ac:dyDescent="0.2">
      <c r="A4591" s="2"/>
    </row>
    <row r="4592" spans="1:1" x14ac:dyDescent="0.2">
      <c r="A4592" s="2"/>
    </row>
    <row r="4593" spans="1:1" x14ac:dyDescent="0.2">
      <c r="A4593" s="2"/>
    </row>
    <row r="4594" spans="1:1" x14ac:dyDescent="0.2">
      <c r="A4594" s="2"/>
    </row>
    <row r="4595" spans="1:1" x14ac:dyDescent="0.2">
      <c r="A4595" s="2"/>
    </row>
    <row r="4596" spans="1:1" x14ac:dyDescent="0.2">
      <c r="A4596" s="2"/>
    </row>
    <row r="4597" spans="1:1" x14ac:dyDescent="0.2">
      <c r="A4597" s="2"/>
    </row>
    <row r="4598" spans="1:1" x14ac:dyDescent="0.2">
      <c r="A4598" s="2"/>
    </row>
    <row r="4599" spans="1:1" x14ac:dyDescent="0.2">
      <c r="A4599" s="2"/>
    </row>
    <row r="4600" spans="1:1" x14ac:dyDescent="0.2">
      <c r="A4600" s="2"/>
    </row>
    <row r="4601" spans="1:1" x14ac:dyDescent="0.2">
      <c r="A4601" s="2"/>
    </row>
    <row r="4602" spans="1:1" x14ac:dyDescent="0.2">
      <c r="A4602" s="2"/>
    </row>
    <row r="4603" spans="1:1" x14ac:dyDescent="0.2">
      <c r="A4603" s="2"/>
    </row>
    <row r="4604" spans="1:1" x14ac:dyDescent="0.2">
      <c r="A4604" s="2"/>
    </row>
    <row r="4605" spans="1:1" x14ac:dyDescent="0.2">
      <c r="A4605" s="2"/>
    </row>
    <row r="4606" spans="1:1" x14ac:dyDescent="0.2">
      <c r="A4606" s="2"/>
    </row>
    <row r="4607" spans="1:1" x14ac:dyDescent="0.2">
      <c r="A4607" s="2"/>
    </row>
    <row r="4608" spans="1:1" x14ac:dyDescent="0.2">
      <c r="A4608" s="2"/>
    </row>
    <row r="4609" spans="1:1" x14ac:dyDescent="0.2">
      <c r="A4609" s="2"/>
    </row>
    <row r="4610" spans="1:1" x14ac:dyDescent="0.2">
      <c r="A4610" s="2"/>
    </row>
    <row r="4611" spans="1:1" x14ac:dyDescent="0.2">
      <c r="A4611" s="2"/>
    </row>
    <row r="4612" spans="1:1" x14ac:dyDescent="0.2">
      <c r="A4612" s="2"/>
    </row>
    <row r="4613" spans="1:1" x14ac:dyDescent="0.2">
      <c r="A4613" s="2"/>
    </row>
    <row r="4614" spans="1:1" x14ac:dyDescent="0.2">
      <c r="A4614" s="2"/>
    </row>
    <row r="4615" spans="1:1" x14ac:dyDescent="0.2">
      <c r="A4615" s="2"/>
    </row>
    <row r="4616" spans="1:1" x14ac:dyDescent="0.2">
      <c r="A4616" s="2"/>
    </row>
    <row r="4617" spans="1:1" x14ac:dyDescent="0.2">
      <c r="A4617" s="2"/>
    </row>
    <row r="4618" spans="1:1" x14ac:dyDescent="0.2">
      <c r="A4618" s="2"/>
    </row>
    <row r="4619" spans="1:1" x14ac:dyDescent="0.2">
      <c r="A4619" s="2"/>
    </row>
    <row r="4620" spans="1:1" x14ac:dyDescent="0.2">
      <c r="A4620" s="2"/>
    </row>
    <row r="4621" spans="1:1" x14ac:dyDescent="0.2">
      <c r="A4621" s="2"/>
    </row>
    <row r="4622" spans="1:1" x14ac:dyDescent="0.2">
      <c r="A4622" s="2"/>
    </row>
    <row r="4623" spans="1:1" x14ac:dyDescent="0.2">
      <c r="A4623" s="2"/>
    </row>
    <row r="4624" spans="1:1" x14ac:dyDescent="0.2">
      <c r="A4624" s="2"/>
    </row>
    <row r="4625" spans="1:1" x14ac:dyDescent="0.2">
      <c r="A4625" s="2"/>
    </row>
    <row r="4626" spans="1:1" x14ac:dyDescent="0.2">
      <c r="A4626" s="2"/>
    </row>
    <row r="4627" spans="1:1" x14ac:dyDescent="0.2">
      <c r="A4627" s="2"/>
    </row>
    <row r="4628" spans="1:1" x14ac:dyDescent="0.2">
      <c r="A4628" s="2"/>
    </row>
    <row r="4629" spans="1:1" x14ac:dyDescent="0.2">
      <c r="A4629" s="2"/>
    </row>
    <row r="4630" spans="1:1" x14ac:dyDescent="0.2">
      <c r="A4630" s="2"/>
    </row>
    <row r="4631" spans="1:1" x14ac:dyDescent="0.2">
      <c r="A4631" s="2"/>
    </row>
    <row r="4632" spans="1:1" x14ac:dyDescent="0.2">
      <c r="A4632" s="2"/>
    </row>
    <row r="4633" spans="1:1" x14ac:dyDescent="0.2">
      <c r="A4633" s="2"/>
    </row>
    <row r="4634" spans="1:1" x14ac:dyDescent="0.2">
      <c r="A4634" s="2"/>
    </row>
    <row r="4635" spans="1:1" x14ac:dyDescent="0.2">
      <c r="A4635" s="2"/>
    </row>
    <row r="4636" spans="1:1" x14ac:dyDescent="0.2">
      <c r="A4636" s="2"/>
    </row>
    <row r="4637" spans="1:1" x14ac:dyDescent="0.2">
      <c r="A4637" s="2"/>
    </row>
    <row r="4638" spans="1:1" x14ac:dyDescent="0.2">
      <c r="A4638" s="2"/>
    </row>
    <row r="4639" spans="1:1" x14ac:dyDescent="0.2">
      <c r="A4639" s="2"/>
    </row>
    <row r="4640" spans="1:1" x14ac:dyDescent="0.2">
      <c r="A4640" s="2"/>
    </row>
    <row r="4641" spans="1:1" x14ac:dyDescent="0.2">
      <c r="A4641" s="2"/>
    </row>
    <row r="4642" spans="1:1" x14ac:dyDescent="0.2">
      <c r="A4642" s="2"/>
    </row>
    <row r="4643" spans="1:1" x14ac:dyDescent="0.2">
      <c r="A4643" s="2"/>
    </row>
    <row r="4644" spans="1:1" x14ac:dyDescent="0.2">
      <c r="A4644" s="2"/>
    </row>
    <row r="4645" spans="1:1" x14ac:dyDescent="0.2">
      <c r="A4645" s="2"/>
    </row>
    <row r="4646" spans="1:1" x14ac:dyDescent="0.2">
      <c r="A4646" s="2"/>
    </row>
    <row r="4647" spans="1:1" x14ac:dyDescent="0.2">
      <c r="A4647" s="2"/>
    </row>
    <row r="4648" spans="1:1" x14ac:dyDescent="0.2">
      <c r="A4648" s="2"/>
    </row>
    <row r="4649" spans="1:1" x14ac:dyDescent="0.2">
      <c r="A4649" s="2"/>
    </row>
    <row r="4650" spans="1:1" x14ac:dyDescent="0.2">
      <c r="A4650" s="2"/>
    </row>
    <row r="4651" spans="1:1" x14ac:dyDescent="0.2">
      <c r="A4651" s="2"/>
    </row>
    <row r="4652" spans="1:1" x14ac:dyDescent="0.2">
      <c r="A4652" s="2"/>
    </row>
    <row r="4653" spans="1:1" x14ac:dyDescent="0.2">
      <c r="A4653" s="2"/>
    </row>
    <row r="4654" spans="1:1" x14ac:dyDescent="0.2">
      <c r="A4654" s="2"/>
    </row>
    <row r="4655" spans="1:1" x14ac:dyDescent="0.2">
      <c r="A4655" s="2"/>
    </row>
    <row r="4656" spans="1:1" x14ac:dyDescent="0.2">
      <c r="A4656" s="2"/>
    </row>
    <row r="4657" spans="1:1" x14ac:dyDescent="0.2">
      <c r="A4657" s="2"/>
    </row>
    <row r="4658" spans="1:1" x14ac:dyDescent="0.2">
      <c r="A4658" s="2"/>
    </row>
    <row r="4659" spans="1:1" x14ac:dyDescent="0.2">
      <c r="A4659" s="2"/>
    </row>
    <row r="4660" spans="1:1" x14ac:dyDescent="0.2">
      <c r="A4660" s="2"/>
    </row>
    <row r="4661" spans="1:1" x14ac:dyDescent="0.2">
      <c r="A4661" s="2"/>
    </row>
    <row r="4662" spans="1:1" x14ac:dyDescent="0.2">
      <c r="A4662" s="2"/>
    </row>
    <row r="4663" spans="1:1" x14ac:dyDescent="0.2">
      <c r="A4663" s="2"/>
    </row>
    <row r="4664" spans="1:1" x14ac:dyDescent="0.2">
      <c r="A4664" s="2"/>
    </row>
    <row r="4665" spans="1:1" x14ac:dyDescent="0.2">
      <c r="A4665" s="2"/>
    </row>
    <row r="4666" spans="1:1" x14ac:dyDescent="0.2">
      <c r="A4666" s="2"/>
    </row>
    <row r="4667" spans="1:1" x14ac:dyDescent="0.2">
      <c r="A4667" s="2"/>
    </row>
    <row r="4668" spans="1:1" x14ac:dyDescent="0.2">
      <c r="A4668" s="2"/>
    </row>
    <row r="4669" spans="1:1" x14ac:dyDescent="0.2">
      <c r="A4669" s="2"/>
    </row>
    <row r="4670" spans="1:1" x14ac:dyDescent="0.2">
      <c r="A4670" s="2"/>
    </row>
    <row r="4671" spans="1:1" x14ac:dyDescent="0.2">
      <c r="A4671" s="2"/>
    </row>
    <row r="4672" spans="1:1" x14ac:dyDescent="0.2">
      <c r="A4672" s="2"/>
    </row>
    <row r="4673" spans="1:1" x14ac:dyDescent="0.2">
      <c r="A4673" s="2"/>
    </row>
    <row r="4674" spans="1:1" x14ac:dyDescent="0.2">
      <c r="A4674" s="2"/>
    </row>
    <row r="4675" spans="1:1" x14ac:dyDescent="0.2">
      <c r="A4675" s="2"/>
    </row>
    <row r="4676" spans="1:1" x14ac:dyDescent="0.2">
      <c r="A4676" s="2"/>
    </row>
    <row r="4677" spans="1:1" x14ac:dyDescent="0.2">
      <c r="A4677" s="2"/>
    </row>
    <row r="4678" spans="1:1" x14ac:dyDescent="0.2">
      <c r="A4678" s="2"/>
    </row>
    <row r="4679" spans="1:1" x14ac:dyDescent="0.2">
      <c r="A4679" s="2"/>
    </row>
    <row r="4680" spans="1:1" x14ac:dyDescent="0.2">
      <c r="A4680" s="2"/>
    </row>
    <row r="4681" spans="1:1" x14ac:dyDescent="0.2">
      <c r="A4681" s="2"/>
    </row>
    <row r="4682" spans="1:1" x14ac:dyDescent="0.2">
      <c r="A4682" s="2"/>
    </row>
    <row r="4683" spans="1:1" x14ac:dyDescent="0.2">
      <c r="A4683" s="2"/>
    </row>
    <row r="4684" spans="1:1" x14ac:dyDescent="0.2">
      <c r="A4684" s="2"/>
    </row>
    <row r="4685" spans="1:1" x14ac:dyDescent="0.2">
      <c r="A4685" s="2"/>
    </row>
    <row r="4686" spans="1:1" x14ac:dyDescent="0.2">
      <c r="A4686" s="2"/>
    </row>
    <row r="4687" spans="1:1" x14ac:dyDescent="0.2">
      <c r="A4687" s="2"/>
    </row>
    <row r="4688" spans="1:1" x14ac:dyDescent="0.2">
      <c r="A4688" s="2"/>
    </row>
    <row r="4689" spans="1:1" x14ac:dyDescent="0.2">
      <c r="A4689" s="2"/>
    </row>
    <row r="4690" spans="1:1" x14ac:dyDescent="0.2">
      <c r="A4690" s="2"/>
    </row>
    <row r="4691" spans="1:1" x14ac:dyDescent="0.2">
      <c r="A4691" s="2"/>
    </row>
    <row r="4692" spans="1:1" x14ac:dyDescent="0.2">
      <c r="A4692" s="2"/>
    </row>
    <row r="4693" spans="1:1" x14ac:dyDescent="0.2">
      <c r="A4693" s="2"/>
    </row>
    <row r="4694" spans="1:1" x14ac:dyDescent="0.2">
      <c r="A4694" s="2"/>
    </row>
    <row r="4695" spans="1:1" x14ac:dyDescent="0.2">
      <c r="A4695" s="2"/>
    </row>
    <row r="4696" spans="1:1" x14ac:dyDescent="0.2">
      <c r="A4696" s="2"/>
    </row>
    <row r="4697" spans="1:1" x14ac:dyDescent="0.2">
      <c r="A4697" s="2"/>
    </row>
    <row r="4698" spans="1:1" x14ac:dyDescent="0.2">
      <c r="A4698" s="2"/>
    </row>
    <row r="4699" spans="1:1" x14ac:dyDescent="0.2">
      <c r="A4699" s="2"/>
    </row>
    <row r="4700" spans="1:1" x14ac:dyDescent="0.2">
      <c r="A4700" s="2"/>
    </row>
    <row r="4701" spans="1:1" x14ac:dyDescent="0.2">
      <c r="A4701" s="2"/>
    </row>
    <row r="4702" spans="1:1" x14ac:dyDescent="0.2">
      <c r="A4702" s="2"/>
    </row>
    <row r="4703" spans="1:1" x14ac:dyDescent="0.2">
      <c r="A4703" s="2"/>
    </row>
    <row r="4704" spans="1:1" x14ac:dyDescent="0.2">
      <c r="A4704" s="2"/>
    </row>
    <row r="4705" spans="1:1" x14ac:dyDescent="0.2">
      <c r="A4705" s="2"/>
    </row>
    <row r="4706" spans="1:1" x14ac:dyDescent="0.2">
      <c r="A4706" s="2"/>
    </row>
    <row r="4707" spans="1:1" x14ac:dyDescent="0.2">
      <c r="A4707" s="2"/>
    </row>
    <row r="4708" spans="1:1" x14ac:dyDescent="0.2">
      <c r="A4708" s="2"/>
    </row>
    <row r="4709" spans="1:1" x14ac:dyDescent="0.2">
      <c r="A4709" s="2"/>
    </row>
    <row r="4710" spans="1:1" x14ac:dyDescent="0.2">
      <c r="A4710" s="2"/>
    </row>
    <row r="4711" spans="1:1" x14ac:dyDescent="0.2">
      <c r="A4711" s="2"/>
    </row>
    <row r="4712" spans="1:1" x14ac:dyDescent="0.2">
      <c r="A4712" s="2"/>
    </row>
    <row r="4713" spans="1:1" x14ac:dyDescent="0.2">
      <c r="A4713" s="2"/>
    </row>
    <row r="4714" spans="1:1" x14ac:dyDescent="0.2">
      <c r="A4714" s="2"/>
    </row>
    <row r="4715" spans="1:1" x14ac:dyDescent="0.2">
      <c r="A4715" s="2"/>
    </row>
    <row r="4716" spans="1:1" x14ac:dyDescent="0.2">
      <c r="A4716" s="2"/>
    </row>
    <row r="4717" spans="1:1" x14ac:dyDescent="0.2">
      <c r="A4717" s="2"/>
    </row>
    <row r="4718" spans="1:1" x14ac:dyDescent="0.2">
      <c r="A4718" s="2"/>
    </row>
    <row r="4719" spans="1:1" x14ac:dyDescent="0.2">
      <c r="A4719" s="2"/>
    </row>
    <row r="4720" spans="1:1" x14ac:dyDescent="0.2">
      <c r="A4720" s="2"/>
    </row>
    <row r="4721" spans="1:1" x14ac:dyDescent="0.2">
      <c r="A4721" s="2"/>
    </row>
    <row r="4722" spans="1:1" x14ac:dyDescent="0.2">
      <c r="A4722" s="2"/>
    </row>
    <row r="4723" spans="1:1" x14ac:dyDescent="0.2">
      <c r="A4723" s="2"/>
    </row>
    <row r="4724" spans="1:1" x14ac:dyDescent="0.2">
      <c r="A4724" s="2"/>
    </row>
    <row r="4725" spans="1:1" x14ac:dyDescent="0.2">
      <c r="A4725" s="2"/>
    </row>
    <row r="4726" spans="1:1" x14ac:dyDescent="0.2">
      <c r="A4726" s="2"/>
    </row>
    <row r="4727" spans="1:1" x14ac:dyDescent="0.2">
      <c r="A4727" s="2"/>
    </row>
    <row r="4728" spans="1:1" x14ac:dyDescent="0.2">
      <c r="A4728" s="2"/>
    </row>
    <row r="4729" spans="1:1" x14ac:dyDescent="0.2">
      <c r="A4729" s="2"/>
    </row>
    <row r="4730" spans="1:1" x14ac:dyDescent="0.2">
      <c r="A4730" s="2"/>
    </row>
    <row r="4731" spans="1:1" x14ac:dyDescent="0.2">
      <c r="A4731" s="2"/>
    </row>
    <row r="4732" spans="1:1" x14ac:dyDescent="0.2">
      <c r="A4732" s="2"/>
    </row>
    <row r="4733" spans="1:1" x14ac:dyDescent="0.2">
      <c r="A4733" s="2"/>
    </row>
    <row r="4734" spans="1:1" x14ac:dyDescent="0.2">
      <c r="A4734" s="2"/>
    </row>
    <row r="4735" spans="1:1" x14ac:dyDescent="0.2">
      <c r="A4735" s="2"/>
    </row>
    <row r="4736" spans="1:1" x14ac:dyDescent="0.2">
      <c r="A4736" s="2"/>
    </row>
    <row r="4737" spans="1:1" x14ac:dyDescent="0.2">
      <c r="A4737" s="2"/>
    </row>
    <row r="4738" spans="1:1" x14ac:dyDescent="0.2">
      <c r="A4738" s="2"/>
    </row>
    <row r="4739" spans="1:1" x14ac:dyDescent="0.2">
      <c r="A4739" s="2"/>
    </row>
    <row r="4740" spans="1:1" x14ac:dyDescent="0.2">
      <c r="A4740" s="2"/>
    </row>
    <row r="4741" spans="1:1" x14ac:dyDescent="0.2">
      <c r="A4741" s="2"/>
    </row>
    <row r="4742" spans="1:1" x14ac:dyDescent="0.2">
      <c r="A4742" s="2"/>
    </row>
    <row r="4743" spans="1:1" x14ac:dyDescent="0.2">
      <c r="A4743" s="2"/>
    </row>
    <row r="4744" spans="1:1" x14ac:dyDescent="0.2">
      <c r="A4744" s="2"/>
    </row>
    <row r="4745" spans="1:1" x14ac:dyDescent="0.2">
      <c r="A4745" s="2"/>
    </row>
    <row r="4746" spans="1:1" x14ac:dyDescent="0.2">
      <c r="A4746" s="2"/>
    </row>
    <row r="4747" spans="1:1" x14ac:dyDescent="0.2">
      <c r="A4747" s="2"/>
    </row>
    <row r="4748" spans="1:1" x14ac:dyDescent="0.2">
      <c r="A4748" s="2"/>
    </row>
    <row r="4749" spans="1:1" x14ac:dyDescent="0.2">
      <c r="A4749" s="2"/>
    </row>
    <row r="4750" spans="1:1" x14ac:dyDescent="0.2">
      <c r="A4750" s="2"/>
    </row>
    <row r="4751" spans="1:1" x14ac:dyDescent="0.2">
      <c r="A4751" s="2"/>
    </row>
    <row r="4752" spans="1:1" x14ac:dyDescent="0.2">
      <c r="A4752" s="2"/>
    </row>
    <row r="4753" spans="1:1" x14ac:dyDescent="0.2">
      <c r="A4753" s="2"/>
    </row>
    <row r="4754" spans="1:1" x14ac:dyDescent="0.2">
      <c r="A4754" s="2"/>
    </row>
    <row r="4755" spans="1:1" x14ac:dyDescent="0.2">
      <c r="A4755" s="2"/>
    </row>
    <row r="4756" spans="1:1" x14ac:dyDescent="0.2">
      <c r="A4756" s="2"/>
    </row>
    <row r="4757" spans="1:1" x14ac:dyDescent="0.2">
      <c r="A4757" s="2"/>
    </row>
    <row r="4758" spans="1:1" x14ac:dyDescent="0.2">
      <c r="A4758" s="2"/>
    </row>
    <row r="4759" spans="1:1" x14ac:dyDescent="0.2">
      <c r="A4759" s="2"/>
    </row>
    <row r="4760" spans="1:1" x14ac:dyDescent="0.2">
      <c r="A4760" s="2"/>
    </row>
    <row r="4761" spans="1:1" x14ac:dyDescent="0.2">
      <c r="A4761" s="2"/>
    </row>
    <row r="4762" spans="1:1" x14ac:dyDescent="0.2">
      <c r="A4762" s="2"/>
    </row>
    <row r="4763" spans="1:1" x14ac:dyDescent="0.2">
      <c r="A4763" s="2"/>
    </row>
    <row r="4764" spans="1:1" x14ac:dyDescent="0.2">
      <c r="A4764" s="2"/>
    </row>
    <row r="4765" spans="1:1" x14ac:dyDescent="0.2">
      <c r="A4765" s="2"/>
    </row>
    <row r="4766" spans="1:1" x14ac:dyDescent="0.2">
      <c r="A4766" s="2"/>
    </row>
    <row r="4767" spans="1:1" x14ac:dyDescent="0.2">
      <c r="A4767" s="2"/>
    </row>
    <row r="4768" spans="1:1" x14ac:dyDescent="0.2">
      <c r="A4768" s="2"/>
    </row>
    <row r="4769" spans="1:1" x14ac:dyDescent="0.2">
      <c r="A4769" s="2"/>
    </row>
    <row r="4770" spans="1:1" x14ac:dyDescent="0.2">
      <c r="A4770" s="2"/>
    </row>
    <row r="4771" spans="1:1" x14ac:dyDescent="0.2">
      <c r="A4771" s="2"/>
    </row>
    <row r="4772" spans="1:1" x14ac:dyDescent="0.2">
      <c r="A4772" s="2"/>
    </row>
    <row r="4773" spans="1:1" x14ac:dyDescent="0.2">
      <c r="A4773" s="2"/>
    </row>
    <row r="4774" spans="1:1" x14ac:dyDescent="0.2">
      <c r="A4774" s="2"/>
    </row>
    <row r="4775" spans="1:1" x14ac:dyDescent="0.2">
      <c r="A4775" s="2"/>
    </row>
    <row r="4776" spans="1:1" x14ac:dyDescent="0.2">
      <c r="A4776" s="2"/>
    </row>
    <row r="4777" spans="1:1" x14ac:dyDescent="0.2">
      <c r="A4777" s="2"/>
    </row>
    <row r="4778" spans="1:1" x14ac:dyDescent="0.2">
      <c r="A4778" s="2"/>
    </row>
    <row r="4779" spans="1:1" x14ac:dyDescent="0.2">
      <c r="A4779" s="2"/>
    </row>
    <row r="4780" spans="1:1" x14ac:dyDescent="0.2">
      <c r="A4780" s="2"/>
    </row>
    <row r="4781" spans="1:1" x14ac:dyDescent="0.2">
      <c r="A4781" s="2"/>
    </row>
    <row r="4782" spans="1:1" x14ac:dyDescent="0.2">
      <c r="A4782" s="2"/>
    </row>
    <row r="4783" spans="1:1" x14ac:dyDescent="0.2">
      <c r="A4783" s="2"/>
    </row>
    <row r="4784" spans="1:1" x14ac:dyDescent="0.2">
      <c r="A4784" s="2"/>
    </row>
    <row r="4785" spans="1:1" x14ac:dyDescent="0.2">
      <c r="A4785" s="2"/>
    </row>
    <row r="4786" spans="1:1" x14ac:dyDescent="0.2">
      <c r="A4786" s="2"/>
    </row>
    <row r="4787" spans="1:1" x14ac:dyDescent="0.2">
      <c r="A4787" s="2"/>
    </row>
    <row r="4788" spans="1:1" x14ac:dyDescent="0.2">
      <c r="A4788" s="2"/>
    </row>
    <row r="4789" spans="1:1" x14ac:dyDescent="0.2">
      <c r="A4789" s="2"/>
    </row>
    <row r="4790" spans="1:1" x14ac:dyDescent="0.2">
      <c r="A4790" s="2"/>
    </row>
    <row r="4791" spans="1:1" x14ac:dyDescent="0.2">
      <c r="A4791" s="2"/>
    </row>
    <row r="4792" spans="1:1" x14ac:dyDescent="0.2">
      <c r="A4792" s="2"/>
    </row>
    <row r="4793" spans="1:1" x14ac:dyDescent="0.2">
      <c r="A4793" s="2"/>
    </row>
    <row r="4794" spans="1:1" x14ac:dyDescent="0.2">
      <c r="A4794" s="2"/>
    </row>
    <row r="4795" spans="1:1" x14ac:dyDescent="0.2">
      <c r="A4795" s="2"/>
    </row>
    <row r="4796" spans="1:1" x14ac:dyDescent="0.2">
      <c r="A4796" s="2"/>
    </row>
    <row r="4797" spans="1:1" x14ac:dyDescent="0.2">
      <c r="A4797" s="2"/>
    </row>
    <row r="4798" spans="1:1" x14ac:dyDescent="0.2">
      <c r="A4798" s="2"/>
    </row>
    <row r="4799" spans="1:1" x14ac:dyDescent="0.2">
      <c r="A4799" s="2"/>
    </row>
    <row r="4800" spans="1:1" x14ac:dyDescent="0.2">
      <c r="A4800" s="2"/>
    </row>
    <row r="4801" spans="1:1" x14ac:dyDescent="0.2">
      <c r="A4801" s="2"/>
    </row>
    <row r="4802" spans="1:1" x14ac:dyDescent="0.2">
      <c r="A4802" s="2"/>
    </row>
    <row r="4803" spans="1:1" x14ac:dyDescent="0.2">
      <c r="A4803" s="2"/>
    </row>
    <row r="4804" spans="1:1" x14ac:dyDescent="0.2">
      <c r="A4804" s="2"/>
    </row>
    <row r="4805" spans="1:1" x14ac:dyDescent="0.2">
      <c r="A4805" s="2"/>
    </row>
    <row r="4806" spans="1:1" x14ac:dyDescent="0.2">
      <c r="A4806" s="2"/>
    </row>
    <row r="4807" spans="1:1" x14ac:dyDescent="0.2">
      <c r="A4807" s="2"/>
    </row>
    <row r="4808" spans="1:1" x14ac:dyDescent="0.2">
      <c r="A4808" s="2"/>
    </row>
    <row r="4809" spans="1:1" x14ac:dyDescent="0.2">
      <c r="A4809" s="2"/>
    </row>
    <row r="4810" spans="1:1" x14ac:dyDescent="0.2">
      <c r="A4810" s="2"/>
    </row>
    <row r="4811" spans="1:1" x14ac:dyDescent="0.2">
      <c r="A4811" s="2"/>
    </row>
    <row r="4812" spans="1:1" x14ac:dyDescent="0.2">
      <c r="A4812" s="2"/>
    </row>
    <row r="4813" spans="1:1" x14ac:dyDescent="0.2">
      <c r="A4813" s="2"/>
    </row>
    <row r="4814" spans="1:1" x14ac:dyDescent="0.2">
      <c r="A4814" s="2"/>
    </row>
    <row r="4815" spans="1:1" x14ac:dyDescent="0.2">
      <c r="A4815" s="2"/>
    </row>
    <row r="4816" spans="1:1" x14ac:dyDescent="0.2">
      <c r="A4816" s="2"/>
    </row>
    <row r="4817" spans="1:1" x14ac:dyDescent="0.2">
      <c r="A4817" s="2"/>
    </row>
    <row r="4818" spans="1:1" x14ac:dyDescent="0.2">
      <c r="A4818" s="2"/>
    </row>
    <row r="4819" spans="1:1" x14ac:dyDescent="0.2">
      <c r="A4819" s="2"/>
    </row>
    <row r="4820" spans="1:1" x14ac:dyDescent="0.2">
      <c r="A4820" s="2"/>
    </row>
    <row r="4821" spans="1:1" x14ac:dyDescent="0.2">
      <c r="A4821" s="2"/>
    </row>
    <row r="4822" spans="1:1" x14ac:dyDescent="0.2">
      <c r="A4822" s="2"/>
    </row>
    <row r="4823" spans="1:1" x14ac:dyDescent="0.2">
      <c r="A4823" s="2"/>
    </row>
    <row r="4824" spans="1:1" x14ac:dyDescent="0.2">
      <c r="A4824" s="2"/>
    </row>
    <row r="4825" spans="1:1" x14ac:dyDescent="0.2">
      <c r="A4825" s="2"/>
    </row>
    <row r="4826" spans="1:1" x14ac:dyDescent="0.2">
      <c r="A4826" s="2"/>
    </row>
    <row r="4827" spans="1:1" x14ac:dyDescent="0.2">
      <c r="A4827" s="2"/>
    </row>
    <row r="4828" spans="1:1" x14ac:dyDescent="0.2">
      <c r="A4828" s="2"/>
    </row>
    <row r="4829" spans="1:1" x14ac:dyDescent="0.2">
      <c r="A4829" s="2"/>
    </row>
    <row r="4830" spans="1:1" x14ac:dyDescent="0.2">
      <c r="A4830" s="2"/>
    </row>
    <row r="4831" spans="1:1" x14ac:dyDescent="0.2">
      <c r="A4831" s="2"/>
    </row>
    <row r="4832" spans="1:1" x14ac:dyDescent="0.2">
      <c r="A4832" s="2"/>
    </row>
    <row r="4833" spans="1:1" x14ac:dyDescent="0.2">
      <c r="A4833" s="2"/>
    </row>
    <row r="4834" spans="1:1" x14ac:dyDescent="0.2">
      <c r="A4834" s="2"/>
    </row>
    <row r="4835" spans="1:1" x14ac:dyDescent="0.2">
      <c r="A4835" s="2"/>
    </row>
    <row r="4836" spans="1:1" x14ac:dyDescent="0.2">
      <c r="A4836" s="2"/>
    </row>
    <row r="4837" spans="1:1" x14ac:dyDescent="0.2">
      <c r="A4837" s="2"/>
    </row>
    <row r="4838" spans="1:1" x14ac:dyDescent="0.2">
      <c r="A4838" s="2"/>
    </row>
    <row r="4839" spans="1:1" x14ac:dyDescent="0.2">
      <c r="A4839" s="2"/>
    </row>
    <row r="4840" spans="1:1" x14ac:dyDescent="0.2">
      <c r="A4840" s="2"/>
    </row>
    <row r="4841" spans="1:1" x14ac:dyDescent="0.2">
      <c r="A4841" s="2"/>
    </row>
    <row r="4842" spans="1:1" x14ac:dyDescent="0.2">
      <c r="A4842" s="2"/>
    </row>
    <row r="4843" spans="1:1" x14ac:dyDescent="0.2">
      <c r="A4843" s="2"/>
    </row>
    <row r="4844" spans="1:1" x14ac:dyDescent="0.2">
      <c r="A4844" s="2"/>
    </row>
    <row r="4845" spans="1:1" x14ac:dyDescent="0.2">
      <c r="A4845" s="2"/>
    </row>
    <row r="4846" spans="1:1" x14ac:dyDescent="0.2">
      <c r="A4846" s="2"/>
    </row>
    <row r="4847" spans="1:1" x14ac:dyDescent="0.2">
      <c r="A4847" s="2"/>
    </row>
    <row r="4848" spans="1:1" x14ac:dyDescent="0.2">
      <c r="A4848" s="2"/>
    </row>
    <row r="4849" spans="1:1" x14ac:dyDescent="0.2">
      <c r="A4849" s="2"/>
    </row>
    <row r="4850" spans="1:1" x14ac:dyDescent="0.2">
      <c r="A4850" s="2"/>
    </row>
    <row r="4851" spans="1:1" x14ac:dyDescent="0.2">
      <c r="A4851" s="2"/>
    </row>
    <row r="4852" spans="1:1" x14ac:dyDescent="0.2">
      <c r="A4852" s="2"/>
    </row>
    <row r="4853" spans="1:1" x14ac:dyDescent="0.2">
      <c r="A4853" s="2"/>
    </row>
    <row r="4854" spans="1:1" x14ac:dyDescent="0.2">
      <c r="A4854" s="2"/>
    </row>
    <row r="4855" spans="1:1" x14ac:dyDescent="0.2">
      <c r="A4855" s="2"/>
    </row>
    <row r="4856" spans="1:1" x14ac:dyDescent="0.2">
      <c r="A4856" s="2"/>
    </row>
    <row r="4857" spans="1:1" x14ac:dyDescent="0.2">
      <c r="A4857" s="2"/>
    </row>
    <row r="4858" spans="1:1" x14ac:dyDescent="0.2">
      <c r="A4858" s="2"/>
    </row>
    <row r="4859" spans="1:1" x14ac:dyDescent="0.2">
      <c r="A4859" s="2"/>
    </row>
    <row r="4860" spans="1:1" x14ac:dyDescent="0.2">
      <c r="A4860" s="2"/>
    </row>
    <row r="4861" spans="1:1" x14ac:dyDescent="0.2">
      <c r="A4861" s="2"/>
    </row>
    <row r="4862" spans="1:1" x14ac:dyDescent="0.2">
      <c r="A4862" s="2"/>
    </row>
    <row r="4863" spans="1:1" x14ac:dyDescent="0.2">
      <c r="A4863" s="2"/>
    </row>
    <row r="4864" spans="1:1" x14ac:dyDescent="0.2">
      <c r="A4864" s="2"/>
    </row>
    <row r="4865" spans="1:1" x14ac:dyDescent="0.2">
      <c r="A4865" s="2"/>
    </row>
    <row r="4866" spans="1:1" x14ac:dyDescent="0.2">
      <c r="A4866" s="2"/>
    </row>
    <row r="4867" spans="1:1" x14ac:dyDescent="0.2">
      <c r="A4867" s="2"/>
    </row>
    <row r="4868" spans="1:1" x14ac:dyDescent="0.2">
      <c r="A4868" s="2"/>
    </row>
    <row r="4869" spans="1:1" x14ac:dyDescent="0.2">
      <c r="A4869" s="2"/>
    </row>
    <row r="4870" spans="1:1" x14ac:dyDescent="0.2">
      <c r="A4870" s="2"/>
    </row>
    <row r="4871" spans="1:1" x14ac:dyDescent="0.2">
      <c r="A4871" s="2"/>
    </row>
    <row r="4872" spans="1:1" x14ac:dyDescent="0.2">
      <c r="A4872" s="2"/>
    </row>
    <row r="4873" spans="1:1" x14ac:dyDescent="0.2">
      <c r="A4873" s="2"/>
    </row>
    <row r="4874" spans="1:1" x14ac:dyDescent="0.2">
      <c r="A4874" s="2"/>
    </row>
    <row r="4875" spans="1:1" x14ac:dyDescent="0.2">
      <c r="A4875" s="2"/>
    </row>
    <row r="4876" spans="1:1" x14ac:dyDescent="0.2">
      <c r="A4876" s="2"/>
    </row>
    <row r="4877" spans="1:1" x14ac:dyDescent="0.2">
      <c r="A4877" s="2"/>
    </row>
    <row r="4878" spans="1:1" x14ac:dyDescent="0.2">
      <c r="A4878" s="2"/>
    </row>
    <row r="4879" spans="1:1" x14ac:dyDescent="0.2">
      <c r="A4879" s="2"/>
    </row>
    <row r="4880" spans="1:1" x14ac:dyDescent="0.2">
      <c r="A4880" s="2"/>
    </row>
    <row r="4881" spans="1:1" x14ac:dyDescent="0.2">
      <c r="A4881" s="2"/>
    </row>
    <row r="4882" spans="1:1" x14ac:dyDescent="0.2">
      <c r="A4882" s="2"/>
    </row>
    <row r="4883" spans="1:1" x14ac:dyDescent="0.2">
      <c r="A4883" s="2"/>
    </row>
    <row r="4884" spans="1:1" x14ac:dyDescent="0.2">
      <c r="A4884" s="2"/>
    </row>
    <row r="4885" spans="1:1" x14ac:dyDescent="0.2">
      <c r="A4885" s="2"/>
    </row>
    <row r="4886" spans="1:1" x14ac:dyDescent="0.2">
      <c r="A4886" s="2"/>
    </row>
    <row r="4887" spans="1:1" x14ac:dyDescent="0.2">
      <c r="A4887" s="2"/>
    </row>
    <row r="4888" spans="1:1" x14ac:dyDescent="0.2">
      <c r="A4888" s="2"/>
    </row>
    <row r="4889" spans="1:1" x14ac:dyDescent="0.2">
      <c r="A4889" s="2"/>
    </row>
    <row r="4890" spans="1:1" x14ac:dyDescent="0.2">
      <c r="A4890" s="2"/>
    </row>
    <row r="4891" spans="1:1" x14ac:dyDescent="0.2">
      <c r="A4891" s="2"/>
    </row>
    <row r="4892" spans="1:1" x14ac:dyDescent="0.2">
      <c r="A4892" s="2"/>
    </row>
    <row r="4893" spans="1:1" x14ac:dyDescent="0.2">
      <c r="A4893" s="2"/>
    </row>
    <row r="4894" spans="1:1" x14ac:dyDescent="0.2">
      <c r="A4894" s="2"/>
    </row>
    <row r="4895" spans="1:1" x14ac:dyDescent="0.2">
      <c r="A4895" s="2"/>
    </row>
    <row r="4896" spans="1:1" x14ac:dyDescent="0.2">
      <c r="A4896" s="2"/>
    </row>
    <row r="4897" spans="1:1" x14ac:dyDescent="0.2">
      <c r="A4897" s="2"/>
    </row>
    <row r="4898" spans="1:1" x14ac:dyDescent="0.2">
      <c r="A4898" s="2"/>
    </row>
    <row r="4899" spans="1:1" x14ac:dyDescent="0.2">
      <c r="A4899" s="2"/>
    </row>
    <row r="4900" spans="1:1" x14ac:dyDescent="0.2">
      <c r="A4900" s="2"/>
    </row>
    <row r="4901" spans="1:1" x14ac:dyDescent="0.2">
      <c r="A4901" s="2"/>
    </row>
    <row r="4902" spans="1:1" x14ac:dyDescent="0.2">
      <c r="A4902" s="2"/>
    </row>
    <row r="4903" spans="1:1" x14ac:dyDescent="0.2">
      <c r="A4903" s="2"/>
    </row>
    <row r="4904" spans="1:1" x14ac:dyDescent="0.2">
      <c r="A4904" s="2"/>
    </row>
    <row r="4905" spans="1:1" x14ac:dyDescent="0.2">
      <c r="A4905" s="2"/>
    </row>
    <row r="4906" spans="1:1" x14ac:dyDescent="0.2">
      <c r="A4906" s="2"/>
    </row>
    <row r="4907" spans="1:1" x14ac:dyDescent="0.2">
      <c r="A4907" s="2"/>
    </row>
    <row r="4908" spans="1:1" x14ac:dyDescent="0.2">
      <c r="A4908" s="2"/>
    </row>
    <row r="4909" spans="1:1" x14ac:dyDescent="0.2">
      <c r="A4909" s="2"/>
    </row>
    <row r="4910" spans="1:1" x14ac:dyDescent="0.2">
      <c r="A4910" s="2"/>
    </row>
    <row r="4911" spans="1:1" x14ac:dyDescent="0.2">
      <c r="A4911" s="2"/>
    </row>
    <row r="4912" spans="1:1" x14ac:dyDescent="0.2">
      <c r="A4912" s="2"/>
    </row>
    <row r="4913" spans="1:1" x14ac:dyDescent="0.2">
      <c r="A4913" s="2"/>
    </row>
    <row r="4914" spans="1:1" x14ac:dyDescent="0.2">
      <c r="A4914" s="2"/>
    </row>
    <row r="4915" spans="1:1" x14ac:dyDescent="0.2">
      <c r="A4915" s="2"/>
    </row>
    <row r="4916" spans="1:1" x14ac:dyDescent="0.2">
      <c r="A4916" s="2"/>
    </row>
    <row r="4917" spans="1:1" x14ac:dyDescent="0.2">
      <c r="A4917" s="2"/>
    </row>
    <row r="4918" spans="1:1" x14ac:dyDescent="0.2">
      <c r="A4918" s="2"/>
    </row>
    <row r="4919" spans="1:1" x14ac:dyDescent="0.2">
      <c r="A4919" s="2"/>
    </row>
    <row r="4920" spans="1:1" x14ac:dyDescent="0.2">
      <c r="A4920" s="2"/>
    </row>
    <row r="4921" spans="1:1" x14ac:dyDescent="0.2">
      <c r="A4921" s="2"/>
    </row>
    <row r="4922" spans="1:1" x14ac:dyDescent="0.2">
      <c r="A4922" s="2"/>
    </row>
    <row r="4923" spans="1:1" x14ac:dyDescent="0.2">
      <c r="A4923" s="2"/>
    </row>
    <row r="4924" spans="1:1" x14ac:dyDescent="0.2">
      <c r="A4924" s="2"/>
    </row>
    <row r="4925" spans="1:1" x14ac:dyDescent="0.2">
      <c r="A4925" s="2"/>
    </row>
    <row r="4926" spans="1:1" x14ac:dyDescent="0.2">
      <c r="A4926" s="2"/>
    </row>
    <row r="4927" spans="1:1" x14ac:dyDescent="0.2">
      <c r="A4927" s="2"/>
    </row>
    <row r="4928" spans="1:1" x14ac:dyDescent="0.2">
      <c r="A4928" s="2"/>
    </row>
    <row r="4929" spans="1:1" x14ac:dyDescent="0.2">
      <c r="A4929" s="2"/>
    </row>
    <row r="4930" spans="1:1" x14ac:dyDescent="0.2">
      <c r="A4930" s="2"/>
    </row>
    <row r="4931" spans="1:1" x14ac:dyDescent="0.2">
      <c r="A4931" s="2"/>
    </row>
    <row r="4932" spans="1:1" x14ac:dyDescent="0.2">
      <c r="A4932" s="2"/>
    </row>
    <row r="4933" spans="1:1" x14ac:dyDescent="0.2">
      <c r="A4933" s="2"/>
    </row>
    <row r="4934" spans="1:1" x14ac:dyDescent="0.2">
      <c r="A4934" s="2"/>
    </row>
    <row r="4935" spans="1:1" x14ac:dyDescent="0.2">
      <c r="A4935" s="2"/>
    </row>
    <row r="4936" spans="1:1" x14ac:dyDescent="0.2">
      <c r="A4936" s="2"/>
    </row>
    <row r="4937" spans="1:1" x14ac:dyDescent="0.2">
      <c r="A4937" s="2"/>
    </row>
    <row r="4938" spans="1:1" x14ac:dyDescent="0.2">
      <c r="A4938" s="2"/>
    </row>
    <row r="4939" spans="1:1" x14ac:dyDescent="0.2">
      <c r="A4939" s="2"/>
    </row>
    <row r="4940" spans="1:1" x14ac:dyDescent="0.2">
      <c r="A4940" s="2"/>
    </row>
    <row r="4941" spans="1:1" x14ac:dyDescent="0.2">
      <c r="A4941" s="2"/>
    </row>
    <row r="4942" spans="1:1" x14ac:dyDescent="0.2">
      <c r="A4942" s="2"/>
    </row>
    <row r="4943" spans="1:1" x14ac:dyDescent="0.2">
      <c r="A4943" s="2"/>
    </row>
    <row r="4944" spans="1:1" x14ac:dyDescent="0.2">
      <c r="A4944" s="2"/>
    </row>
    <row r="4945" spans="1:1" x14ac:dyDescent="0.2">
      <c r="A4945" s="2"/>
    </row>
    <row r="4946" spans="1:1" x14ac:dyDescent="0.2">
      <c r="A4946" s="2"/>
    </row>
    <row r="4947" spans="1:1" x14ac:dyDescent="0.2">
      <c r="A4947" s="2"/>
    </row>
    <row r="4948" spans="1:1" x14ac:dyDescent="0.2">
      <c r="A4948" s="2"/>
    </row>
    <row r="4949" spans="1:1" x14ac:dyDescent="0.2">
      <c r="A4949" s="2"/>
    </row>
    <row r="4950" spans="1:1" x14ac:dyDescent="0.2">
      <c r="A4950" s="2"/>
    </row>
    <row r="4951" spans="1:1" x14ac:dyDescent="0.2">
      <c r="A4951" s="2"/>
    </row>
    <row r="4952" spans="1:1" x14ac:dyDescent="0.2">
      <c r="A4952" s="2"/>
    </row>
    <row r="4953" spans="1:1" x14ac:dyDescent="0.2">
      <c r="A4953" s="2"/>
    </row>
    <row r="4954" spans="1:1" x14ac:dyDescent="0.2">
      <c r="A4954" s="2"/>
    </row>
    <row r="4955" spans="1:1" x14ac:dyDescent="0.2">
      <c r="A4955" s="2"/>
    </row>
    <row r="4956" spans="1:1" x14ac:dyDescent="0.2">
      <c r="A4956" s="2"/>
    </row>
    <row r="4957" spans="1:1" x14ac:dyDescent="0.2">
      <c r="A4957" s="2"/>
    </row>
    <row r="4958" spans="1:1" x14ac:dyDescent="0.2">
      <c r="A4958" s="2"/>
    </row>
    <row r="4959" spans="1:1" x14ac:dyDescent="0.2">
      <c r="A4959" s="2"/>
    </row>
    <row r="4960" spans="1:1" x14ac:dyDescent="0.2">
      <c r="A4960" s="2"/>
    </row>
    <row r="4961" spans="1:1" x14ac:dyDescent="0.2">
      <c r="A4961" s="2"/>
    </row>
    <row r="4962" spans="1:1" x14ac:dyDescent="0.2">
      <c r="A4962" s="2"/>
    </row>
    <row r="4963" spans="1:1" x14ac:dyDescent="0.2">
      <c r="A4963" s="2"/>
    </row>
    <row r="4964" spans="1:1" x14ac:dyDescent="0.2">
      <c r="A4964" s="2"/>
    </row>
    <row r="4965" spans="1:1" x14ac:dyDescent="0.2">
      <c r="A4965" s="2"/>
    </row>
    <row r="4966" spans="1:1" x14ac:dyDescent="0.2">
      <c r="A4966" s="2"/>
    </row>
    <row r="4967" spans="1:1" x14ac:dyDescent="0.2">
      <c r="A4967" s="2"/>
    </row>
    <row r="4968" spans="1:1" x14ac:dyDescent="0.2">
      <c r="A4968" s="2"/>
    </row>
    <row r="4969" spans="1:1" x14ac:dyDescent="0.2">
      <c r="A4969" s="2"/>
    </row>
    <row r="4970" spans="1:1" x14ac:dyDescent="0.2">
      <c r="A4970" s="2"/>
    </row>
    <row r="4971" spans="1:1" x14ac:dyDescent="0.2">
      <c r="A4971" s="2"/>
    </row>
    <row r="4972" spans="1:1" x14ac:dyDescent="0.2">
      <c r="A4972" s="2"/>
    </row>
    <row r="4973" spans="1:1" x14ac:dyDescent="0.2">
      <c r="A4973" s="2"/>
    </row>
    <row r="4974" spans="1:1" x14ac:dyDescent="0.2">
      <c r="A4974" s="2"/>
    </row>
    <row r="4975" spans="1:1" x14ac:dyDescent="0.2">
      <c r="A4975" s="2"/>
    </row>
    <row r="4976" spans="1:1" x14ac:dyDescent="0.2">
      <c r="A4976" s="2"/>
    </row>
    <row r="4977" spans="1:1" x14ac:dyDescent="0.2">
      <c r="A4977" s="2"/>
    </row>
    <row r="4978" spans="1:1" x14ac:dyDescent="0.2">
      <c r="A4978" s="2"/>
    </row>
    <row r="4979" spans="1:1" x14ac:dyDescent="0.2">
      <c r="A4979" s="2"/>
    </row>
    <row r="4980" spans="1:1" x14ac:dyDescent="0.2">
      <c r="A4980" s="2"/>
    </row>
    <row r="4981" spans="1:1" x14ac:dyDescent="0.2">
      <c r="A4981" s="2"/>
    </row>
    <row r="4982" spans="1:1" x14ac:dyDescent="0.2">
      <c r="A4982" s="2"/>
    </row>
    <row r="4983" spans="1:1" x14ac:dyDescent="0.2">
      <c r="A4983" s="2"/>
    </row>
    <row r="4984" spans="1:1" x14ac:dyDescent="0.2">
      <c r="A4984" s="2"/>
    </row>
    <row r="4985" spans="1:1" x14ac:dyDescent="0.2">
      <c r="A4985" s="2"/>
    </row>
    <row r="4986" spans="1:1" x14ac:dyDescent="0.2">
      <c r="A4986" s="2"/>
    </row>
    <row r="4987" spans="1:1" x14ac:dyDescent="0.2">
      <c r="A4987" s="2"/>
    </row>
    <row r="4988" spans="1:1" x14ac:dyDescent="0.2">
      <c r="A4988" s="2"/>
    </row>
    <row r="4989" spans="1:1" x14ac:dyDescent="0.2">
      <c r="A4989" s="2"/>
    </row>
    <row r="4990" spans="1:1" x14ac:dyDescent="0.2">
      <c r="A4990" s="2"/>
    </row>
    <row r="4991" spans="1:1" x14ac:dyDescent="0.2">
      <c r="A4991" s="2"/>
    </row>
    <row r="4992" spans="1:1" x14ac:dyDescent="0.2">
      <c r="A4992" s="2"/>
    </row>
    <row r="4993" spans="1:1" x14ac:dyDescent="0.2">
      <c r="A4993" s="2"/>
    </row>
    <row r="4994" spans="1:1" x14ac:dyDescent="0.2">
      <c r="A4994" s="2"/>
    </row>
    <row r="4995" spans="1:1" x14ac:dyDescent="0.2">
      <c r="A4995" s="2"/>
    </row>
    <row r="4996" spans="1:1" x14ac:dyDescent="0.2">
      <c r="A4996" s="2"/>
    </row>
    <row r="4997" spans="1:1" x14ac:dyDescent="0.2">
      <c r="A4997" s="2"/>
    </row>
    <row r="4998" spans="1:1" x14ac:dyDescent="0.2">
      <c r="A4998" s="2"/>
    </row>
    <row r="4999" spans="1:1" x14ac:dyDescent="0.2">
      <c r="A4999" s="2"/>
    </row>
    <row r="5000" spans="1:1" x14ac:dyDescent="0.2">
      <c r="A5000" s="2"/>
    </row>
    <row r="5001" spans="1:1" x14ac:dyDescent="0.2">
      <c r="A5001" s="2"/>
    </row>
    <row r="5002" spans="1:1" x14ac:dyDescent="0.2">
      <c r="A5002" s="2"/>
    </row>
    <row r="5003" spans="1:1" x14ac:dyDescent="0.2">
      <c r="A5003" s="2"/>
    </row>
    <row r="5004" spans="1:1" x14ac:dyDescent="0.2">
      <c r="A5004" s="2"/>
    </row>
    <row r="5005" spans="1:1" x14ac:dyDescent="0.2">
      <c r="A5005" s="2"/>
    </row>
    <row r="5006" spans="1:1" x14ac:dyDescent="0.2">
      <c r="A5006" s="2"/>
    </row>
    <row r="5007" spans="1:1" x14ac:dyDescent="0.2">
      <c r="A5007" s="2"/>
    </row>
    <row r="5008" spans="1:1" x14ac:dyDescent="0.2">
      <c r="A5008" s="2"/>
    </row>
    <row r="5009" spans="1:1" x14ac:dyDescent="0.2">
      <c r="A5009" s="2"/>
    </row>
    <row r="5010" spans="1:1" x14ac:dyDescent="0.2">
      <c r="A5010" s="2"/>
    </row>
    <row r="5011" spans="1:1" x14ac:dyDescent="0.2">
      <c r="A5011" s="2"/>
    </row>
    <row r="5012" spans="1:1" x14ac:dyDescent="0.2">
      <c r="A5012" s="2"/>
    </row>
    <row r="5013" spans="1:1" x14ac:dyDescent="0.2">
      <c r="A5013" s="2"/>
    </row>
    <row r="5014" spans="1:1" x14ac:dyDescent="0.2">
      <c r="A5014" s="2"/>
    </row>
    <row r="5015" spans="1:1" x14ac:dyDescent="0.2">
      <c r="A5015" s="2"/>
    </row>
    <row r="5016" spans="1:1" x14ac:dyDescent="0.2">
      <c r="A5016" s="2"/>
    </row>
    <row r="5017" spans="1:1" x14ac:dyDescent="0.2">
      <c r="A5017" s="2"/>
    </row>
    <row r="5018" spans="1:1" x14ac:dyDescent="0.2">
      <c r="A5018" s="2"/>
    </row>
    <row r="5019" spans="1:1" x14ac:dyDescent="0.2">
      <c r="A5019" s="2"/>
    </row>
    <row r="5020" spans="1:1" x14ac:dyDescent="0.2">
      <c r="A5020" s="2"/>
    </row>
    <row r="5021" spans="1:1" x14ac:dyDescent="0.2">
      <c r="A5021" s="2"/>
    </row>
    <row r="5022" spans="1:1" x14ac:dyDescent="0.2">
      <c r="A5022" s="2"/>
    </row>
    <row r="5023" spans="1:1" x14ac:dyDescent="0.2">
      <c r="A5023" s="2"/>
    </row>
    <row r="5024" spans="1:1" x14ac:dyDescent="0.2">
      <c r="A5024" s="2"/>
    </row>
    <row r="5025" spans="1:1" x14ac:dyDescent="0.2">
      <c r="A5025" s="2"/>
    </row>
    <row r="5026" spans="1:1" x14ac:dyDescent="0.2">
      <c r="A5026" s="2"/>
    </row>
    <row r="5027" spans="1:1" x14ac:dyDescent="0.2">
      <c r="A5027" s="2"/>
    </row>
    <row r="5028" spans="1:1" x14ac:dyDescent="0.2">
      <c r="A5028" s="2"/>
    </row>
    <row r="5029" spans="1:1" x14ac:dyDescent="0.2">
      <c r="A5029" s="2"/>
    </row>
    <row r="5030" spans="1:1" x14ac:dyDescent="0.2">
      <c r="A5030" s="2"/>
    </row>
    <row r="5031" spans="1:1" x14ac:dyDescent="0.2">
      <c r="A5031" s="2"/>
    </row>
    <row r="5032" spans="1:1" x14ac:dyDescent="0.2">
      <c r="A5032" s="2"/>
    </row>
    <row r="5033" spans="1:1" x14ac:dyDescent="0.2">
      <c r="A5033" s="2"/>
    </row>
    <row r="5034" spans="1:1" x14ac:dyDescent="0.2">
      <c r="A5034" s="2"/>
    </row>
    <row r="5035" spans="1:1" x14ac:dyDescent="0.2">
      <c r="A5035" s="2"/>
    </row>
    <row r="5036" spans="1:1" x14ac:dyDescent="0.2">
      <c r="A5036" s="2"/>
    </row>
    <row r="5037" spans="1:1" x14ac:dyDescent="0.2">
      <c r="A5037" s="2"/>
    </row>
    <row r="5038" spans="1:1" x14ac:dyDescent="0.2">
      <c r="A5038" s="2"/>
    </row>
    <row r="5039" spans="1:1" x14ac:dyDescent="0.2">
      <c r="A5039" s="2"/>
    </row>
    <row r="5040" spans="1:1" x14ac:dyDescent="0.2">
      <c r="A5040" s="2"/>
    </row>
    <row r="5041" spans="1:1" x14ac:dyDescent="0.2">
      <c r="A5041" s="2"/>
    </row>
    <row r="5042" spans="1:1" x14ac:dyDescent="0.2">
      <c r="A5042" s="2"/>
    </row>
    <row r="5043" spans="1:1" x14ac:dyDescent="0.2">
      <c r="A5043" s="2"/>
    </row>
    <row r="5044" spans="1:1" x14ac:dyDescent="0.2">
      <c r="A5044" s="2"/>
    </row>
    <row r="5045" spans="1:1" x14ac:dyDescent="0.2">
      <c r="A5045" s="2"/>
    </row>
    <row r="5046" spans="1:1" x14ac:dyDescent="0.2">
      <c r="A5046" s="2"/>
    </row>
    <row r="5047" spans="1:1" x14ac:dyDescent="0.2">
      <c r="A5047" s="2"/>
    </row>
    <row r="5048" spans="1:1" x14ac:dyDescent="0.2">
      <c r="A5048" s="2"/>
    </row>
    <row r="5049" spans="1:1" x14ac:dyDescent="0.2">
      <c r="A5049" s="2"/>
    </row>
    <row r="5050" spans="1:1" x14ac:dyDescent="0.2">
      <c r="A5050" s="2"/>
    </row>
    <row r="5051" spans="1:1" x14ac:dyDescent="0.2">
      <c r="A5051" s="2"/>
    </row>
    <row r="5052" spans="1:1" x14ac:dyDescent="0.2">
      <c r="A5052" s="2"/>
    </row>
    <row r="5053" spans="1:1" x14ac:dyDescent="0.2">
      <c r="A5053" s="2"/>
    </row>
    <row r="5054" spans="1:1" x14ac:dyDescent="0.2">
      <c r="A5054" s="2"/>
    </row>
    <row r="5055" spans="1:1" x14ac:dyDescent="0.2">
      <c r="A5055" s="2"/>
    </row>
    <row r="5056" spans="1:1" x14ac:dyDescent="0.2">
      <c r="A5056" s="2"/>
    </row>
    <row r="5057" spans="1:1" x14ac:dyDescent="0.2">
      <c r="A5057" s="2"/>
    </row>
    <row r="5058" spans="1:1" x14ac:dyDescent="0.2">
      <c r="A5058" s="2"/>
    </row>
    <row r="5059" spans="1:1" x14ac:dyDescent="0.2">
      <c r="A5059" s="2"/>
    </row>
    <row r="5060" spans="1:1" x14ac:dyDescent="0.2">
      <c r="A5060" s="2"/>
    </row>
    <row r="5061" spans="1:1" x14ac:dyDescent="0.2">
      <c r="A5061" s="2"/>
    </row>
    <row r="5062" spans="1:1" x14ac:dyDescent="0.2">
      <c r="A5062" s="2"/>
    </row>
    <row r="5063" spans="1:1" x14ac:dyDescent="0.2">
      <c r="A5063" s="2"/>
    </row>
    <row r="5064" spans="1:1" x14ac:dyDescent="0.2">
      <c r="A5064" s="2"/>
    </row>
    <row r="5065" spans="1:1" x14ac:dyDescent="0.2">
      <c r="A5065" s="2"/>
    </row>
    <row r="5066" spans="1:1" x14ac:dyDescent="0.2">
      <c r="A5066" s="2"/>
    </row>
    <row r="5067" spans="1:1" x14ac:dyDescent="0.2">
      <c r="A5067" s="2"/>
    </row>
    <row r="5068" spans="1:1" x14ac:dyDescent="0.2">
      <c r="A5068" s="2"/>
    </row>
    <row r="5069" spans="1:1" x14ac:dyDescent="0.2">
      <c r="A5069" s="2"/>
    </row>
    <row r="5070" spans="1:1" x14ac:dyDescent="0.2">
      <c r="A5070" s="2"/>
    </row>
    <row r="5071" spans="1:1" x14ac:dyDescent="0.2">
      <c r="A5071" s="2"/>
    </row>
    <row r="5072" spans="1:1" x14ac:dyDescent="0.2">
      <c r="A5072" s="2"/>
    </row>
    <row r="5073" spans="1:1" x14ac:dyDescent="0.2">
      <c r="A5073" s="2"/>
    </row>
    <row r="5074" spans="1:1" x14ac:dyDescent="0.2">
      <c r="A5074" s="2"/>
    </row>
    <row r="5075" spans="1:1" x14ac:dyDescent="0.2">
      <c r="A5075" s="2"/>
    </row>
    <row r="5076" spans="1:1" x14ac:dyDescent="0.2">
      <c r="A5076" s="2"/>
    </row>
    <row r="5077" spans="1:1" x14ac:dyDescent="0.2">
      <c r="A5077" s="2"/>
    </row>
    <row r="5078" spans="1:1" x14ac:dyDescent="0.2">
      <c r="A5078" s="2"/>
    </row>
    <row r="5079" spans="1:1" x14ac:dyDescent="0.2">
      <c r="A5079" s="2"/>
    </row>
    <row r="5080" spans="1:1" x14ac:dyDescent="0.2">
      <c r="A5080" s="2"/>
    </row>
    <row r="5081" spans="1:1" x14ac:dyDescent="0.2">
      <c r="A5081" s="2"/>
    </row>
    <row r="5082" spans="1:1" x14ac:dyDescent="0.2">
      <c r="A5082" s="2"/>
    </row>
    <row r="5083" spans="1:1" x14ac:dyDescent="0.2">
      <c r="A5083" s="2"/>
    </row>
    <row r="5084" spans="1:1" x14ac:dyDescent="0.2">
      <c r="A5084" s="2"/>
    </row>
    <row r="5085" spans="1:1" x14ac:dyDescent="0.2">
      <c r="A5085" s="2"/>
    </row>
    <row r="5086" spans="1:1" x14ac:dyDescent="0.2">
      <c r="A5086" s="2"/>
    </row>
    <row r="5087" spans="1:1" x14ac:dyDescent="0.2">
      <c r="A5087" s="2"/>
    </row>
    <row r="5088" spans="1:1" x14ac:dyDescent="0.2">
      <c r="A5088" s="2"/>
    </row>
    <row r="5089" spans="1:1" x14ac:dyDescent="0.2">
      <c r="A5089" s="2"/>
    </row>
    <row r="5090" spans="1:1" x14ac:dyDescent="0.2">
      <c r="A5090" s="2"/>
    </row>
    <row r="5091" spans="1:1" x14ac:dyDescent="0.2">
      <c r="A5091" s="2"/>
    </row>
    <row r="5092" spans="1:1" x14ac:dyDescent="0.2">
      <c r="A5092" s="2"/>
    </row>
    <row r="5093" spans="1:1" x14ac:dyDescent="0.2">
      <c r="A5093" s="2"/>
    </row>
    <row r="5094" spans="1:1" x14ac:dyDescent="0.2">
      <c r="A5094" s="2"/>
    </row>
    <row r="5095" spans="1:1" x14ac:dyDescent="0.2">
      <c r="A5095" s="2"/>
    </row>
    <row r="5096" spans="1:1" x14ac:dyDescent="0.2">
      <c r="A5096" s="2"/>
    </row>
    <row r="5097" spans="1:1" x14ac:dyDescent="0.2">
      <c r="A5097" s="2"/>
    </row>
    <row r="5098" spans="1:1" x14ac:dyDescent="0.2">
      <c r="A5098" s="2"/>
    </row>
    <row r="5099" spans="1:1" x14ac:dyDescent="0.2">
      <c r="A5099" s="2"/>
    </row>
    <row r="5100" spans="1:1" x14ac:dyDescent="0.2">
      <c r="A5100" s="2"/>
    </row>
    <row r="5101" spans="1:1" x14ac:dyDescent="0.2">
      <c r="A5101" s="2"/>
    </row>
    <row r="5102" spans="1:1" x14ac:dyDescent="0.2">
      <c r="A5102" s="2"/>
    </row>
    <row r="5103" spans="1:1" x14ac:dyDescent="0.2">
      <c r="A5103" s="2"/>
    </row>
    <row r="5104" spans="1:1" x14ac:dyDescent="0.2">
      <c r="A5104" s="2"/>
    </row>
    <row r="5105" spans="1:1" x14ac:dyDescent="0.2">
      <c r="A5105" s="2"/>
    </row>
    <row r="5106" spans="1:1" x14ac:dyDescent="0.2">
      <c r="A5106" s="2"/>
    </row>
    <row r="5107" spans="1:1" x14ac:dyDescent="0.2">
      <c r="A5107" s="2"/>
    </row>
    <row r="5108" spans="1:1" x14ac:dyDescent="0.2">
      <c r="A5108" s="2"/>
    </row>
    <row r="5109" spans="1:1" x14ac:dyDescent="0.2">
      <c r="A5109" s="2"/>
    </row>
    <row r="5110" spans="1:1" x14ac:dyDescent="0.2">
      <c r="A5110" s="2"/>
    </row>
    <row r="5111" spans="1:1" x14ac:dyDescent="0.2">
      <c r="A5111" s="2"/>
    </row>
    <row r="5112" spans="1:1" x14ac:dyDescent="0.2">
      <c r="A5112" s="2"/>
    </row>
    <row r="5113" spans="1:1" x14ac:dyDescent="0.2">
      <c r="A5113" s="2"/>
    </row>
    <row r="5114" spans="1:1" x14ac:dyDescent="0.2">
      <c r="A5114" s="2"/>
    </row>
    <row r="5115" spans="1:1" x14ac:dyDescent="0.2">
      <c r="A5115" s="2"/>
    </row>
    <row r="5116" spans="1:1" x14ac:dyDescent="0.2">
      <c r="A5116" s="2"/>
    </row>
    <row r="5117" spans="1:1" x14ac:dyDescent="0.2">
      <c r="A5117" s="2"/>
    </row>
    <row r="5118" spans="1:1" x14ac:dyDescent="0.2">
      <c r="A5118" s="2"/>
    </row>
    <row r="5119" spans="1:1" x14ac:dyDescent="0.2">
      <c r="A5119" s="2"/>
    </row>
    <row r="5120" spans="1:1" x14ac:dyDescent="0.2">
      <c r="A5120" s="2"/>
    </row>
    <row r="5121" spans="1:1" x14ac:dyDescent="0.2">
      <c r="A5121" s="2"/>
    </row>
    <row r="5122" spans="1:1" x14ac:dyDescent="0.2">
      <c r="A5122" s="2"/>
    </row>
    <row r="5123" spans="1:1" x14ac:dyDescent="0.2">
      <c r="A5123" s="2"/>
    </row>
    <row r="5124" spans="1:1" x14ac:dyDescent="0.2">
      <c r="A5124" s="2"/>
    </row>
    <row r="5125" spans="1:1" x14ac:dyDescent="0.2">
      <c r="A5125" s="2"/>
    </row>
    <row r="5126" spans="1:1" x14ac:dyDescent="0.2">
      <c r="A5126" s="2"/>
    </row>
    <row r="5127" spans="1:1" x14ac:dyDescent="0.2">
      <c r="A5127" s="2"/>
    </row>
    <row r="5128" spans="1:1" x14ac:dyDescent="0.2">
      <c r="A5128" s="2"/>
    </row>
    <row r="5129" spans="1:1" x14ac:dyDescent="0.2">
      <c r="A5129" s="2"/>
    </row>
    <row r="5130" spans="1:1" x14ac:dyDescent="0.2">
      <c r="A5130" s="2"/>
    </row>
    <row r="5131" spans="1:1" x14ac:dyDescent="0.2">
      <c r="A5131" s="2"/>
    </row>
    <row r="5132" spans="1:1" x14ac:dyDescent="0.2">
      <c r="A5132" s="2"/>
    </row>
    <row r="5133" spans="1:1" x14ac:dyDescent="0.2">
      <c r="A5133" s="2"/>
    </row>
    <row r="5134" spans="1:1" x14ac:dyDescent="0.2">
      <c r="A5134" s="2"/>
    </row>
    <row r="5135" spans="1:1" x14ac:dyDescent="0.2">
      <c r="A5135" s="2"/>
    </row>
    <row r="5136" spans="1:1" x14ac:dyDescent="0.2">
      <c r="A5136" s="2"/>
    </row>
    <row r="5137" spans="1:1" x14ac:dyDescent="0.2">
      <c r="A5137" s="2"/>
    </row>
    <row r="5138" spans="1:1" x14ac:dyDescent="0.2">
      <c r="A5138" s="2"/>
    </row>
    <row r="5139" spans="1:1" x14ac:dyDescent="0.2">
      <c r="A5139" s="2"/>
    </row>
    <row r="5140" spans="1:1" x14ac:dyDescent="0.2">
      <c r="A5140" s="2"/>
    </row>
    <row r="5141" spans="1:1" x14ac:dyDescent="0.2">
      <c r="A5141" s="2"/>
    </row>
    <row r="5142" spans="1:1" x14ac:dyDescent="0.2">
      <c r="A5142" s="2"/>
    </row>
    <row r="5143" spans="1:1" x14ac:dyDescent="0.2">
      <c r="A5143" s="2"/>
    </row>
    <row r="5144" spans="1:1" x14ac:dyDescent="0.2">
      <c r="A5144" s="2"/>
    </row>
    <row r="5145" spans="1:1" x14ac:dyDescent="0.2">
      <c r="A5145" s="2"/>
    </row>
    <row r="5146" spans="1:1" x14ac:dyDescent="0.2">
      <c r="A5146" s="2"/>
    </row>
    <row r="5147" spans="1:1" x14ac:dyDescent="0.2">
      <c r="A5147" s="2"/>
    </row>
    <row r="5148" spans="1:1" x14ac:dyDescent="0.2">
      <c r="A5148" s="2"/>
    </row>
    <row r="5149" spans="1:1" x14ac:dyDescent="0.2">
      <c r="A5149" s="2"/>
    </row>
    <row r="5150" spans="1:1" x14ac:dyDescent="0.2">
      <c r="A5150" s="2"/>
    </row>
    <row r="5151" spans="1:1" x14ac:dyDescent="0.2">
      <c r="A5151" s="2"/>
    </row>
    <row r="5152" spans="1:1" x14ac:dyDescent="0.2">
      <c r="A5152" s="2"/>
    </row>
    <row r="5153" spans="1:1" x14ac:dyDescent="0.2">
      <c r="A5153" s="2"/>
    </row>
    <row r="5154" spans="1:1" x14ac:dyDescent="0.2">
      <c r="A5154" s="2"/>
    </row>
    <row r="5155" spans="1:1" x14ac:dyDescent="0.2">
      <c r="A5155" s="2"/>
    </row>
    <row r="5156" spans="1:1" x14ac:dyDescent="0.2">
      <c r="A5156" s="2"/>
    </row>
    <row r="5157" spans="1:1" x14ac:dyDescent="0.2">
      <c r="A5157" s="2"/>
    </row>
    <row r="5158" spans="1:1" x14ac:dyDescent="0.2">
      <c r="A5158" s="2"/>
    </row>
    <row r="5159" spans="1:1" x14ac:dyDescent="0.2">
      <c r="A5159" s="2"/>
    </row>
    <row r="5160" spans="1:1" x14ac:dyDescent="0.2">
      <c r="A5160" s="2"/>
    </row>
    <row r="5161" spans="1:1" x14ac:dyDescent="0.2">
      <c r="A5161" s="2"/>
    </row>
    <row r="5162" spans="1:1" x14ac:dyDescent="0.2">
      <c r="A5162" s="2"/>
    </row>
    <row r="5163" spans="1:1" x14ac:dyDescent="0.2">
      <c r="A5163" s="2"/>
    </row>
    <row r="5164" spans="1:1" x14ac:dyDescent="0.2">
      <c r="A5164" s="2"/>
    </row>
    <row r="5165" spans="1:1" x14ac:dyDescent="0.2">
      <c r="A5165" s="2"/>
    </row>
    <row r="5166" spans="1:1" x14ac:dyDescent="0.2">
      <c r="A5166" s="2"/>
    </row>
    <row r="5167" spans="1:1" x14ac:dyDescent="0.2">
      <c r="A5167" s="2"/>
    </row>
    <row r="5168" spans="1:1" x14ac:dyDescent="0.2">
      <c r="A5168" s="2"/>
    </row>
    <row r="5169" spans="1:1" x14ac:dyDescent="0.2">
      <c r="A5169" s="2"/>
    </row>
    <row r="5170" spans="1:1" x14ac:dyDescent="0.2">
      <c r="A5170" s="2"/>
    </row>
    <row r="5171" spans="1:1" x14ac:dyDescent="0.2">
      <c r="A5171" s="2"/>
    </row>
    <row r="5172" spans="1:1" x14ac:dyDescent="0.2">
      <c r="A5172" s="2"/>
    </row>
    <row r="5173" spans="1:1" x14ac:dyDescent="0.2">
      <c r="A5173" s="2"/>
    </row>
    <row r="5174" spans="1:1" x14ac:dyDescent="0.2">
      <c r="A5174" s="2"/>
    </row>
    <row r="5175" spans="1:1" x14ac:dyDescent="0.2">
      <c r="A5175" s="2"/>
    </row>
    <row r="5176" spans="1:1" x14ac:dyDescent="0.2">
      <c r="A5176" s="2"/>
    </row>
    <row r="5177" spans="1:1" x14ac:dyDescent="0.2">
      <c r="A5177" s="2"/>
    </row>
    <row r="5178" spans="1:1" x14ac:dyDescent="0.2">
      <c r="A5178" s="2"/>
    </row>
    <row r="5179" spans="1:1" x14ac:dyDescent="0.2">
      <c r="A5179" s="2"/>
    </row>
    <row r="5180" spans="1:1" x14ac:dyDescent="0.2">
      <c r="A5180" s="2"/>
    </row>
    <row r="5181" spans="1:1" x14ac:dyDescent="0.2">
      <c r="A5181" s="2"/>
    </row>
    <row r="5182" spans="1:1" x14ac:dyDescent="0.2">
      <c r="A5182" s="2"/>
    </row>
    <row r="5183" spans="1:1" x14ac:dyDescent="0.2">
      <c r="A5183" s="2"/>
    </row>
    <row r="5184" spans="1:1" x14ac:dyDescent="0.2">
      <c r="A5184" s="2"/>
    </row>
    <row r="5185" spans="1:1" x14ac:dyDescent="0.2">
      <c r="A5185" s="2"/>
    </row>
    <row r="5186" spans="1:1" x14ac:dyDescent="0.2">
      <c r="A5186" s="2"/>
    </row>
    <row r="5187" spans="1:1" x14ac:dyDescent="0.2">
      <c r="A5187" s="2"/>
    </row>
    <row r="5188" spans="1:1" x14ac:dyDescent="0.2">
      <c r="A5188" s="2"/>
    </row>
    <row r="5189" spans="1:1" x14ac:dyDescent="0.2">
      <c r="A5189" s="2"/>
    </row>
    <row r="5190" spans="1:1" x14ac:dyDescent="0.2">
      <c r="A5190" s="2"/>
    </row>
    <row r="5191" spans="1:1" x14ac:dyDescent="0.2">
      <c r="A5191" s="2"/>
    </row>
    <row r="5192" spans="1:1" x14ac:dyDescent="0.2">
      <c r="A5192" s="2"/>
    </row>
    <row r="5193" spans="1:1" x14ac:dyDescent="0.2">
      <c r="A5193" s="2"/>
    </row>
    <row r="5194" spans="1:1" x14ac:dyDescent="0.2">
      <c r="A5194" s="2"/>
    </row>
    <row r="5195" spans="1:1" x14ac:dyDescent="0.2">
      <c r="A5195" s="2"/>
    </row>
    <row r="5196" spans="1:1" x14ac:dyDescent="0.2">
      <c r="A5196" s="2"/>
    </row>
    <row r="5197" spans="1:1" x14ac:dyDescent="0.2">
      <c r="A5197" s="2"/>
    </row>
    <row r="5198" spans="1:1" x14ac:dyDescent="0.2">
      <c r="A5198" s="2"/>
    </row>
    <row r="5199" spans="1:1" x14ac:dyDescent="0.2">
      <c r="A5199" s="2"/>
    </row>
    <row r="5200" spans="1:1" x14ac:dyDescent="0.2">
      <c r="A5200" s="2"/>
    </row>
    <row r="5201" spans="1:1" x14ac:dyDescent="0.2">
      <c r="A5201" s="2"/>
    </row>
    <row r="5202" spans="1:1" x14ac:dyDescent="0.2">
      <c r="A5202" s="2"/>
    </row>
    <row r="5203" spans="1:1" x14ac:dyDescent="0.2">
      <c r="A5203" s="2"/>
    </row>
    <row r="5204" spans="1:1" x14ac:dyDescent="0.2">
      <c r="A5204" s="2"/>
    </row>
    <row r="5205" spans="1:1" x14ac:dyDescent="0.2">
      <c r="A5205" s="2"/>
    </row>
    <row r="5206" spans="1:1" x14ac:dyDescent="0.2">
      <c r="A5206" s="2"/>
    </row>
    <row r="5207" spans="1:1" x14ac:dyDescent="0.2">
      <c r="A5207" s="2"/>
    </row>
    <row r="5208" spans="1:1" x14ac:dyDescent="0.2">
      <c r="A5208" s="2"/>
    </row>
    <row r="5209" spans="1:1" x14ac:dyDescent="0.2">
      <c r="A5209" s="2"/>
    </row>
    <row r="5210" spans="1:1" x14ac:dyDescent="0.2">
      <c r="A5210" s="2"/>
    </row>
    <row r="5211" spans="1:1" x14ac:dyDescent="0.2">
      <c r="A5211" s="2"/>
    </row>
    <row r="5212" spans="1:1" x14ac:dyDescent="0.2">
      <c r="A5212" s="2"/>
    </row>
    <row r="5213" spans="1:1" x14ac:dyDescent="0.2">
      <c r="A5213" s="2"/>
    </row>
    <row r="5214" spans="1:1" x14ac:dyDescent="0.2">
      <c r="A5214" s="2"/>
    </row>
    <row r="5215" spans="1:1" x14ac:dyDescent="0.2">
      <c r="A5215" s="2"/>
    </row>
    <row r="5216" spans="1:1" x14ac:dyDescent="0.2">
      <c r="A5216" s="2"/>
    </row>
    <row r="5217" spans="1:1" x14ac:dyDescent="0.2">
      <c r="A5217" s="2"/>
    </row>
    <row r="5218" spans="1:1" x14ac:dyDescent="0.2">
      <c r="A5218" s="2"/>
    </row>
    <row r="5219" spans="1:1" x14ac:dyDescent="0.2">
      <c r="A5219" s="2"/>
    </row>
    <row r="5220" spans="1:1" x14ac:dyDescent="0.2">
      <c r="A5220" s="2"/>
    </row>
    <row r="5221" spans="1:1" x14ac:dyDescent="0.2">
      <c r="A5221" s="2"/>
    </row>
    <row r="5222" spans="1:1" x14ac:dyDescent="0.2">
      <c r="A5222" s="2"/>
    </row>
    <row r="5223" spans="1:1" x14ac:dyDescent="0.2">
      <c r="A5223" s="2"/>
    </row>
    <row r="5224" spans="1:1" x14ac:dyDescent="0.2">
      <c r="A5224" s="2"/>
    </row>
    <row r="5225" spans="1:1" x14ac:dyDescent="0.2">
      <c r="A5225" s="2"/>
    </row>
    <row r="5226" spans="1:1" x14ac:dyDescent="0.2">
      <c r="A5226" s="2"/>
    </row>
    <row r="5227" spans="1:1" x14ac:dyDescent="0.2">
      <c r="A5227" s="2"/>
    </row>
    <row r="5228" spans="1:1" x14ac:dyDescent="0.2">
      <c r="A5228" s="2"/>
    </row>
    <row r="5229" spans="1:1" x14ac:dyDescent="0.2">
      <c r="A5229" s="2"/>
    </row>
    <row r="5230" spans="1:1" x14ac:dyDescent="0.2">
      <c r="A5230" s="2"/>
    </row>
    <row r="5231" spans="1:1" x14ac:dyDescent="0.2">
      <c r="A5231" s="2"/>
    </row>
    <row r="5232" spans="1:1" x14ac:dyDescent="0.2">
      <c r="A5232" s="2"/>
    </row>
    <row r="5233" spans="1:1" x14ac:dyDescent="0.2">
      <c r="A5233" s="2"/>
    </row>
    <row r="5234" spans="1:1" x14ac:dyDescent="0.2">
      <c r="A5234" s="2"/>
    </row>
    <row r="5235" spans="1:1" x14ac:dyDescent="0.2">
      <c r="A5235" s="2"/>
    </row>
    <row r="5236" spans="1:1" x14ac:dyDescent="0.2">
      <c r="A5236" s="2"/>
    </row>
    <row r="5237" spans="1:1" x14ac:dyDescent="0.2">
      <c r="A5237" s="2"/>
    </row>
    <row r="5238" spans="1:1" x14ac:dyDescent="0.2">
      <c r="A5238" s="2"/>
    </row>
    <row r="5239" spans="1:1" x14ac:dyDescent="0.2">
      <c r="A5239" s="2"/>
    </row>
    <row r="5240" spans="1:1" x14ac:dyDescent="0.2">
      <c r="A5240" s="2"/>
    </row>
    <row r="5241" spans="1:1" x14ac:dyDescent="0.2">
      <c r="A5241" s="2"/>
    </row>
    <row r="5242" spans="1:1" x14ac:dyDescent="0.2">
      <c r="A5242" s="2"/>
    </row>
    <row r="5243" spans="1:1" x14ac:dyDescent="0.2">
      <c r="A5243" s="2"/>
    </row>
    <row r="5244" spans="1:1" x14ac:dyDescent="0.2">
      <c r="A5244" s="2"/>
    </row>
    <row r="5245" spans="1:1" x14ac:dyDescent="0.2">
      <c r="A5245" s="2"/>
    </row>
    <row r="5246" spans="1:1" x14ac:dyDescent="0.2">
      <c r="A5246" s="2"/>
    </row>
    <row r="5247" spans="1:1" x14ac:dyDescent="0.2">
      <c r="A5247" s="2"/>
    </row>
    <row r="5248" spans="1:1" x14ac:dyDescent="0.2">
      <c r="A5248" s="2"/>
    </row>
    <row r="5249" spans="1:1" x14ac:dyDescent="0.2">
      <c r="A5249" s="2"/>
    </row>
    <row r="5250" spans="1:1" x14ac:dyDescent="0.2">
      <c r="A5250" s="2"/>
    </row>
    <row r="5251" spans="1:1" x14ac:dyDescent="0.2">
      <c r="A5251" s="2"/>
    </row>
    <row r="5252" spans="1:1" x14ac:dyDescent="0.2">
      <c r="A5252" s="2"/>
    </row>
    <row r="5253" spans="1:1" x14ac:dyDescent="0.2">
      <c r="A5253" s="2"/>
    </row>
    <row r="5254" spans="1:1" x14ac:dyDescent="0.2">
      <c r="A5254" s="2"/>
    </row>
    <row r="5255" spans="1:1" x14ac:dyDescent="0.2">
      <c r="A5255" s="2"/>
    </row>
    <row r="5256" spans="1:1" x14ac:dyDescent="0.2">
      <c r="A5256" s="2"/>
    </row>
    <row r="5257" spans="1:1" x14ac:dyDescent="0.2">
      <c r="A5257" s="2"/>
    </row>
    <row r="5258" spans="1:1" x14ac:dyDescent="0.2">
      <c r="A5258" s="2"/>
    </row>
    <row r="5259" spans="1:1" x14ac:dyDescent="0.2">
      <c r="A5259" s="2"/>
    </row>
    <row r="5260" spans="1:1" x14ac:dyDescent="0.2">
      <c r="A5260" s="2"/>
    </row>
    <row r="5261" spans="1:1" x14ac:dyDescent="0.2">
      <c r="A5261" s="2"/>
    </row>
    <row r="5262" spans="1:1" x14ac:dyDescent="0.2">
      <c r="A5262" s="2"/>
    </row>
    <row r="5263" spans="1:1" x14ac:dyDescent="0.2">
      <c r="A5263" s="2"/>
    </row>
    <row r="5264" spans="1:1" x14ac:dyDescent="0.2">
      <c r="A5264" s="2"/>
    </row>
    <row r="5265" spans="1:1" x14ac:dyDescent="0.2">
      <c r="A5265" s="2"/>
    </row>
    <row r="5266" spans="1:1" x14ac:dyDescent="0.2">
      <c r="A5266" s="2"/>
    </row>
    <row r="5267" spans="1:1" x14ac:dyDescent="0.2">
      <c r="A5267" s="2"/>
    </row>
    <row r="5268" spans="1:1" x14ac:dyDescent="0.2">
      <c r="A5268" s="2"/>
    </row>
    <row r="5269" spans="1:1" x14ac:dyDescent="0.2">
      <c r="A5269" s="2"/>
    </row>
    <row r="5270" spans="1:1" x14ac:dyDescent="0.2">
      <c r="A5270" s="2"/>
    </row>
    <row r="5271" spans="1:1" x14ac:dyDescent="0.2">
      <c r="A5271" s="2"/>
    </row>
    <row r="5272" spans="1:1" x14ac:dyDescent="0.2">
      <c r="A5272" s="2"/>
    </row>
    <row r="5273" spans="1:1" x14ac:dyDescent="0.2">
      <c r="A5273" s="2"/>
    </row>
    <row r="5274" spans="1:1" x14ac:dyDescent="0.2">
      <c r="A5274" s="2"/>
    </row>
    <row r="5275" spans="1:1" x14ac:dyDescent="0.2">
      <c r="A5275" s="2"/>
    </row>
    <row r="5276" spans="1:1" x14ac:dyDescent="0.2">
      <c r="A5276" s="2"/>
    </row>
    <row r="5277" spans="1:1" x14ac:dyDescent="0.2">
      <c r="A5277" s="2"/>
    </row>
    <row r="5278" spans="1:1" x14ac:dyDescent="0.2">
      <c r="A5278" s="2"/>
    </row>
    <row r="5279" spans="1:1" x14ac:dyDescent="0.2">
      <c r="A5279" s="2"/>
    </row>
    <row r="5280" spans="1:1" x14ac:dyDescent="0.2">
      <c r="A5280" s="2"/>
    </row>
    <row r="5281" spans="1:1" x14ac:dyDescent="0.2">
      <c r="A5281" s="2"/>
    </row>
    <row r="5282" spans="1:1" x14ac:dyDescent="0.2">
      <c r="A5282" s="2"/>
    </row>
    <row r="5283" spans="1:1" x14ac:dyDescent="0.2">
      <c r="A5283" s="2"/>
    </row>
    <row r="5284" spans="1:1" x14ac:dyDescent="0.2">
      <c r="A5284" s="2"/>
    </row>
    <row r="5285" spans="1:1" x14ac:dyDescent="0.2">
      <c r="A5285" s="2"/>
    </row>
    <row r="5286" spans="1:1" x14ac:dyDescent="0.2">
      <c r="A5286" s="2"/>
    </row>
    <row r="5287" spans="1:1" x14ac:dyDescent="0.2">
      <c r="A5287" s="2"/>
    </row>
    <row r="5288" spans="1:1" x14ac:dyDescent="0.2">
      <c r="A5288" s="2"/>
    </row>
    <row r="5289" spans="1:1" x14ac:dyDescent="0.2">
      <c r="A5289" s="2"/>
    </row>
    <row r="5290" spans="1:1" x14ac:dyDescent="0.2">
      <c r="A5290" s="2"/>
    </row>
    <row r="5291" spans="1:1" x14ac:dyDescent="0.2">
      <c r="A5291" s="2"/>
    </row>
    <row r="5292" spans="1:1" x14ac:dyDescent="0.2">
      <c r="A5292" s="2"/>
    </row>
    <row r="5293" spans="1:1" x14ac:dyDescent="0.2">
      <c r="A5293" s="2"/>
    </row>
    <row r="5294" spans="1:1" x14ac:dyDescent="0.2">
      <c r="A5294" s="2"/>
    </row>
    <row r="5295" spans="1:1" x14ac:dyDescent="0.2">
      <c r="A5295" s="2"/>
    </row>
    <row r="5296" spans="1:1" x14ac:dyDescent="0.2">
      <c r="A5296" s="2"/>
    </row>
    <row r="5297" spans="1:1" x14ac:dyDescent="0.2">
      <c r="A5297" s="2"/>
    </row>
    <row r="5298" spans="1:1" x14ac:dyDescent="0.2">
      <c r="A5298" s="2"/>
    </row>
    <row r="5299" spans="1:1" x14ac:dyDescent="0.2">
      <c r="A5299" s="2"/>
    </row>
    <row r="5300" spans="1:1" x14ac:dyDescent="0.2">
      <c r="A5300" s="2"/>
    </row>
    <row r="5301" spans="1:1" x14ac:dyDescent="0.2">
      <c r="A5301" s="2"/>
    </row>
    <row r="5302" spans="1:1" x14ac:dyDescent="0.2">
      <c r="A5302" s="2"/>
    </row>
    <row r="5303" spans="1:1" x14ac:dyDescent="0.2">
      <c r="A5303" s="2"/>
    </row>
    <row r="5304" spans="1:1" x14ac:dyDescent="0.2">
      <c r="A5304" s="2"/>
    </row>
    <row r="5305" spans="1:1" x14ac:dyDescent="0.2">
      <c r="A5305" s="2"/>
    </row>
    <row r="5306" spans="1:1" x14ac:dyDescent="0.2">
      <c r="A5306" s="2"/>
    </row>
    <row r="5307" spans="1:1" x14ac:dyDescent="0.2">
      <c r="A5307" s="2"/>
    </row>
    <row r="5308" spans="1:1" x14ac:dyDescent="0.2">
      <c r="A5308" s="2"/>
    </row>
    <row r="5309" spans="1:1" x14ac:dyDescent="0.2">
      <c r="A5309" s="2"/>
    </row>
    <row r="5310" spans="1:1" x14ac:dyDescent="0.2">
      <c r="A5310" s="2"/>
    </row>
    <row r="5311" spans="1:1" x14ac:dyDescent="0.2">
      <c r="A5311" s="2"/>
    </row>
    <row r="5312" spans="1:1" x14ac:dyDescent="0.2">
      <c r="A5312" s="2"/>
    </row>
    <row r="5313" spans="1:1" x14ac:dyDescent="0.2">
      <c r="A5313" s="2"/>
    </row>
    <row r="5314" spans="1:1" x14ac:dyDescent="0.2">
      <c r="A5314" s="2"/>
    </row>
    <row r="5315" spans="1:1" x14ac:dyDescent="0.2">
      <c r="A5315" s="2"/>
    </row>
    <row r="5316" spans="1:1" x14ac:dyDescent="0.2">
      <c r="A5316" s="2"/>
    </row>
    <row r="5317" spans="1:1" x14ac:dyDescent="0.2">
      <c r="A5317" s="2"/>
    </row>
    <row r="5318" spans="1:1" x14ac:dyDescent="0.2">
      <c r="A5318" s="2"/>
    </row>
    <row r="5319" spans="1:1" x14ac:dyDescent="0.2">
      <c r="A5319" s="2"/>
    </row>
    <row r="5320" spans="1:1" x14ac:dyDescent="0.2">
      <c r="A5320" s="2"/>
    </row>
    <row r="5321" spans="1:1" x14ac:dyDescent="0.2">
      <c r="A5321" s="2"/>
    </row>
    <row r="5322" spans="1:1" x14ac:dyDescent="0.2">
      <c r="A5322" s="2"/>
    </row>
    <row r="5323" spans="1:1" x14ac:dyDescent="0.2">
      <c r="A5323" s="2"/>
    </row>
    <row r="5324" spans="1:1" x14ac:dyDescent="0.2">
      <c r="A5324" s="2"/>
    </row>
    <row r="5325" spans="1:1" x14ac:dyDescent="0.2">
      <c r="A5325" s="2"/>
    </row>
    <row r="5326" spans="1:1" x14ac:dyDescent="0.2">
      <c r="A5326" s="2"/>
    </row>
    <row r="5327" spans="1:1" x14ac:dyDescent="0.2">
      <c r="A5327" s="2"/>
    </row>
    <row r="5328" spans="1:1" x14ac:dyDescent="0.2">
      <c r="A5328" s="2"/>
    </row>
    <row r="5329" spans="1:1" x14ac:dyDescent="0.2">
      <c r="A5329" s="2"/>
    </row>
    <row r="5330" spans="1:1" x14ac:dyDescent="0.2">
      <c r="A5330" s="2"/>
    </row>
    <row r="5331" spans="1:1" x14ac:dyDescent="0.2">
      <c r="A5331" s="2"/>
    </row>
    <row r="5332" spans="1:1" x14ac:dyDescent="0.2">
      <c r="A5332" s="2"/>
    </row>
    <row r="5333" spans="1:1" x14ac:dyDescent="0.2">
      <c r="A5333" s="2"/>
    </row>
    <row r="5334" spans="1:1" x14ac:dyDescent="0.2">
      <c r="A5334" s="2"/>
    </row>
    <row r="5335" spans="1:1" x14ac:dyDescent="0.2">
      <c r="A5335" s="2"/>
    </row>
    <row r="5336" spans="1:1" x14ac:dyDescent="0.2">
      <c r="A5336" s="2"/>
    </row>
    <row r="5337" spans="1:1" x14ac:dyDescent="0.2">
      <c r="A5337" s="2"/>
    </row>
    <row r="5338" spans="1:1" x14ac:dyDescent="0.2">
      <c r="A5338" s="2"/>
    </row>
    <row r="5339" spans="1:1" x14ac:dyDescent="0.2">
      <c r="A5339" s="2"/>
    </row>
    <row r="5340" spans="1:1" x14ac:dyDescent="0.2">
      <c r="A5340" s="2"/>
    </row>
    <row r="5341" spans="1:1" x14ac:dyDescent="0.2">
      <c r="A5341" s="2"/>
    </row>
    <row r="5342" spans="1:1" x14ac:dyDescent="0.2">
      <c r="A5342" s="2"/>
    </row>
    <row r="5343" spans="1:1" x14ac:dyDescent="0.2">
      <c r="A5343" s="2"/>
    </row>
    <row r="5344" spans="1:1" x14ac:dyDescent="0.2">
      <c r="A5344" s="2"/>
    </row>
    <row r="5345" spans="1:1" x14ac:dyDescent="0.2">
      <c r="A5345" s="2"/>
    </row>
    <row r="5346" spans="1:1" x14ac:dyDescent="0.2">
      <c r="A5346" s="2"/>
    </row>
    <row r="5347" spans="1:1" x14ac:dyDescent="0.2">
      <c r="A5347" s="2"/>
    </row>
    <row r="5348" spans="1:1" x14ac:dyDescent="0.2">
      <c r="A5348" s="2"/>
    </row>
    <row r="5349" spans="1:1" x14ac:dyDescent="0.2">
      <c r="A5349" s="2"/>
    </row>
    <row r="5350" spans="1:1" x14ac:dyDescent="0.2">
      <c r="A5350" s="2"/>
    </row>
    <row r="5351" spans="1:1" x14ac:dyDescent="0.2">
      <c r="A5351" s="2"/>
    </row>
    <row r="5352" spans="1:1" x14ac:dyDescent="0.2">
      <c r="A5352" s="2"/>
    </row>
    <row r="5353" spans="1:1" x14ac:dyDescent="0.2">
      <c r="A5353" s="2"/>
    </row>
    <row r="5354" spans="1:1" x14ac:dyDescent="0.2">
      <c r="A5354" s="2"/>
    </row>
    <row r="5355" spans="1:1" x14ac:dyDescent="0.2">
      <c r="A5355" s="2"/>
    </row>
    <row r="5356" spans="1:1" x14ac:dyDescent="0.2">
      <c r="A5356" s="2"/>
    </row>
    <row r="5357" spans="1:1" x14ac:dyDescent="0.2">
      <c r="A5357" s="2"/>
    </row>
    <row r="5358" spans="1:1" x14ac:dyDescent="0.2">
      <c r="A5358" s="2"/>
    </row>
    <row r="5359" spans="1:1" x14ac:dyDescent="0.2">
      <c r="A5359" s="2"/>
    </row>
    <row r="5360" spans="1:1" x14ac:dyDescent="0.2">
      <c r="A5360" s="2"/>
    </row>
    <row r="5361" spans="1:1" x14ac:dyDescent="0.2">
      <c r="A5361" s="2"/>
    </row>
    <row r="5362" spans="1:1" x14ac:dyDescent="0.2">
      <c r="A5362" s="2"/>
    </row>
    <row r="5363" spans="1:1" x14ac:dyDescent="0.2">
      <c r="A5363" s="2"/>
    </row>
    <row r="5364" spans="1:1" x14ac:dyDescent="0.2">
      <c r="A5364" s="2"/>
    </row>
    <row r="5365" spans="1:1" x14ac:dyDescent="0.2">
      <c r="A5365" s="2"/>
    </row>
    <row r="5366" spans="1:1" x14ac:dyDescent="0.2">
      <c r="A5366" s="2"/>
    </row>
    <row r="5367" spans="1:1" x14ac:dyDescent="0.2">
      <c r="A5367" s="2"/>
    </row>
    <row r="5368" spans="1:1" x14ac:dyDescent="0.2">
      <c r="A5368" s="2"/>
    </row>
    <row r="5369" spans="1:1" x14ac:dyDescent="0.2">
      <c r="A5369" s="2"/>
    </row>
    <row r="5370" spans="1:1" x14ac:dyDescent="0.2">
      <c r="A5370" s="2"/>
    </row>
    <row r="5371" spans="1:1" x14ac:dyDescent="0.2">
      <c r="A5371" s="2"/>
    </row>
    <row r="5372" spans="1:1" x14ac:dyDescent="0.2">
      <c r="A5372" s="2"/>
    </row>
    <row r="5373" spans="1:1" x14ac:dyDescent="0.2">
      <c r="A5373" s="2"/>
    </row>
    <row r="5374" spans="1:1" x14ac:dyDescent="0.2">
      <c r="A5374" s="2"/>
    </row>
    <row r="5375" spans="1:1" x14ac:dyDescent="0.2">
      <c r="A5375" s="2"/>
    </row>
    <row r="5376" spans="1:1" x14ac:dyDescent="0.2">
      <c r="A5376" s="2"/>
    </row>
    <row r="5377" spans="1:1" x14ac:dyDescent="0.2">
      <c r="A5377" s="2"/>
    </row>
    <row r="5378" spans="1:1" x14ac:dyDescent="0.2">
      <c r="A5378" s="2"/>
    </row>
    <row r="5379" spans="1:1" x14ac:dyDescent="0.2">
      <c r="A5379" s="2"/>
    </row>
    <row r="5380" spans="1:1" x14ac:dyDescent="0.2">
      <c r="A5380" s="2"/>
    </row>
    <row r="5381" spans="1:1" x14ac:dyDescent="0.2">
      <c r="A5381" s="2"/>
    </row>
    <row r="5382" spans="1:1" x14ac:dyDescent="0.2">
      <c r="A5382" s="2"/>
    </row>
    <row r="5383" spans="1:1" x14ac:dyDescent="0.2">
      <c r="A5383" s="2"/>
    </row>
    <row r="5384" spans="1:1" x14ac:dyDescent="0.2">
      <c r="A5384" s="2"/>
    </row>
    <row r="5385" spans="1:1" x14ac:dyDescent="0.2">
      <c r="A5385" s="2"/>
    </row>
    <row r="5386" spans="1:1" x14ac:dyDescent="0.2">
      <c r="A5386" s="2"/>
    </row>
    <row r="5387" spans="1:1" x14ac:dyDescent="0.2">
      <c r="A5387" s="2"/>
    </row>
    <row r="5388" spans="1:1" x14ac:dyDescent="0.2">
      <c r="A5388" s="2"/>
    </row>
    <row r="5389" spans="1:1" x14ac:dyDescent="0.2">
      <c r="A5389" s="2"/>
    </row>
    <row r="5390" spans="1:1" x14ac:dyDescent="0.2">
      <c r="A5390" s="2"/>
    </row>
    <row r="5391" spans="1:1" x14ac:dyDescent="0.2">
      <c r="A5391" s="2"/>
    </row>
    <row r="5392" spans="1:1" x14ac:dyDescent="0.2">
      <c r="A5392" s="2"/>
    </row>
    <row r="5393" spans="1:1" x14ac:dyDescent="0.2">
      <c r="A5393" s="2"/>
    </row>
    <row r="5394" spans="1:1" x14ac:dyDescent="0.2">
      <c r="A5394" s="2"/>
    </row>
    <row r="5395" spans="1:1" x14ac:dyDescent="0.2">
      <c r="A5395" s="2"/>
    </row>
    <row r="5396" spans="1:1" x14ac:dyDescent="0.2">
      <c r="A5396" s="2"/>
    </row>
    <row r="5397" spans="1:1" x14ac:dyDescent="0.2">
      <c r="A5397" s="2"/>
    </row>
    <row r="5398" spans="1:1" x14ac:dyDescent="0.2">
      <c r="A5398" s="2"/>
    </row>
    <row r="5399" spans="1:1" x14ac:dyDescent="0.2">
      <c r="A5399" s="2"/>
    </row>
    <row r="5400" spans="1:1" x14ac:dyDescent="0.2">
      <c r="A5400" s="2"/>
    </row>
    <row r="5401" spans="1:1" x14ac:dyDescent="0.2">
      <c r="A5401" s="2"/>
    </row>
    <row r="5402" spans="1:1" x14ac:dyDescent="0.2">
      <c r="A5402" s="2"/>
    </row>
    <row r="5403" spans="1:1" x14ac:dyDescent="0.2">
      <c r="A5403" s="2"/>
    </row>
    <row r="5404" spans="1:1" x14ac:dyDescent="0.2">
      <c r="A5404" s="2"/>
    </row>
    <row r="5405" spans="1:1" x14ac:dyDescent="0.2">
      <c r="A5405" s="2"/>
    </row>
    <row r="5406" spans="1:1" x14ac:dyDescent="0.2">
      <c r="A5406" s="2"/>
    </row>
    <row r="5407" spans="1:1" x14ac:dyDescent="0.2">
      <c r="A5407" s="2"/>
    </row>
    <row r="5408" spans="1:1" x14ac:dyDescent="0.2">
      <c r="A5408" s="2"/>
    </row>
    <row r="5409" spans="1:1" x14ac:dyDescent="0.2">
      <c r="A5409" s="2"/>
    </row>
    <row r="5410" spans="1:1" x14ac:dyDescent="0.2">
      <c r="A5410" s="2"/>
    </row>
    <row r="5411" spans="1:1" x14ac:dyDescent="0.2">
      <c r="A5411" s="2"/>
    </row>
    <row r="5412" spans="1:1" x14ac:dyDescent="0.2">
      <c r="A5412" s="2"/>
    </row>
    <row r="5413" spans="1:1" x14ac:dyDescent="0.2">
      <c r="A5413" s="2"/>
    </row>
    <row r="5414" spans="1:1" x14ac:dyDescent="0.2">
      <c r="A5414" s="2"/>
    </row>
    <row r="5415" spans="1:1" x14ac:dyDescent="0.2">
      <c r="A5415" s="2"/>
    </row>
    <row r="5416" spans="1:1" x14ac:dyDescent="0.2">
      <c r="A5416" s="2"/>
    </row>
    <row r="5417" spans="1:1" x14ac:dyDescent="0.2">
      <c r="A5417" s="2"/>
    </row>
    <row r="5418" spans="1:1" x14ac:dyDescent="0.2">
      <c r="A5418" s="2"/>
    </row>
    <row r="5419" spans="1:1" x14ac:dyDescent="0.2">
      <c r="A5419" s="2"/>
    </row>
    <row r="5420" spans="1:1" x14ac:dyDescent="0.2">
      <c r="A5420" s="2"/>
    </row>
    <row r="5421" spans="1:1" x14ac:dyDescent="0.2">
      <c r="A5421" s="2"/>
    </row>
    <row r="5422" spans="1:1" x14ac:dyDescent="0.2">
      <c r="A5422" s="2"/>
    </row>
    <row r="5423" spans="1:1" x14ac:dyDescent="0.2">
      <c r="A5423" s="2"/>
    </row>
    <row r="5424" spans="1:1" x14ac:dyDescent="0.2">
      <c r="A5424" s="2"/>
    </row>
    <row r="5425" spans="1:1" x14ac:dyDescent="0.2">
      <c r="A5425" s="2"/>
    </row>
    <row r="5426" spans="1:1" x14ac:dyDescent="0.2">
      <c r="A5426" s="2"/>
    </row>
    <row r="5427" spans="1:1" x14ac:dyDescent="0.2">
      <c r="A5427" s="2"/>
    </row>
    <row r="5428" spans="1:1" x14ac:dyDescent="0.2">
      <c r="A5428" s="2"/>
    </row>
    <row r="5429" spans="1:1" x14ac:dyDescent="0.2">
      <c r="A5429" s="2"/>
    </row>
    <row r="5430" spans="1:1" x14ac:dyDescent="0.2">
      <c r="A5430" s="2"/>
    </row>
    <row r="5431" spans="1:1" x14ac:dyDescent="0.2">
      <c r="A5431" s="2"/>
    </row>
    <row r="5432" spans="1:1" x14ac:dyDescent="0.2">
      <c r="A5432" s="2"/>
    </row>
    <row r="5433" spans="1:1" x14ac:dyDescent="0.2">
      <c r="A5433" s="2"/>
    </row>
    <row r="5434" spans="1:1" x14ac:dyDescent="0.2">
      <c r="A5434" s="2"/>
    </row>
    <row r="5435" spans="1:1" x14ac:dyDescent="0.2">
      <c r="A5435" s="2"/>
    </row>
    <row r="5436" spans="1:1" x14ac:dyDescent="0.2">
      <c r="A5436" s="2"/>
    </row>
    <row r="5437" spans="1:1" x14ac:dyDescent="0.2">
      <c r="A5437" s="2"/>
    </row>
    <row r="5438" spans="1:1" x14ac:dyDescent="0.2">
      <c r="A5438" s="2"/>
    </row>
    <row r="5439" spans="1:1" x14ac:dyDescent="0.2">
      <c r="A5439" s="2"/>
    </row>
    <row r="5440" spans="1:1" x14ac:dyDescent="0.2">
      <c r="A5440" s="2"/>
    </row>
    <row r="5441" spans="1:1" x14ac:dyDescent="0.2">
      <c r="A5441" s="2"/>
    </row>
    <row r="5442" spans="1:1" x14ac:dyDescent="0.2">
      <c r="A5442" s="2"/>
    </row>
    <row r="5443" spans="1:1" x14ac:dyDescent="0.2">
      <c r="A5443" s="2"/>
    </row>
    <row r="5444" spans="1:1" x14ac:dyDescent="0.2">
      <c r="A5444" s="2"/>
    </row>
    <row r="5445" spans="1:1" x14ac:dyDescent="0.2">
      <c r="A5445" s="2"/>
    </row>
    <row r="5446" spans="1:1" x14ac:dyDescent="0.2">
      <c r="A5446" s="2"/>
    </row>
    <row r="5447" spans="1:1" x14ac:dyDescent="0.2">
      <c r="A5447" s="2"/>
    </row>
    <row r="5448" spans="1:1" x14ac:dyDescent="0.2">
      <c r="A5448" s="2"/>
    </row>
    <row r="5449" spans="1:1" x14ac:dyDescent="0.2">
      <c r="A5449" s="2"/>
    </row>
    <row r="5450" spans="1:1" x14ac:dyDescent="0.2">
      <c r="A5450" s="2"/>
    </row>
    <row r="5451" spans="1:1" x14ac:dyDescent="0.2">
      <c r="A5451" s="2"/>
    </row>
    <row r="5452" spans="1:1" x14ac:dyDescent="0.2">
      <c r="A5452" s="2"/>
    </row>
    <row r="5453" spans="1:1" x14ac:dyDescent="0.2">
      <c r="A5453" s="2"/>
    </row>
    <row r="5454" spans="1:1" x14ac:dyDescent="0.2">
      <c r="A5454" s="2"/>
    </row>
    <row r="5455" spans="1:1" x14ac:dyDescent="0.2">
      <c r="A5455" s="2"/>
    </row>
    <row r="5456" spans="1:1" x14ac:dyDescent="0.2">
      <c r="A5456" s="2"/>
    </row>
    <row r="5457" spans="1:1" x14ac:dyDescent="0.2">
      <c r="A5457" s="2"/>
    </row>
    <row r="5458" spans="1:1" x14ac:dyDescent="0.2">
      <c r="A5458" s="2"/>
    </row>
    <row r="5459" spans="1:1" x14ac:dyDescent="0.2">
      <c r="A5459" s="2"/>
    </row>
    <row r="5460" spans="1:1" x14ac:dyDescent="0.2">
      <c r="A5460" s="2"/>
    </row>
    <row r="5461" spans="1:1" x14ac:dyDescent="0.2">
      <c r="A5461" s="2"/>
    </row>
    <row r="5462" spans="1:1" x14ac:dyDescent="0.2">
      <c r="A5462" s="2"/>
    </row>
    <row r="5463" spans="1:1" x14ac:dyDescent="0.2">
      <c r="A5463" s="2"/>
    </row>
    <row r="5464" spans="1:1" x14ac:dyDescent="0.2">
      <c r="A5464" s="2"/>
    </row>
    <row r="5465" spans="1:1" x14ac:dyDescent="0.2">
      <c r="A5465" s="2"/>
    </row>
    <row r="5466" spans="1:1" x14ac:dyDescent="0.2">
      <c r="A5466" s="2"/>
    </row>
    <row r="5467" spans="1:1" x14ac:dyDescent="0.2">
      <c r="A5467" s="2"/>
    </row>
    <row r="5468" spans="1:1" x14ac:dyDescent="0.2">
      <c r="A5468" s="2"/>
    </row>
    <row r="5469" spans="1:1" x14ac:dyDescent="0.2">
      <c r="A5469" s="2"/>
    </row>
    <row r="5470" spans="1:1" x14ac:dyDescent="0.2">
      <c r="A5470" s="2"/>
    </row>
    <row r="5471" spans="1:1" x14ac:dyDescent="0.2">
      <c r="A5471" s="2"/>
    </row>
    <row r="5472" spans="1:1" x14ac:dyDescent="0.2">
      <c r="A5472" s="2"/>
    </row>
    <row r="5473" spans="1:1" x14ac:dyDescent="0.2">
      <c r="A5473" s="2"/>
    </row>
    <row r="5474" spans="1:1" x14ac:dyDescent="0.2">
      <c r="A5474" s="2"/>
    </row>
    <row r="5475" spans="1:1" x14ac:dyDescent="0.2">
      <c r="A5475" s="2"/>
    </row>
    <row r="5476" spans="1:1" x14ac:dyDescent="0.2">
      <c r="A5476" s="2"/>
    </row>
    <row r="5477" spans="1:1" x14ac:dyDescent="0.2">
      <c r="A5477" s="2"/>
    </row>
    <row r="5478" spans="1:1" x14ac:dyDescent="0.2">
      <c r="A5478" s="2"/>
    </row>
    <row r="5479" spans="1:1" x14ac:dyDescent="0.2">
      <c r="A5479" s="2"/>
    </row>
    <row r="5480" spans="1:1" x14ac:dyDescent="0.2">
      <c r="A5480" s="2"/>
    </row>
    <row r="5481" spans="1:1" x14ac:dyDescent="0.2">
      <c r="A5481" s="2"/>
    </row>
    <row r="5482" spans="1:1" x14ac:dyDescent="0.2">
      <c r="A5482" s="2"/>
    </row>
    <row r="5483" spans="1:1" x14ac:dyDescent="0.2">
      <c r="A5483" s="2"/>
    </row>
    <row r="5484" spans="1:1" x14ac:dyDescent="0.2">
      <c r="A5484" s="2"/>
    </row>
    <row r="5485" spans="1:1" x14ac:dyDescent="0.2">
      <c r="A5485" s="2"/>
    </row>
    <row r="5486" spans="1:1" x14ac:dyDescent="0.2">
      <c r="A5486" s="2"/>
    </row>
    <row r="5487" spans="1:1" x14ac:dyDescent="0.2">
      <c r="A5487" s="2"/>
    </row>
    <row r="5488" spans="1:1" x14ac:dyDescent="0.2">
      <c r="A5488" s="2"/>
    </row>
    <row r="5489" spans="1:1" x14ac:dyDescent="0.2">
      <c r="A5489" s="2"/>
    </row>
    <row r="5490" spans="1:1" x14ac:dyDescent="0.2">
      <c r="A5490" s="2"/>
    </row>
    <row r="5491" spans="1:1" x14ac:dyDescent="0.2">
      <c r="A5491" s="2"/>
    </row>
    <row r="5492" spans="1:1" x14ac:dyDescent="0.2">
      <c r="A5492" s="2"/>
    </row>
    <row r="5493" spans="1:1" x14ac:dyDescent="0.2">
      <c r="A5493" s="2"/>
    </row>
    <row r="5494" spans="1:1" x14ac:dyDescent="0.2">
      <c r="A5494" s="2"/>
    </row>
    <row r="5495" spans="1:1" x14ac:dyDescent="0.2">
      <c r="A5495" s="2"/>
    </row>
    <row r="5496" spans="1:1" x14ac:dyDescent="0.2">
      <c r="A5496" s="2"/>
    </row>
    <row r="5497" spans="1:1" x14ac:dyDescent="0.2">
      <c r="A5497" s="2"/>
    </row>
    <row r="5498" spans="1:1" x14ac:dyDescent="0.2">
      <c r="A5498" s="2"/>
    </row>
    <row r="5499" spans="1:1" x14ac:dyDescent="0.2">
      <c r="A5499" s="2"/>
    </row>
    <row r="5500" spans="1:1" x14ac:dyDescent="0.2">
      <c r="A5500" s="2"/>
    </row>
    <row r="5501" spans="1:1" x14ac:dyDescent="0.2">
      <c r="A5501" s="2"/>
    </row>
    <row r="5502" spans="1:1" x14ac:dyDescent="0.2">
      <c r="A5502" s="2"/>
    </row>
    <row r="5503" spans="1:1" x14ac:dyDescent="0.2">
      <c r="A5503" s="2"/>
    </row>
    <row r="5504" spans="1:1" x14ac:dyDescent="0.2">
      <c r="A5504" s="2"/>
    </row>
    <row r="5505" spans="1:1" x14ac:dyDescent="0.2">
      <c r="A5505" s="2"/>
    </row>
    <row r="5506" spans="1:1" x14ac:dyDescent="0.2">
      <c r="A5506" s="2"/>
    </row>
    <row r="5507" spans="1:1" x14ac:dyDescent="0.2">
      <c r="A5507" s="2"/>
    </row>
    <row r="5508" spans="1:1" x14ac:dyDescent="0.2">
      <c r="A5508" s="2"/>
    </row>
    <row r="5509" spans="1:1" x14ac:dyDescent="0.2">
      <c r="A5509" s="2"/>
    </row>
    <row r="5510" spans="1:1" x14ac:dyDescent="0.2">
      <c r="A5510" s="2"/>
    </row>
    <row r="5511" spans="1:1" x14ac:dyDescent="0.2">
      <c r="A5511" s="2"/>
    </row>
    <row r="5512" spans="1:1" x14ac:dyDescent="0.2">
      <c r="A5512" s="2"/>
    </row>
    <row r="5513" spans="1:1" x14ac:dyDescent="0.2">
      <c r="A5513" s="2"/>
    </row>
    <row r="5514" spans="1:1" x14ac:dyDescent="0.2">
      <c r="A5514" s="2"/>
    </row>
    <row r="5515" spans="1:1" x14ac:dyDescent="0.2">
      <c r="A5515" s="2"/>
    </row>
    <row r="5516" spans="1:1" x14ac:dyDescent="0.2">
      <c r="A5516" s="2"/>
    </row>
    <row r="5517" spans="1:1" x14ac:dyDescent="0.2">
      <c r="A5517" s="2"/>
    </row>
    <row r="5518" spans="1:1" x14ac:dyDescent="0.2">
      <c r="A5518" s="2"/>
    </row>
    <row r="5519" spans="1:1" x14ac:dyDescent="0.2">
      <c r="A5519" s="2"/>
    </row>
    <row r="5520" spans="1:1" x14ac:dyDescent="0.2">
      <c r="A5520" s="2"/>
    </row>
    <row r="5521" spans="1:1" x14ac:dyDescent="0.2">
      <c r="A5521" s="2"/>
    </row>
    <row r="5522" spans="1:1" x14ac:dyDescent="0.2">
      <c r="A5522" s="2"/>
    </row>
    <row r="5523" spans="1:1" x14ac:dyDescent="0.2">
      <c r="A5523" s="2"/>
    </row>
    <row r="5524" spans="1:1" x14ac:dyDescent="0.2">
      <c r="A5524" s="2"/>
    </row>
    <row r="5525" spans="1:1" x14ac:dyDescent="0.2">
      <c r="A5525" s="2"/>
    </row>
    <row r="5526" spans="1:1" x14ac:dyDescent="0.2">
      <c r="A5526" s="2"/>
    </row>
    <row r="5527" spans="1:1" x14ac:dyDescent="0.2">
      <c r="A5527" s="2"/>
    </row>
    <row r="5528" spans="1:1" x14ac:dyDescent="0.2">
      <c r="A5528" s="2"/>
    </row>
    <row r="5529" spans="1:1" x14ac:dyDescent="0.2">
      <c r="A5529" s="2"/>
    </row>
    <row r="5530" spans="1:1" x14ac:dyDescent="0.2">
      <c r="A5530" s="2"/>
    </row>
    <row r="5531" spans="1:1" x14ac:dyDescent="0.2">
      <c r="A5531" s="2"/>
    </row>
    <row r="5532" spans="1:1" x14ac:dyDescent="0.2">
      <c r="A5532" s="2"/>
    </row>
    <row r="5533" spans="1:1" x14ac:dyDescent="0.2">
      <c r="A5533" s="2"/>
    </row>
    <row r="5534" spans="1:1" x14ac:dyDescent="0.2">
      <c r="A5534" s="2"/>
    </row>
    <row r="5535" spans="1:1" x14ac:dyDescent="0.2">
      <c r="A5535" s="2"/>
    </row>
    <row r="5536" spans="1:1" x14ac:dyDescent="0.2">
      <c r="A5536" s="2"/>
    </row>
    <row r="5537" spans="1:1" x14ac:dyDescent="0.2">
      <c r="A5537" s="2"/>
    </row>
    <row r="5538" spans="1:1" x14ac:dyDescent="0.2">
      <c r="A5538" s="2"/>
    </row>
    <row r="5539" spans="1:1" x14ac:dyDescent="0.2">
      <c r="A5539" s="2"/>
    </row>
    <row r="5540" spans="1:1" x14ac:dyDescent="0.2">
      <c r="A5540" s="2"/>
    </row>
    <row r="5541" spans="1:1" x14ac:dyDescent="0.2">
      <c r="A5541" s="2"/>
    </row>
    <row r="5542" spans="1:1" x14ac:dyDescent="0.2">
      <c r="A5542" s="2"/>
    </row>
    <row r="5543" spans="1:1" x14ac:dyDescent="0.2">
      <c r="A5543" s="2"/>
    </row>
    <row r="5544" spans="1:1" x14ac:dyDescent="0.2">
      <c r="A5544" s="2"/>
    </row>
    <row r="5545" spans="1:1" x14ac:dyDescent="0.2">
      <c r="A5545" s="2"/>
    </row>
    <row r="5546" spans="1:1" x14ac:dyDescent="0.2">
      <c r="A5546" s="2"/>
    </row>
    <row r="5547" spans="1:1" x14ac:dyDescent="0.2">
      <c r="A5547" s="2"/>
    </row>
    <row r="5548" spans="1:1" x14ac:dyDescent="0.2">
      <c r="A5548" s="2"/>
    </row>
    <row r="5549" spans="1:1" x14ac:dyDescent="0.2">
      <c r="A5549" s="2"/>
    </row>
    <row r="5550" spans="1:1" x14ac:dyDescent="0.2">
      <c r="A5550" s="2"/>
    </row>
    <row r="5551" spans="1:1" x14ac:dyDescent="0.2">
      <c r="A5551" s="2"/>
    </row>
    <row r="5552" spans="1:1" x14ac:dyDescent="0.2">
      <c r="A5552" s="2"/>
    </row>
    <row r="5553" spans="1:1" x14ac:dyDescent="0.2">
      <c r="A5553" s="2"/>
    </row>
    <row r="5554" spans="1:1" x14ac:dyDescent="0.2">
      <c r="A5554" s="2"/>
    </row>
    <row r="5555" spans="1:1" x14ac:dyDescent="0.2">
      <c r="A5555" s="2"/>
    </row>
    <row r="5556" spans="1:1" x14ac:dyDescent="0.2">
      <c r="A5556" s="2"/>
    </row>
    <row r="5557" spans="1:1" x14ac:dyDescent="0.2">
      <c r="A5557" s="2"/>
    </row>
    <row r="5558" spans="1:1" x14ac:dyDescent="0.2">
      <c r="A5558" s="2"/>
    </row>
    <row r="5559" spans="1:1" x14ac:dyDescent="0.2">
      <c r="A5559" s="2"/>
    </row>
    <row r="5560" spans="1:1" x14ac:dyDescent="0.2">
      <c r="A5560" s="2"/>
    </row>
    <row r="5561" spans="1:1" x14ac:dyDescent="0.2">
      <c r="A5561" s="2"/>
    </row>
    <row r="5562" spans="1:1" x14ac:dyDescent="0.2">
      <c r="A5562" s="2"/>
    </row>
    <row r="5563" spans="1:1" x14ac:dyDescent="0.2">
      <c r="A5563" s="2"/>
    </row>
    <row r="5564" spans="1:1" x14ac:dyDescent="0.2">
      <c r="A5564" s="2"/>
    </row>
    <row r="5565" spans="1:1" x14ac:dyDescent="0.2">
      <c r="A5565" s="2"/>
    </row>
    <row r="5566" spans="1:1" x14ac:dyDescent="0.2">
      <c r="A5566" s="2"/>
    </row>
    <row r="5567" spans="1:1" x14ac:dyDescent="0.2">
      <c r="A5567" s="2"/>
    </row>
    <row r="5568" spans="1:1" x14ac:dyDescent="0.2">
      <c r="A5568" s="2"/>
    </row>
    <row r="5569" spans="1:1" x14ac:dyDescent="0.2">
      <c r="A5569" s="2"/>
    </row>
    <row r="5570" spans="1:1" x14ac:dyDescent="0.2">
      <c r="A5570" s="2"/>
    </row>
    <row r="5571" spans="1:1" x14ac:dyDescent="0.2">
      <c r="A5571" s="2"/>
    </row>
    <row r="5572" spans="1:1" x14ac:dyDescent="0.2">
      <c r="A5572" s="2"/>
    </row>
    <row r="5573" spans="1:1" x14ac:dyDescent="0.2">
      <c r="A5573" s="2"/>
    </row>
    <row r="5574" spans="1:1" x14ac:dyDescent="0.2">
      <c r="A5574" s="2"/>
    </row>
    <row r="5575" spans="1:1" x14ac:dyDescent="0.2">
      <c r="A5575" s="2"/>
    </row>
    <row r="5576" spans="1:1" x14ac:dyDescent="0.2">
      <c r="A5576" s="2"/>
    </row>
    <row r="5577" spans="1:1" x14ac:dyDescent="0.2">
      <c r="A5577" s="2"/>
    </row>
    <row r="5578" spans="1:1" x14ac:dyDescent="0.2">
      <c r="A5578" s="2"/>
    </row>
    <row r="5579" spans="1:1" x14ac:dyDescent="0.2">
      <c r="A5579" s="2"/>
    </row>
    <row r="5580" spans="1:1" x14ac:dyDescent="0.2">
      <c r="A5580" s="2"/>
    </row>
    <row r="5581" spans="1:1" x14ac:dyDescent="0.2">
      <c r="A5581" s="2"/>
    </row>
    <row r="5582" spans="1:1" x14ac:dyDescent="0.2">
      <c r="A5582" s="2"/>
    </row>
    <row r="5583" spans="1:1" x14ac:dyDescent="0.2">
      <c r="A5583" s="2"/>
    </row>
    <row r="5584" spans="1:1" x14ac:dyDescent="0.2">
      <c r="A5584" s="2"/>
    </row>
    <row r="5585" spans="1:1" x14ac:dyDescent="0.2">
      <c r="A5585" s="2"/>
    </row>
    <row r="5586" spans="1:1" x14ac:dyDescent="0.2">
      <c r="A5586" s="2"/>
    </row>
    <row r="5587" spans="1:1" x14ac:dyDescent="0.2">
      <c r="A5587" s="2"/>
    </row>
    <row r="5588" spans="1:1" x14ac:dyDescent="0.2">
      <c r="A5588" s="2"/>
    </row>
    <row r="5589" spans="1:1" x14ac:dyDescent="0.2">
      <c r="A5589" s="2"/>
    </row>
    <row r="5590" spans="1:1" x14ac:dyDescent="0.2">
      <c r="A5590" s="2"/>
    </row>
    <row r="5591" spans="1:1" x14ac:dyDescent="0.2">
      <c r="A5591" s="2"/>
    </row>
    <row r="5592" spans="1:1" x14ac:dyDescent="0.2">
      <c r="A5592" s="2"/>
    </row>
    <row r="5593" spans="1:1" x14ac:dyDescent="0.2">
      <c r="A5593" s="2"/>
    </row>
    <row r="5594" spans="1:1" x14ac:dyDescent="0.2">
      <c r="A5594" s="2"/>
    </row>
    <row r="5595" spans="1:1" x14ac:dyDescent="0.2">
      <c r="A5595" s="2"/>
    </row>
    <row r="5596" spans="1:1" x14ac:dyDescent="0.2">
      <c r="A5596" s="2"/>
    </row>
    <row r="5597" spans="1:1" x14ac:dyDescent="0.2">
      <c r="A5597" s="2"/>
    </row>
    <row r="5598" spans="1:1" x14ac:dyDescent="0.2">
      <c r="A5598" s="2"/>
    </row>
    <row r="5599" spans="1:1" x14ac:dyDescent="0.2">
      <c r="A5599" s="2"/>
    </row>
    <row r="5600" spans="1:1" x14ac:dyDescent="0.2">
      <c r="A5600" s="2"/>
    </row>
    <row r="5601" spans="1:1" x14ac:dyDescent="0.2">
      <c r="A5601" s="2"/>
    </row>
    <row r="5602" spans="1:1" x14ac:dyDescent="0.2">
      <c r="A5602" s="2"/>
    </row>
    <row r="5603" spans="1:1" x14ac:dyDescent="0.2">
      <c r="A5603" s="2"/>
    </row>
    <row r="5604" spans="1:1" x14ac:dyDescent="0.2">
      <c r="A5604" s="2"/>
    </row>
    <row r="5605" spans="1:1" x14ac:dyDescent="0.2">
      <c r="A5605" s="2"/>
    </row>
    <row r="5606" spans="1:1" x14ac:dyDescent="0.2">
      <c r="A5606" s="2"/>
    </row>
    <row r="5607" spans="1:1" x14ac:dyDescent="0.2">
      <c r="A5607" s="2"/>
    </row>
    <row r="5608" spans="1:1" x14ac:dyDescent="0.2">
      <c r="A5608" s="2"/>
    </row>
    <row r="5609" spans="1:1" x14ac:dyDescent="0.2">
      <c r="A5609" s="2"/>
    </row>
    <row r="5610" spans="1:1" x14ac:dyDescent="0.2">
      <c r="A5610" s="2"/>
    </row>
    <row r="5611" spans="1:1" x14ac:dyDescent="0.2">
      <c r="A5611" s="2"/>
    </row>
    <row r="5612" spans="1:1" x14ac:dyDescent="0.2">
      <c r="A5612" s="2"/>
    </row>
    <row r="5613" spans="1:1" x14ac:dyDescent="0.2">
      <c r="A5613" s="2"/>
    </row>
    <row r="5614" spans="1:1" x14ac:dyDescent="0.2">
      <c r="A5614" s="2"/>
    </row>
    <row r="5615" spans="1:1" x14ac:dyDescent="0.2">
      <c r="A5615" s="2"/>
    </row>
    <row r="5616" spans="1:1" x14ac:dyDescent="0.2">
      <c r="A5616" s="2"/>
    </row>
    <row r="5617" spans="1:1" x14ac:dyDescent="0.2">
      <c r="A5617" s="2"/>
    </row>
    <row r="5618" spans="1:1" x14ac:dyDescent="0.2">
      <c r="A5618" s="2"/>
    </row>
    <row r="5619" spans="1:1" x14ac:dyDescent="0.2">
      <c r="A5619" s="2"/>
    </row>
    <row r="5620" spans="1:1" x14ac:dyDescent="0.2">
      <c r="A5620" s="2"/>
    </row>
    <row r="5621" spans="1:1" x14ac:dyDescent="0.2">
      <c r="A5621" s="2"/>
    </row>
    <row r="5622" spans="1:1" x14ac:dyDescent="0.2">
      <c r="A5622" s="2"/>
    </row>
    <row r="5623" spans="1:1" x14ac:dyDescent="0.2">
      <c r="A5623" s="2"/>
    </row>
    <row r="5624" spans="1:1" x14ac:dyDescent="0.2">
      <c r="A5624" s="2"/>
    </row>
    <row r="5625" spans="1:1" x14ac:dyDescent="0.2">
      <c r="A5625" s="2"/>
    </row>
    <row r="5626" spans="1:1" x14ac:dyDescent="0.2">
      <c r="A5626" s="2"/>
    </row>
    <row r="5627" spans="1:1" x14ac:dyDescent="0.2">
      <c r="A5627" s="2"/>
    </row>
    <row r="5628" spans="1:1" x14ac:dyDescent="0.2">
      <c r="A5628" s="2"/>
    </row>
    <row r="5629" spans="1:1" x14ac:dyDescent="0.2">
      <c r="A5629" s="2"/>
    </row>
    <row r="5630" spans="1:1" x14ac:dyDescent="0.2">
      <c r="A5630" s="2"/>
    </row>
    <row r="5631" spans="1:1" x14ac:dyDescent="0.2">
      <c r="A5631" s="2"/>
    </row>
    <row r="5632" spans="1:1" x14ac:dyDescent="0.2">
      <c r="A5632" s="2"/>
    </row>
    <row r="5633" spans="1:1" x14ac:dyDescent="0.2">
      <c r="A5633" s="2"/>
    </row>
    <row r="5634" spans="1:1" x14ac:dyDescent="0.2">
      <c r="A5634" s="2"/>
    </row>
    <row r="5635" spans="1:1" x14ac:dyDescent="0.2">
      <c r="A5635" s="2"/>
    </row>
    <row r="5636" spans="1:1" x14ac:dyDescent="0.2">
      <c r="A5636" s="2"/>
    </row>
    <row r="5637" spans="1:1" x14ac:dyDescent="0.2">
      <c r="A5637" s="2"/>
    </row>
    <row r="5638" spans="1:1" x14ac:dyDescent="0.2">
      <c r="A5638" s="2"/>
    </row>
    <row r="5639" spans="1:1" x14ac:dyDescent="0.2">
      <c r="A5639" s="2"/>
    </row>
    <row r="5640" spans="1:1" x14ac:dyDescent="0.2">
      <c r="A5640" s="2"/>
    </row>
    <row r="5641" spans="1:1" x14ac:dyDescent="0.2">
      <c r="A5641" s="2"/>
    </row>
    <row r="5642" spans="1:1" x14ac:dyDescent="0.2">
      <c r="A5642" s="2"/>
    </row>
    <row r="5643" spans="1:1" x14ac:dyDescent="0.2">
      <c r="A5643" s="2"/>
    </row>
    <row r="5644" spans="1:1" x14ac:dyDescent="0.2">
      <c r="A5644" s="2"/>
    </row>
    <row r="5645" spans="1:1" x14ac:dyDescent="0.2">
      <c r="A5645" s="2"/>
    </row>
    <row r="5646" spans="1:1" x14ac:dyDescent="0.2">
      <c r="A5646" s="2"/>
    </row>
    <row r="5647" spans="1:1" x14ac:dyDescent="0.2">
      <c r="A5647" s="2"/>
    </row>
    <row r="5648" spans="1:1" x14ac:dyDescent="0.2">
      <c r="A5648" s="2"/>
    </row>
    <row r="5649" spans="1:1" x14ac:dyDescent="0.2">
      <c r="A5649" s="2"/>
    </row>
    <row r="5650" spans="1:1" x14ac:dyDescent="0.2">
      <c r="A5650" s="2"/>
    </row>
    <row r="5651" spans="1:1" x14ac:dyDescent="0.2">
      <c r="A5651" s="2"/>
    </row>
    <row r="5652" spans="1:1" x14ac:dyDescent="0.2">
      <c r="A5652" s="2"/>
    </row>
    <row r="5653" spans="1:1" x14ac:dyDescent="0.2">
      <c r="A5653" s="2"/>
    </row>
    <row r="5654" spans="1:1" x14ac:dyDescent="0.2">
      <c r="A5654" s="2"/>
    </row>
    <row r="5655" spans="1:1" x14ac:dyDescent="0.2">
      <c r="A5655" s="2"/>
    </row>
    <row r="5656" spans="1:1" x14ac:dyDescent="0.2">
      <c r="A5656" s="2"/>
    </row>
    <row r="5657" spans="1:1" x14ac:dyDescent="0.2">
      <c r="A5657" s="2"/>
    </row>
    <row r="5658" spans="1:1" x14ac:dyDescent="0.2">
      <c r="A5658" s="2"/>
    </row>
    <row r="5659" spans="1:1" x14ac:dyDescent="0.2">
      <c r="A5659" s="2"/>
    </row>
    <row r="5660" spans="1:1" x14ac:dyDescent="0.2">
      <c r="A5660" s="2"/>
    </row>
    <row r="5661" spans="1:1" x14ac:dyDescent="0.2">
      <c r="A5661" s="2"/>
    </row>
    <row r="5662" spans="1:1" x14ac:dyDescent="0.2">
      <c r="A5662" s="2"/>
    </row>
    <row r="5663" spans="1:1" x14ac:dyDescent="0.2">
      <c r="A5663" s="2"/>
    </row>
    <row r="5664" spans="1:1" x14ac:dyDescent="0.2">
      <c r="A5664" s="2"/>
    </row>
    <row r="5665" spans="1:1" x14ac:dyDescent="0.2">
      <c r="A5665" s="2"/>
    </row>
    <row r="5666" spans="1:1" x14ac:dyDescent="0.2">
      <c r="A5666" s="2"/>
    </row>
    <row r="5667" spans="1:1" x14ac:dyDescent="0.2">
      <c r="A5667" s="2"/>
    </row>
    <row r="5668" spans="1:1" x14ac:dyDescent="0.2">
      <c r="A5668" s="2"/>
    </row>
    <row r="5669" spans="1:1" x14ac:dyDescent="0.2">
      <c r="A5669" s="2"/>
    </row>
    <row r="5670" spans="1:1" x14ac:dyDescent="0.2">
      <c r="A5670" s="2"/>
    </row>
    <row r="5671" spans="1:1" x14ac:dyDescent="0.2">
      <c r="A5671" s="2"/>
    </row>
    <row r="5672" spans="1:1" x14ac:dyDescent="0.2">
      <c r="A5672" s="2"/>
    </row>
    <row r="5673" spans="1:1" x14ac:dyDescent="0.2">
      <c r="A5673" s="2"/>
    </row>
    <row r="5674" spans="1:1" x14ac:dyDescent="0.2">
      <c r="A5674" s="2"/>
    </row>
    <row r="5675" spans="1:1" x14ac:dyDescent="0.2">
      <c r="A5675" s="2"/>
    </row>
    <row r="5676" spans="1:1" x14ac:dyDescent="0.2">
      <c r="A5676" s="2"/>
    </row>
    <row r="5677" spans="1:1" x14ac:dyDescent="0.2">
      <c r="A5677" s="2"/>
    </row>
    <row r="5678" spans="1:1" x14ac:dyDescent="0.2">
      <c r="A5678" s="2"/>
    </row>
    <row r="5679" spans="1:1" x14ac:dyDescent="0.2">
      <c r="A5679" s="2"/>
    </row>
    <row r="5680" spans="1:1" x14ac:dyDescent="0.2">
      <c r="A5680" s="2"/>
    </row>
    <row r="5681" spans="1:1" x14ac:dyDescent="0.2">
      <c r="A5681" s="2"/>
    </row>
    <row r="5682" spans="1:1" x14ac:dyDescent="0.2">
      <c r="A5682" s="2"/>
    </row>
    <row r="5683" spans="1:1" x14ac:dyDescent="0.2">
      <c r="A5683" s="2"/>
    </row>
    <row r="5684" spans="1:1" x14ac:dyDescent="0.2">
      <c r="A5684" s="2"/>
    </row>
    <row r="5685" spans="1:1" x14ac:dyDescent="0.2">
      <c r="A5685" s="2"/>
    </row>
    <row r="5686" spans="1:1" x14ac:dyDescent="0.2">
      <c r="A5686" s="2"/>
    </row>
    <row r="5687" spans="1:1" x14ac:dyDescent="0.2">
      <c r="A5687" s="2"/>
    </row>
    <row r="5688" spans="1:1" x14ac:dyDescent="0.2">
      <c r="A5688" s="2"/>
    </row>
    <row r="5689" spans="1:1" x14ac:dyDescent="0.2">
      <c r="A5689" s="2"/>
    </row>
    <row r="5690" spans="1:1" x14ac:dyDescent="0.2">
      <c r="A5690" s="2"/>
    </row>
    <row r="5691" spans="1:1" x14ac:dyDescent="0.2">
      <c r="A5691" s="2"/>
    </row>
    <row r="5692" spans="1:1" x14ac:dyDescent="0.2">
      <c r="A5692" s="2"/>
    </row>
    <row r="5693" spans="1:1" x14ac:dyDescent="0.2">
      <c r="A5693" s="2"/>
    </row>
    <row r="5694" spans="1:1" x14ac:dyDescent="0.2">
      <c r="A5694" s="2"/>
    </row>
    <row r="5695" spans="1:1" x14ac:dyDescent="0.2">
      <c r="A5695" s="2"/>
    </row>
    <row r="5696" spans="1:1" x14ac:dyDescent="0.2">
      <c r="A5696" s="2"/>
    </row>
    <row r="5697" spans="1:1" x14ac:dyDescent="0.2">
      <c r="A5697" s="2"/>
    </row>
    <row r="5698" spans="1:1" x14ac:dyDescent="0.2">
      <c r="A5698" s="2"/>
    </row>
    <row r="5699" spans="1:1" x14ac:dyDescent="0.2">
      <c r="A5699" s="2"/>
    </row>
    <row r="5700" spans="1:1" x14ac:dyDescent="0.2">
      <c r="A5700" s="2"/>
    </row>
    <row r="5701" spans="1:1" x14ac:dyDescent="0.2">
      <c r="A5701" s="2"/>
    </row>
    <row r="5702" spans="1:1" x14ac:dyDescent="0.2">
      <c r="A5702" s="2"/>
    </row>
    <row r="5703" spans="1:1" x14ac:dyDescent="0.2">
      <c r="A5703" s="2"/>
    </row>
    <row r="5704" spans="1:1" x14ac:dyDescent="0.2">
      <c r="A5704" s="2"/>
    </row>
    <row r="5705" spans="1:1" x14ac:dyDescent="0.2">
      <c r="A5705" s="2"/>
    </row>
    <row r="5706" spans="1:1" x14ac:dyDescent="0.2">
      <c r="A5706" s="2"/>
    </row>
    <row r="5707" spans="1:1" x14ac:dyDescent="0.2">
      <c r="A5707" s="2"/>
    </row>
    <row r="5708" spans="1:1" x14ac:dyDescent="0.2">
      <c r="A5708" s="2"/>
    </row>
    <row r="5709" spans="1:1" x14ac:dyDescent="0.2">
      <c r="A5709" s="2"/>
    </row>
    <row r="5710" spans="1:1" x14ac:dyDescent="0.2">
      <c r="A5710" s="2"/>
    </row>
    <row r="5711" spans="1:1" x14ac:dyDescent="0.2">
      <c r="A5711" s="2"/>
    </row>
    <row r="5712" spans="1:1" x14ac:dyDescent="0.2">
      <c r="A5712" s="2"/>
    </row>
    <row r="5713" spans="1:1" x14ac:dyDescent="0.2">
      <c r="A5713" s="2"/>
    </row>
    <row r="5714" spans="1:1" x14ac:dyDescent="0.2">
      <c r="A5714" s="2"/>
    </row>
    <row r="5715" spans="1:1" x14ac:dyDescent="0.2">
      <c r="A5715" s="2"/>
    </row>
    <row r="5716" spans="1:1" x14ac:dyDescent="0.2">
      <c r="A5716" s="2"/>
    </row>
    <row r="5717" spans="1:1" x14ac:dyDescent="0.2">
      <c r="A5717" s="2"/>
    </row>
    <row r="5718" spans="1:1" x14ac:dyDescent="0.2">
      <c r="A5718" s="2"/>
    </row>
    <row r="5719" spans="1:1" x14ac:dyDescent="0.2">
      <c r="A5719" s="2"/>
    </row>
    <row r="5720" spans="1:1" x14ac:dyDescent="0.2">
      <c r="A5720" s="2"/>
    </row>
    <row r="5721" spans="1:1" x14ac:dyDescent="0.2">
      <c r="A5721" s="2"/>
    </row>
    <row r="5722" spans="1:1" x14ac:dyDescent="0.2">
      <c r="A5722" s="2"/>
    </row>
    <row r="5723" spans="1:1" x14ac:dyDescent="0.2">
      <c r="A5723" s="2"/>
    </row>
    <row r="5724" spans="1:1" x14ac:dyDescent="0.2">
      <c r="A5724" s="2"/>
    </row>
    <row r="5725" spans="1:1" x14ac:dyDescent="0.2">
      <c r="A5725" s="2"/>
    </row>
    <row r="5726" spans="1:1" x14ac:dyDescent="0.2">
      <c r="A5726" s="2"/>
    </row>
    <row r="5727" spans="1:1" x14ac:dyDescent="0.2">
      <c r="A5727" s="2"/>
    </row>
    <row r="5728" spans="1:1" x14ac:dyDescent="0.2">
      <c r="A5728" s="2"/>
    </row>
    <row r="5729" spans="1:1" x14ac:dyDescent="0.2">
      <c r="A5729" s="2"/>
    </row>
    <row r="5730" spans="1:1" x14ac:dyDescent="0.2">
      <c r="A5730" s="2"/>
    </row>
    <row r="5731" spans="1:1" x14ac:dyDescent="0.2">
      <c r="A5731" s="2"/>
    </row>
    <row r="5732" spans="1:1" x14ac:dyDescent="0.2">
      <c r="A5732" s="2"/>
    </row>
    <row r="5733" spans="1:1" x14ac:dyDescent="0.2">
      <c r="A5733" s="2"/>
    </row>
    <row r="5734" spans="1:1" x14ac:dyDescent="0.2">
      <c r="A5734" s="2"/>
    </row>
    <row r="5735" spans="1:1" x14ac:dyDescent="0.2">
      <c r="A5735" s="2"/>
    </row>
    <row r="5736" spans="1:1" x14ac:dyDescent="0.2">
      <c r="A5736" s="2"/>
    </row>
    <row r="5737" spans="1:1" x14ac:dyDescent="0.2">
      <c r="A5737" s="2"/>
    </row>
    <row r="5738" spans="1:1" x14ac:dyDescent="0.2">
      <c r="A5738" s="2"/>
    </row>
    <row r="5739" spans="1:1" x14ac:dyDescent="0.2">
      <c r="A5739" s="2"/>
    </row>
    <row r="5740" spans="1:1" x14ac:dyDescent="0.2">
      <c r="A5740" s="2"/>
    </row>
    <row r="5741" spans="1:1" x14ac:dyDescent="0.2">
      <c r="A5741" s="2"/>
    </row>
    <row r="5742" spans="1:1" x14ac:dyDescent="0.2">
      <c r="A5742" s="2"/>
    </row>
    <row r="5743" spans="1:1" x14ac:dyDescent="0.2">
      <c r="A5743" s="2"/>
    </row>
    <row r="5744" spans="1:1" x14ac:dyDescent="0.2">
      <c r="A5744" s="2"/>
    </row>
    <row r="5745" spans="1:1" x14ac:dyDescent="0.2">
      <c r="A5745" s="2"/>
    </row>
    <row r="5746" spans="1:1" x14ac:dyDescent="0.2">
      <c r="A5746" s="2"/>
    </row>
    <row r="5747" spans="1:1" x14ac:dyDescent="0.2">
      <c r="A5747" s="2"/>
    </row>
    <row r="5748" spans="1:1" x14ac:dyDescent="0.2">
      <c r="A5748" s="2"/>
    </row>
    <row r="5749" spans="1:1" x14ac:dyDescent="0.2">
      <c r="A5749" s="2"/>
    </row>
    <row r="5750" spans="1:1" x14ac:dyDescent="0.2">
      <c r="A5750" s="2"/>
    </row>
    <row r="5751" spans="1:1" x14ac:dyDescent="0.2">
      <c r="A5751" s="2"/>
    </row>
    <row r="5752" spans="1:1" x14ac:dyDescent="0.2">
      <c r="A5752" s="2"/>
    </row>
    <row r="5753" spans="1:1" x14ac:dyDescent="0.2">
      <c r="A5753" s="2"/>
    </row>
    <row r="5754" spans="1:1" x14ac:dyDescent="0.2">
      <c r="A5754" s="2"/>
    </row>
    <row r="5755" spans="1:1" x14ac:dyDescent="0.2">
      <c r="A5755" s="2"/>
    </row>
    <row r="5756" spans="1:1" x14ac:dyDescent="0.2">
      <c r="A5756" s="2"/>
    </row>
    <row r="5757" spans="1:1" x14ac:dyDescent="0.2">
      <c r="A5757" s="2"/>
    </row>
    <row r="5758" spans="1:1" x14ac:dyDescent="0.2">
      <c r="A5758" s="2"/>
    </row>
    <row r="5759" spans="1:1" x14ac:dyDescent="0.2">
      <c r="A5759" s="2"/>
    </row>
    <row r="5760" spans="1:1" x14ac:dyDescent="0.2">
      <c r="A5760" s="2"/>
    </row>
    <row r="5761" spans="1:1" x14ac:dyDescent="0.2">
      <c r="A5761" s="2"/>
    </row>
    <row r="5762" spans="1:1" x14ac:dyDescent="0.2">
      <c r="A5762" s="2"/>
    </row>
    <row r="5763" spans="1:1" x14ac:dyDescent="0.2">
      <c r="A5763" s="2"/>
    </row>
    <row r="5764" spans="1:1" x14ac:dyDescent="0.2">
      <c r="A5764" s="2"/>
    </row>
    <row r="5765" spans="1:1" x14ac:dyDescent="0.2">
      <c r="A5765" s="2"/>
    </row>
    <row r="5766" spans="1:1" x14ac:dyDescent="0.2">
      <c r="A5766" s="2"/>
    </row>
    <row r="5767" spans="1:1" x14ac:dyDescent="0.2">
      <c r="A5767" s="2"/>
    </row>
    <row r="5768" spans="1:1" x14ac:dyDescent="0.2">
      <c r="A5768" s="2"/>
    </row>
    <row r="5769" spans="1:1" x14ac:dyDescent="0.2">
      <c r="A5769" s="2"/>
    </row>
    <row r="5770" spans="1:1" x14ac:dyDescent="0.2">
      <c r="A5770" s="2"/>
    </row>
    <row r="5771" spans="1:1" x14ac:dyDescent="0.2">
      <c r="A5771" s="2"/>
    </row>
    <row r="5772" spans="1:1" x14ac:dyDescent="0.2">
      <c r="A5772" s="2"/>
    </row>
    <row r="5773" spans="1:1" x14ac:dyDescent="0.2">
      <c r="A5773" s="2"/>
    </row>
    <row r="5774" spans="1:1" x14ac:dyDescent="0.2">
      <c r="A5774" s="2"/>
    </row>
    <row r="5775" spans="1:1" x14ac:dyDescent="0.2">
      <c r="A5775" s="2"/>
    </row>
    <row r="5776" spans="1:1" x14ac:dyDescent="0.2">
      <c r="A5776" s="2"/>
    </row>
    <row r="5777" spans="1:1" x14ac:dyDescent="0.2">
      <c r="A5777" s="2"/>
    </row>
    <row r="5778" spans="1:1" x14ac:dyDescent="0.2">
      <c r="A5778" s="2"/>
    </row>
    <row r="5779" spans="1:1" x14ac:dyDescent="0.2">
      <c r="A5779" s="2"/>
    </row>
    <row r="5780" spans="1:1" x14ac:dyDescent="0.2">
      <c r="A5780" s="2"/>
    </row>
    <row r="5781" spans="1:1" x14ac:dyDescent="0.2">
      <c r="A5781" s="2"/>
    </row>
    <row r="5782" spans="1:1" x14ac:dyDescent="0.2">
      <c r="A5782" s="2"/>
    </row>
    <row r="5783" spans="1:1" x14ac:dyDescent="0.2">
      <c r="A5783" s="2"/>
    </row>
    <row r="5784" spans="1:1" x14ac:dyDescent="0.2">
      <c r="A5784" s="2"/>
    </row>
    <row r="5785" spans="1:1" x14ac:dyDescent="0.2">
      <c r="A5785" s="2"/>
    </row>
    <row r="5786" spans="1:1" x14ac:dyDescent="0.2">
      <c r="A5786" s="2"/>
    </row>
    <row r="5787" spans="1:1" x14ac:dyDescent="0.2">
      <c r="A5787" s="2"/>
    </row>
    <row r="5788" spans="1:1" x14ac:dyDescent="0.2">
      <c r="A5788" s="2"/>
    </row>
    <row r="5789" spans="1:1" x14ac:dyDescent="0.2">
      <c r="A5789" s="2"/>
    </row>
    <row r="5790" spans="1:1" x14ac:dyDescent="0.2">
      <c r="A5790" s="2"/>
    </row>
    <row r="5791" spans="1:1" x14ac:dyDescent="0.2">
      <c r="A5791" s="2"/>
    </row>
    <row r="5792" spans="1:1" x14ac:dyDescent="0.2">
      <c r="A5792" s="2"/>
    </row>
    <row r="5793" spans="1:1" x14ac:dyDescent="0.2">
      <c r="A5793" s="2"/>
    </row>
    <row r="5794" spans="1:1" x14ac:dyDescent="0.2">
      <c r="A5794" s="2"/>
    </row>
    <row r="5795" spans="1:1" x14ac:dyDescent="0.2">
      <c r="A5795" s="2"/>
    </row>
    <row r="5796" spans="1:1" x14ac:dyDescent="0.2">
      <c r="A5796" s="2"/>
    </row>
    <row r="5797" spans="1:1" x14ac:dyDescent="0.2">
      <c r="A5797" s="2"/>
    </row>
    <row r="5798" spans="1:1" x14ac:dyDescent="0.2">
      <c r="A5798" s="2"/>
    </row>
    <row r="5799" spans="1:1" x14ac:dyDescent="0.2">
      <c r="A5799" s="2"/>
    </row>
    <row r="5800" spans="1:1" x14ac:dyDescent="0.2">
      <c r="A5800" s="2"/>
    </row>
    <row r="5801" spans="1:1" x14ac:dyDescent="0.2">
      <c r="A5801" s="2"/>
    </row>
    <row r="5802" spans="1:1" x14ac:dyDescent="0.2">
      <c r="A5802" s="2"/>
    </row>
    <row r="5803" spans="1:1" x14ac:dyDescent="0.2">
      <c r="A5803" s="2"/>
    </row>
    <row r="5804" spans="1:1" x14ac:dyDescent="0.2">
      <c r="A5804" s="2"/>
    </row>
    <row r="5805" spans="1:1" x14ac:dyDescent="0.2">
      <c r="A5805" s="2"/>
    </row>
    <row r="5806" spans="1:1" x14ac:dyDescent="0.2">
      <c r="A5806" s="2"/>
    </row>
    <row r="5807" spans="1:1" x14ac:dyDescent="0.2">
      <c r="A5807" s="2"/>
    </row>
    <row r="5808" spans="1:1" x14ac:dyDescent="0.2">
      <c r="A5808" s="2"/>
    </row>
    <row r="5809" spans="1:1" x14ac:dyDescent="0.2">
      <c r="A5809" s="2"/>
    </row>
    <row r="5810" spans="1:1" x14ac:dyDescent="0.2">
      <c r="A5810" s="2"/>
    </row>
    <row r="5811" spans="1:1" x14ac:dyDescent="0.2">
      <c r="A5811" s="2"/>
    </row>
    <row r="5812" spans="1:1" x14ac:dyDescent="0.2">
      <c r="A5812" s="2"/>
    </row>
    <row r="5813" spans="1:1" x14ac:dyDescent="0.2">
      <c r="A5813" s="2"/>
    </row>
    <row r="5814" spans="1:1" x14ac:dyDescent="0.2">
      <c r="A5814" s="2"/>
    </row>
    <row r="5815" spans="1:1" x14ac:dyDescent="0.2">
      <c r="A5815" s="2"/>
    </row>
    <row r="5816" spans="1:1" x14ac:dyDescent="0.2">
      <c r="A5816" s="2"/>
    </row>
    <row r="5817" spans="1:1" x14ac:dyDescent="0.2">
      <c r="A5817" s="2"/>
    </row>
    <row r="5818" spans="1:1" x14ac:dyDescent="0.2">
      <c r="A5818" s="2"/>
    </row>
    <row r="5819" spans="1:1" x14ac:dyDescent="0.2">
      <c r="A5819" s="2"/>
    </row>
    <row r="5820" spans="1:1" x14ac:dyDescent="0.2">
      <c r="A5820" s="2"/>
    </row>
    <row r="5821" spans="1:1" x14ac:dyDescent="0.2">
      <c r="A5821" s="2"/>
    </row>
    <row r="5822" spans="1:1" x14ac:dyDescent="0.2">
      <c r="A5822" s="2"/>
    </row>
    <row r="5823" spans="1:1" x14ac:dyDescent="0.2">
      <c r="A5823" s="2"/>
    </row>
    <row r="5824" spans="1:1" x14ac:dyDescent="0.2">
      <c r="A5824" s="2"/>
    </row>
    <row r="5825" spans="1:1" x14ac:dyDescent="0.2">
      <c r="A5825" s="2"/>
    </row>
    <row r="5826" spans="1:1" x14ac:dyDescent="0.2">
      <c r="A5826" s="2"/>
    </row>
    <row r="5827" spans="1:1" x14ac:dyDescent="0.2">
      <c r="A5827" s="2"/>
    </row>
    <row r="5828" spans="1:1" x14ac:dyDescent="0.2">
      <c r="A5828" s="2"/>
    </row>
    <row r="5829" spans="1:1" x14ac:dyDescent="0.2">
      <c r="A5829" s="2"/>
    </row>
    <row r="5830" spans="1:1" x14ac:dyDescent="0.2">
      <c r="A5830" s="2"/>
    </row>
    <row r="5831" spans="1:1" x14ac:dyDescent="0.2">
      <c r="A5831" s="2"/>
    </row>
    <row r="5832" spans="1:1" x14ac:dyDescent="0.2">
      <c r="A5832" s="2"/>
    </row>
    <row r="5833" spans="1:1" x14ac:dyDescent="0.2">
      <c r="A5833" s="2"/>
    </row>
    <row r="5834" spans="1:1" x14ac:dyDescent="0.2">
      <c r="A5834" s="2"/>
    </row>
    <row r="5835" spans="1:1" x14ac:dyDescent="0.2">
      <c r="A5835" s="2"/>
    </row>
    <row r="5836" spans="1:1" x14ac:dyDescent="0.2">
      <c r="A5836" s="2"/>
    </row>
    <row r="5837" spans="1:1" x14ac:dyDescent="0.2">
      <c r="A5837" s="2"/>
    </row>
    <row r="5838" spans="1:1" x14ac:dyDescent="0.2">
      <c r="A5838" s="2"/>
    </row>
    <row r="5839" spans="1:1" x14ac:dyDescent="0.2">
      <c r="A5839" s="2"/>
    </row>
    <row r="5840" spans="1:1" x14ac:dyDescent="0.2">
      <c r="A5840" s="2"/>
    </row>
    <row r="5841" spans="1:1" x14ac:dyDescent="0.2">
      <c r="A5841" s="2"/>
    </row>
    <row r="5842" spans="1:1" x14ac:dyDescent="0.2">
      <c r="A5842" s="2"/>
    </row>
    <row r="5843" spans="1:1" x14ac:dyDescent="0.2">
      <c r="A5843" s="2"/>
    </row>
    <row r="5844" spans="1:1" x14ac:dyDescent="0.2">
      <c r="A5844" s="2"/>
    </row>
    <row r="5845" spans="1:1" x14ac:dyDescent="0.2">
      <c r="A5845" s="2"/>
    </row>
    <row r="5846" spans="1:1" x14ac:dyDescent="0.2">
      <c r="A5846" s="2"/>
    </row>
    <row r="5847" spans="1:1" x14ac:dyDescent="0.2">
      <c r="A5847" s="2"/>
    </row>
    <row r="5848" spans="1:1" x14ac:dyDescent="0.2">
      <c r="A5848" s="2"/>
    </row>
    <row r="5849" spans="1:1" x14ac:dyDescent="0.2">
      <c r="A5849" s="2"/>
    </row>
    <row r="5850" spans="1:1" x14ac:dyDescent="0.2">
      <c r="A5850" s="2"/>
    </row>
    <row r="5851" spans="1:1" x14ac:dyDescent="0.2">
      <c r="A5851" s="2"/>
    </row>
    <row r="5852" spans="1:1" x14ac:dyDescent="0.2">
      <c r="A5852" s="2"/>
    </row>
    <row r="5853" spans="1:1" x14ac:dyDescent="0.2">
      <c r="A5853" s="2"/>
    </row>
    <row r="5854" spans="1:1" x14ac:dyDescent="0.2">
      <c r="A5854" s="2"/>
    </row>
    <row r="5855" spans="1:1" x14ac:dyDescent="0.2">
      <c r="A5855" s="2"/>
    </row>
    <row r="5856" spans="1:1" x14ac:dyDescent="0.2">
      <c r="A5856" s="2"/>
    </row>
    <row r="5857" spans="1:1" x14ac:dyDescent="0.2">
      <c r="A5857" s="2"/>
    </row>
    <row r="5858" spans="1:1" x14ac:dyDescent="0.2">
      <c r="A5858" s="2"/>
    </row>
    <row r="5859" spans="1:1" x14ac:dyDescent="0.2">
      <c r="A5859" s="2"/>
    </row>
    <row r="5860" spans="1:1" x14ac:dyDescent="0.2">
      <c r="A5860" s="2"/>
    </row>
    <row r="5861" spans="1:1" x14ac:dyDescent="0.2">
      <c r="A5861" s="2"/>
    </row>
    <row r="5862" spans="1:1" x14ac:dyDescent="0.2">
      <c r="A5862" s="2"/>
    </row>
    <row r="5863" spans="1:1" x14ac:dyDescent="0.2">
      <c r="A5863" s="2"/>
    </row>
    <row r="5864" spans="1:1" x14ac:dyDescent="0.2">
      <c r="A5864" s="2"/>
    </row>
    <row r="5865" spans="1:1" x14ac:dyDescent="0.2">
      <c r="A5865" s="2"/>
    </row>
    <row r="5866" spans="1:1" x14ac:dyDescent="0.2">
      <c r="A5866" s="2"/>
    </row>
    <row r="5867" spans="1:1" x14ac:dyDescent="0.2">
      <c r="A5867" s="2"/>
    </row>
    <row r="5868" spans="1:1" x14ac:dyDescent="0.2">
      <c r="A5868" s="2"/>
    </row>
    <row r="5869" spans="1:1" x14ac:dyDescent="0.2">
      <c r="A5869" s="2"/>
    </row>
    <row r="5870" spans="1:1" x14ac:dyDescent="0.2">
      <c r="A5870" s="2"/>
    </row>
    <row r="5871" spans="1:1" x14ac:dyDescent="0.2">
      <c r="A5871" s="2"/>
    </row>
    <row r="5872" spans="1:1" x14ac:dyDescent="0.2">
      <c r="A5872" s="2"/>
    </row>
    <row r="5873" spans="1:1" x14ac:dyDescent="0.2">
      <c r="A5873" s="2"/>
    </row>
    <row r="5874" spans="1:1" x14ac:dyDescent="0.2">
      <c r="A5874" s="2"/>
    </row>
    <row r="5875" spans="1:1" x14ac:dyDescent="0.2">
      <c r="A5875" s="2"/>
    </row>
    <row r="5876" spans="1:1" x14ac:dyDescent="0.2">
      <c r="A5876" s="2"/>
    </row>
    <row r="5877" spans="1:1" x14ac:dyDescent="0.2">
      <c r="A5877" s="2"/>
    </row>
    <row r="5878" spans="1:1" x14ac:dyDescent="0.2">
      <c r="A5878" s="2"/>
    </row>
    <row r="5879" spans="1:1" x14ac:dyDescent="0.2">
      <c r="A5879" s="2"/>
    </row>
    <row r="5880" spans="1:1" x14ac:dyDescent="0.2">
      <c r="A5880" s="2"/>
    </row>
    <row r="5881" spans="1:1" x14ac:dyDescent="0.2">
      <c r="A5881" s="2"/>
    </row>
    <row r="5882" spans="1:1" x14ac:dyDescent="0.2">
      <c r="A5882" s="2"/>
    </row>
    <row r="5883" spans="1:1" x14ac:dyDescent="0.2">
      <c r="A5883" s="2"/>
    </row>
    <row r="5884" spans="1:1" x14ac:dyDescent="0.2">
      <c r="A5884" s="2"/>
    </row>
    <row r="5885" spans="1:1" x14ac:dyDescent="0.2">
      <c r="A5885" s="2"/>
    </row>
    <row r="5886" spans="1:1" x14ac:dyDescent="0.2">
      <c r="A5886" s="2"/>
    </row>
    <row r="5887" spans="1:1" x14ac:dyDescent="0.2">
      <c r="A5887" s="2"/>
    </row>
    <row r="5888" spans="1:1" x14ac:dyDescent="0.2">
      <c r="A5888" s="2"/>
    </row>
    <row r="5889" spans="1:1" x14ac:dyDescent="0.2">
      <c r="A5889" s="2"/>
    </row>
    <row r="5890" spans="1:1" x14ac:dyDescent="0.2">
      <c r="A5890" s="2"/>
    </row>
    <row r="5891" spans="1:1" x14ac:dyDescent="0.2">
      <c r="A5891" s="2"/>
    </row>
    <row r="5892" spans="1:1" x14ac:dyDescent="0.2">
      <c r="A5892" s="2"/>
    </row>
    <row r="5893" spans="1:1" x14ac:dyDescent="0.2">
      <c r="A5893" s="2"/>
    </row>
    <row r="5894" spans="1:1" x14ac:dyDescent="0.2">
      <c r="A5894" s="2"/>
    </row>
    <row r="5895" spans="1:1" x14ac:dyDescent="0.2">
      <c r="A5895" s="2"/>
    </row>
    <row r="5896" spans="1:1" x14ac:dyDescent="0.2">
      <c r="A5896" s="2"/>
    </row>
    <row r="5897" spans="1:1" x14ac:dyDescent="0.2">
      <c r="A5897" s="2"/>
    </row>
    <row r="5898" spans="1:1" x14ac:dyDescent="0.2">
      <c r="A5898" s="2"/>
    </row>
    <row r="5899" spans="1:1" x14ac:dyDescent="0.2">
      <c r="A5899" s="2"/>
    </row>
    <row r="5900" spans="1:1" x14ac:dyDescent="0.2">
      <c r="A5900" s="2"/>
    </row>
    <row r="5901" spans="1:1" x14ac:dyDescent="0.2">
      <c r="A5901" s="2"/>
    </row>
    <row r="5902" spans="1:1" x14ac:dyDescent="0.2">
      <c r="A5902" s="2"/>
    </row>
    <row r="5903" spans="1:1" x14ac:dyDescent="0.2">
      <c r="A5903" s="2"/>
    </row>
    <row r="5904" spans="1:1" x14ac:dyDescent="0.2">
      <c r="A5904" s="2"/>
    </row>
    <row r="5905" spans="1:1" x14ac:dyDescent="0.2">
      <c r="A5905" s="2"/>
    </row>
    <row r="5906" spans="1:1" x14ac:dyDescent="0.2">
      <c r="A5906" s="2"/>
    </row>
    <row r="5907" spans="1:1" x14ac:dyDescent="0.2">
      <c r="A5907" s="2"/>
    </row>
    <row r="5908" spans="1:1" x14ac:dyDescent="0.2">
      <c r="A5908" s="2"/>
    </row>
    <row r="5909" spans="1:1" x14ac:dyDescent="0.2">
      <c r="A5909" s="2"/>
    </row>
    <row r="5910" spans="1:1" x14ac:dyDescent="0.2">
      <c r="A5910" s="2"/>
    </row>
    <row r="5911" spans="1:1" x14ac:dyDescent="0.2">
      <c r="A5911" s="2"/>
    </row>
    <row r="5912" spans="1:1" x14ac:dyDescent="0.2">
      <c r="A5912" s="2"/>
    </row>
    <row r="5913" spans="1:1" x14ac:dyDescent="0.2">
      <c r="A5913" s="2"/>
    </row>
    <row r="5914" spans="1:1" x14ac:dyDescent="0.2">
      <c r="A5914" s="2"/>
    </row>
    <row r="5915" spans="1:1" x14ac:dyDescent="0.2">
      <c r="A5915" s="2"/>
    </row>
    <row r="5916" spans="1:1" x14ac:dyDescent="0.2">
      <c r="A5916" s="2"/>
    </row>
    <row r="5917" spans="1:1" x14ac:dyDescent="0.2">
      <c r="A5917" s="2"/>
    </row>
    <row r="5918" spans="1:1" x14ac:dyDescent="0.2">
      <c r="A5918" s="2"/>
    </row>
    <row r="5919" spans="1:1" x14ac:dyDescent="0.2">
      <c r="A5919" s="2"/>
    </row>
    <row r="5920" spans="1:1" x14ac:dyDescent="0.2">
      <c r="A5920" s="2"/>
    </row>
    <row r="5921" spans="1:1" x14ac:dyDescent="0.2">
      <c r="A5921" s="2"/>
    </row>
    <row r="5922" spans="1:1" x14ac:dyDescent="0.2">
      <c r="A5922" s="2"/>
    </row>
    <row r="5923" spans="1:1" x14ac:dyDescent="0.2">
      <c r="A5923" s="2"/>
    </row>
    <row r="5924" spans="1:1" x14ac:dyDescent="0.2">
      <c r="A5924" s="2"/>
    </row>
    <row r="5925" spans="1:1" x14ac:dyDescent="0.2">
      <c r="A5925" s="2"/>
    </row>
    <row r="5926" spans="1:1" x14ac:dyDescent="0.2">
      <c r="A5926" s="2"/>
    </row>
    <row r="5927" spans="1:1" x14ac:dyDescent="0.2">
      <c r="A5927" s="2"/>
    </row>
    <row r="5928" spans="1:1" x14ac:dyDescent="0.2">
      <c r="A5928" s="2"/>
    </row>
    <row r="5929" spans="1:1" x14ac:dyDescent="0.2">
      <c r="A5929" s="2"/>
    </row>
    <row r="5930" spans="1:1" x14ac:dyDescent="0.2">
      <c r="A5930" s="2"/>
    </row>
    <row r="5931" spans="1:1" x14ac:dyDescent="0.2">
      <c r="A5931" s="2"/>
    </row>
    <row r="5932" spans="1:1" x14ac:dyDescent="0.2">
      <c r="A5932" s="2"/>
    </row>
    <row r="5933" spans="1:1" x14ac:dyDescent="0.2">
      <c r="A5933" s="2"/>
    </row>
    <row r="5934" spans="1:1" x14ac:dyDescent="0.2">
      <c r="A5934" s="2"/>
    </row>
    <row r="5935" spans="1:1" x14ac:dyDescent="0.2">
      <c r="A5935" s="2"/>
    </row>
    <row r="5936" spans="1:1" x14ac:dyDescent="0.2">
      <c r="A5936" s="2"/>
    </row>
    <row r="5937" spans="1:1" x14ac:dyDescent="0.2">
      <c r="A5937" s="2"/>
    </row>
    <row r="5938" spans="1:1" x14ac:dyDescent="0.2">
      <c r="A5938" s="2"/>
    </row>
    <row r="5939" spans="1:1" x14ac:dyDescent="0.2">
      <c r="A5939" s="2"/>
    </row>
    <row r="5940" spans="1:1" x14ac:dyDescent="0.2">
      <c r="A5940" s="2"/>
    </row>
    <row r="5941" spans="1:1" x14ac:dyDescent="0.2">
      <c r="A5941" s="2"/>
    </row>
    <row r="5942" spans="1:1" x14ac:dyDescent="0.2">
      <c r="A5942" s="2"/>
    </row>
    <row r="5943" spans="1:1" x14ac:dyDescent="0.2">
      <c r="A5943" s="2"/>
    </row>
    <row r="5944" spans="1:1" x14ac:dyDescent="0.2">
      <c r="A5944" s="2"/>
    </row>
    <row r="5945" spans="1:1" x14ac:dyDescent="0.2">
      <c r="A5945" s="2"/>
    </row>
    <row r="5946" spans="1:1" x14ac:dyDescent="0.2">
      <c r="A5946" s="2"/>
    </row>
    <row r="5947" spans="1:1" x14ac:dyDescent="0.2">
      <c r="A5947" s="2"/>
    </row>
    <row r="5948" spans="1:1" x14ac:dyDescent="0.2">
      <c r="A5948" s="2"/>
    </row>
    <row r="5949" spans="1:1" x14ac:dyDescent="0.2">
      <c r="A5949" s="2"/>
    </row>
    <row r="5950" spans="1:1" x14ac:dyDescent="0.2">
      <c r="A5950" s="2"/>
    </row>
    <row r="5951" spans="1:1" x14ac:dyDescent="0.2">
      <c r="A5951" s="2"/>
    </row>
    <row r="5952" spans="1:1" x14ac:dyDescent="0.2">
      <c r="A5952" s="2"/>
    </row>
    <row r="5953" spans="1:1" x14ac:dyDescent="0.2">
      <c r="A5953" s="2"/>
    </row>
    <row r="5954" spans="1:1" x14ac:dyDescent="0.2">
      <c r="A5954" s="2"/>
    </row>
    <row r="5955" spans="1:1" x14ac:dyDescent="0.2">
      <c r="A5955" s="2"/>
    </row>
    <row r="5956" spans="1:1" x14ac:dyDescent="0.2">
      <c r="A5956" s="2"/>
    </row>
    <row r="5957" spans="1:1" x14ac:dyDescent="0.2">
      <c r="A5957" s="2"/>
    </row>
    <row r="5958" spans="1:1" x14ac:dyDescent="0.2">
      <c r="A5958" s="2"/>
    </row>
    <row r="5959" spans="1:1" x14ac:dyDescent="0.2">
      <c r="A5959" s="2"/>
    </row>
    <row r="5960" spans="1:1" x14ac:dyDescent="0.2">
      <c r="A5960" s="2"/>
    </row>
    <row r="5961" spans="1:1" x14ac:dyDescent="0.2">
      <c r="A5961" s="2"/>
    </row>
    <row r="5962" spans="1:1" x14ac:dyDescent="0.2">
      <c r="A5962" s="2"/>
    </row>
    <row r="5963" spans="1:1" x14ac:dyDescent="0.2">
      <c r="A5963" s="2"/>
    </row>
    <row r="5964" spans="1:1" x14ac:dyDescent="0.2">
      <c r="A5964" s="2"/>
    </row>
    <row r="5965" spans="1:1" x14ac:dyDescent="0.2">
      <c r="A5965" s="2"/>
    </row>
    <row r="5966" spans="1:1" x14ac:dyDescent="0.2">
      <c r="A5966" s="2"/>
    </row>
    <row r="5967" spans="1:1" x14ac:dyDescent="0.2">
      <c r="A5967" s="2"/>
    </row>
    <row r="5968" spans="1:1" x14ac:dyDescent="0.2">
      <c r="A5968" s="2"/>
    </row>
    <row r="5969" spans="1:1" x14ac:dyDescent="0.2">
      <c r="A5969" s="2"/>
    </row>
    <row r="5970" spans="1:1" x14ac:dyDescent="0.2">
      <c r="A5970" s="2"/>
    </row>
    <row r="5971" spans="1:1" x14ac:dyDescent="0.2">
      <c r="A5971" s="2"/>
    </row>
    <row r="5972" spans="1:1" x14ac:dyDescent="0.2">
      <c r="A5972" s="2"/>
    </row>
    <row r="5973" spans="1:1" x14ac:dyDescent="0.2">
      <c r="A5973" s="2"/>
    </row>
    <row r="5974" spans="1:1" x14ac:dyDescent="0.2">
      <c r="A5974" s="2"/>
    </row>
    <row r="5975" spans="1:1" x14ac:dyDescent="0.2">
      <c r="A5975" s="2"/>
    </row>
    <row r="5976" spans="1:1" x14ac:dyDescent="0.2">
      <c r="A5976" s="2"/>
    </row>
    <row r="5977" spans="1:1" x14ac:dyDescent="0.2">
      <c r="A5977" s="2"/>
    </row>
    <row r="5978" spans="1:1" x14ac:dyDescent="0.2">
      <c r="A5978" s="2"/>
    </row>
    <row r="5979" spans="1:1" x14ac:dyDescent="0.2">
      <c r="A5979" s="2"/>
    </row>
    <row r="5980" spans="1:1" x14ac:dyDescent="0.2">
      <c r="A5980" s="2"/>
    </row>
    <row r="5981" spans="1:1" x14ac:dyDescent="0.2">
      <c r="A5981" s="2"/>
    </row>
    <row r="5982" spans="1:1" x14ac:dyDescent="0.2">
      <c r="A5982" s="2"/>
    </row>
    <row r="5983" spans="1:1" x14ac:dyDescent="0.2">
      <c r="A5983" s="2"/>
    </row>
    <row r="5984" spans="1:1" x14ac:dyDescent="0.2">
      <c r="A5984" s="2"/>
    </row>
    <row r="5985" spans="1:1" x14ac:dyDescent="0.2">
      <c r="A5985" s="2"/>
    </row>
    <row r="5986" spans="1:1" x14ac:dyDescent="0.2">
      <c r="A5986" s="2"/>
    </row>
    <row r="5987" spans="1:1" x14ac:dyDescent="0.2">
      <c r="A5987" s="2"/>
    </row>
    <row r="5988" spans="1:1" x14ac:dyDescent="0.2">
      <c r="A5988" s="2"/>
    </row>
    <row r="5989" spans="1:1" x14ac:dyDescent="0.2">
      <c r="A5989" s="2"/>
    </row>
    <row r="5990" spans="1:1" x14ac:dyDescent="0.2">
      <c r="A5990" s="2"/>
    </row>
    <row r="5991" spans="1:1" x14ac:dyDescent="0.2">
      <c r="A5991" s="2"/>
    </row>
    <row r="5992" spans="1:1" x14ac:dyDescent="0.2">
      <c r="A5992" s="2"/>
    </row>
    <row r="5993" spans="1:1" x14ac:dyDescent="0.2">
      <c r="A5993" s="2"/>
    </row>
    <row r="5994" spans="1:1" x14ac:dyDescent="0.2">
      <c r="A5994" s="2"/>
    </row>
    <row r="5995" spans="1:1" x14ac:dyDescent="0.2">
      <c r="A5995" s="2"/>
    </row>
    <row r="5996" spans="1:1" x14ac:dyDescent="0.2">
      <c r="A5996" s="2"/>
    </row>
    <row r="5997" spans="1:1" x14ac:dyDescent="0.2">
      <c r="A5997" s="2"/>
    </row>
    <row r="5998" spans="1:1" x14ac:dyDescent="0.2">
      <c r="A5998" s="2"/>
    </row>
    <row r="5999" spans="1:1" x14ac:dyDescent="0.2">
      <c r="A5999" s="2"/>
    </row>
    <row r="6000" spans="1:1" x14ac:dyDescent="0.2">
      <c r="A6000" s="2"/>
    </row>
    <row r="6001" spans="1:1" x14ac:dyDescent="0.2">
      <c r="A6001" s="2"/>
    </row>
    <row r="6002" spans="1:1" x14ac:dyDescent="0.2">
      <c r="A6002" s="2"/>
    </row>
    <row r="6003" spans="1:1" x14ac:dyDescent="0.2">
      <c r="A6003" s="2"/>
    </row>
    <row r="6004" spans="1:1" x14ac:dyDescent="0.2">
      <c r="A6004" s="2"/>
    </row>
    <row r="6005" spans="1:1" x14ac:dyDescent="0.2">
      <c r="A6005" s="2"/>
    </row>
    <row r="6006" spans="1:1" x14ac:dyDescent="0.2">
      <c r="A6006" s="2"/>
    </row>
    <row r="6007" spans="1:1" x14ac:dyDescent="0.2">
      <c r="A6007" s="2"/>
    </row>
    <row r="6008" spans="1:1" x14ac:dyDescent="0.2">
      <c r="A6008" s="2"/>
    </row>
    <row r="6009" spans="1:1" x14ac:dyDescent="0.2">
      <c r="A6009" s="2"/>
    </row>
    <row r="6010" spans="1:1" x14ac:dyDescent="0.2">
      <c r="A6010" s="2"/>
    </row>
    <row r="6011" spans="1:1" x14ac:dyDescent="0.2">
      <c r="A6011" s="2"/>
    </row>
    <row r="6012" spans="1:1" x14ac:dyDescent="0.2">
      <c r="A6012" s="2"/>
    </row>
    <row r="6013" spans="1:1" x14ac:dyDescent="0.2">
      <c r="A6013" s="2"/>
    </row>
    <row r="6014" spans="1:1" x14ac:dyDescent="0.2">
      <c r="A6014" s="2"/>
    </row>
    <row r="6015" spans="1:1" x14ac:dyDescent="0.2">
      <c r="A6015" s="2"/>
    </row>
    <row r="6016" spans="1:1" x14ac:dyDescent="0.2">
      <c r="A6016" s="2"/>
    </row>
    <row r="6017" spans="1:1" x14ac:dyDescent="0.2">
      <c r="A6017" s="2"/>
    </row>
    <row r="6018" spans="1:1" x14ac:dyDescent="0.2">
      <c r="A6018" s="2"/>
    </row>
    <row r="6019" spans="1:1" x14ac:dyDescent="0.2">
      <c r="A6019" s="2"/>
    </row>
    <row r="6020" spans="1:1" x14ac:dyDescent="0.2">
      <c r="A6020" s="2"/>
    </row>
    <row r="6021" spans="1:1" x14ac:dyDescent="0.2">
      <c r="A6021" s="2"/>
    </row>
    <row r="6022" spans="1:1" x14ac:dyDescent="0.2">
      <c r="A6022" s="2"/>
    </row>
    <row r="6023" spans="1:1" x14ac:dyDescent="0.2">
      <c r="A6023" s="2"/>
    </row>
    <row r="6024" spans="1:1" x14ac:dyDescent="0.2">
      <c r="A6024" s="2"/>
    </row>
    <row r="6025" spans="1:1" x14ac:dyDescent="0.2">
      <c r="A6025" s="2"/>
    </row>
    <row r="6026" spans="1:1" x14ac:dyDescent="0.2">
      <c r="A6026" s="2"/>
    </row>
    <row r="6027" spans="1:1" x14ac:dyDescent="0.2">
      <c r="A6027" s="2"/>
    </row>
    <row r="6028" spans="1:1" x14ac:dyDescent="0.2">
      <c r="A6028" s="2"/>
    </row>
    <row r="6029" spans="1:1" x14ac:dyDescent="0.2">
      <c r="A6029" s="2"/>
    </row>
    <row r="6030" spans="1:1" x14ac:dyDescent="0.2">
      <c r="A6030" s="2"/>
    </row>
    <row r="6031" spans="1:1" x14ac:dyDescent="0.2">
      <c r="A6031" s="2"/>
    </row>
    <row r="6032" spans="1:1" x14ac:dyDescent="0.2">
      <c r="A6032" s="2"/>
    </row>
    <row r="6033" spans="1:1" x14ac:dyDescent="0.2">
      <c r="A6033" s="2"/>
    </row>
    <row r="6034" spans="1:1" x14ac:dyDescent="0.2">
      <c r="A6034" s="2"/>
    </row>
    <row r="6035" spans="1:1" x14ac:dyDescent="0.2">
      <c r="A6035" s="2"/>
    </row>
    <row r="6036" spans="1:1" x14ac:dyDescent="0.2">
      <c r="A6036" s="2"/>
    </row>
    <row r="6037" spans="1:1" x14ac:dyDescent="0.2">
      <c r="A6037" s="2"/>
    </row>
    <row r="6038" spans="1:1" x14ac:dyDescent="0.2">
      <c r="A6038" s="2"/>
    </row>
    <row r="6039" spans="1:1" x14ac:dyDescent="0.2">
      <c r="A6039" s="2"/>
    </row>
    <row r="6040" spans="1:1" x14ac:dyDescent="0.2">
      <c r="A6040" s="2"/>
    </row>
    <row r="6041" spans="1:1" x14ac:dyDescent="0.2">
      <c r="A6041" s="2"/>
    </row>
    <row r="6042" spans="1:1" x14ac:dyDescent="0.2">
      <c r="A6042" s="2"/>
    </row>
    <row r="6043" spans="1:1" x14ac:dyDescent="0.2">
      <c r="A6043" s="2"/>
    </row>
    <row r="6044" spans="1:1" x14ac:dyDescent="0.2">
      <c r="A6044" s="2"/>
    </row>
    <row r="6045" spans="1:1" x14ac:dyDescent="0.2">
      <c r="A6045" s="2"/>
    </row>
    <row r="6046" spans="1:1" x14ac:dyDescent="0.2">
      <c r="A6046" s="2"/>
    </row>
    <row r="6047" spans="1:1" x14ac:dyDescent="0.2">
      <c r="A6047" s="2"/>
    </row>
    <row r="6048" spans="1:1" x14ac:dyDescent="0.2">
      <c r="A6048" s="2"/>
    </row>
    <row r="6049" spans="1:1" x14ac:dyDescent="0.2">
      <c r="A6049" s="2"/>
    </row>
    <row r="6050" spans="1:1" x14ac:dyDescent="0.2">
      <c r="A6050" s="2"/>
    </row>
    <row r="6051" spans="1:1" x14ac:dyDescent="0.2">
      <c r="A6051" s="2"/>
    </row>
    <row r="6052" spans="1:1" x14ac:dyDescent="0.2">
      <c r="A6052" s="2"/>
    </row>
    <row r="6053" spans="1:1" x14ac:dyDescent="0.2">
      <c r="A6053" s="2"/>
    </row>
    <row r="6054" spans="1:1" x14ac:dyDescent="0.2">
      <c r="A6054" s="2"/>
    </row>
    <row r="6055" spans="1:1" x14ac:dyDescent="0.2">
      <c r="A6055" s="2"/>
    </row>
    <row r="6056" spans="1:1" x14ac:dyDescent="0.2">
      <c r="A6056" s="2"/>
    </row>
    <row r="6057" spans="1:1" x14ac:dyDescent="0.2">
      <c r="A6057" s="2"/>
    </row>
    <row r="6058" spans="1:1" x14ac:dyDescent="0.2">
      <c r="A6058" s="2"/>
    </row>
    <row r="6059" spans="1:1" x14ac:dyDescent="0.2">
      <c r="A6059" s="2"/>
    </row>
    <row r="6060" spans="1:1" x14ac:dyDescent="0.2">
      <c r="A6060" s="2"/>
    </row>
    <row r="6061" spans="1:1" x14ac:dyDescent="0.2">
      <c r="A6061" s="2"/>
    </row>
    <row r="6062" spans="1:1" x14ac:dyDescent="0.2">
      <c r="A6062" s="2"/>
    </row>
    <row r="6063" spans="1:1" x14ac:dyDescent="0.2">
      <c r="A6063" s="2"/>
    </row>
    <row r="6064" spans="1:1" x14ac:dyDescent="0.2">
      <c r="A6064" s="2"/>
    </row>
    <row r="6065" spans="1:1" x14ac:dyDescent="0.2">
      <c r="A6065" s="2"/>
    </row>
    <row r="6066" spans="1:1" x14ac:dyDescent="0.2">
      <c r="A6066" s="2"/>
    </row>
    <row r="6067" spans="1:1" x14ac:dyDescent="0.2">
      <c r="A6067" s="2"/>
    </row>
    <row r="6068" spans="1:1" x14ac:dyDescent="0.2">
      <c r="A6068" s="2"/>
    </row>
    <row r="6069" spans="1:1" x14ac:dyDescent="0.2">
      <c r="A6069" s="2"/>
    </row>
    <row r="6070" spans="1:1" x14ac:dyDescent="0.2">
      <c r="A6070" s="2"/>
    </row>
    <row r="6071" spans="1:1" x14ac:dyDescent="0.2">
      <c r="A6071" s="2"/>
    </row>
    <row r="6072" spans="1:1" x14ac:dyDescent="0.2">
      <c r="A6072" s="2"/>
    </row>
    <row r="6073" spans="1:1" x14ac:dyDescent="0.2">
      <c r="A6073" s="2"/>
    </row>
    <row r="6074" spans="1:1" x14ac:dyDescent="0.2">
      <c r="A6074" s="2"/>
    </row>
    <row r="6075" spans="1:1" x14ac:dyDescent="0.2">
      <c r="A6075" s="2"/>
    </row>
    <row r="6076" spans="1:1" x14ac:dyDescent="0.2">
      <c r="A6076" s="2"/>
    </row>
    <row r="6077" spans="1:1" x14ac:dyDescent="0.2">
      <c r="A6077" s="2"/>
    </row>
    <row r="6078" spans="1:1" x14ac:dyDescent="0.2">
      <c r="A6078" s="2"/>
    </row>
    <row r="6079" spans="1:1" x14ac:dyDescent="0.2">
      <c r="A6079" s="2"/>
    </row>
    <row r="6080" spans="1:1" x14ac:dyDescent="0.2">
      <c r="A6080" s="2"/>
    </row>
    <row r="6081" spans="1:1" x14ac:dyDescent="0.2">
      <c r="A6081" s="2"/>
    </row>
    <row r="6082" spans="1:1" x14ac:dyDescent="0.2">
      <c r="A6082" s="2"/>
    </row>
    <row r="6083" spans="1:1" x14ac:dyDescent="0.2">
      <c r="A6083" s="2"/>
    </row>
    <row r="6084" spans="1:1" x14ac:dyDescent="0.2">
      <c r="A6084" s="2"/>
    </row>
    <row r="6085" spans="1:1" x14ac:dyDescent="0.2">
      <c r="A6085" s="2"/>
    </row>
    <row r="6086" spans="1:1" x14ac:dyDescent="0.2">
      <c r="A6086" s="2"/>
    </row>
    <row r="6087" spans="1:1" x14ac:dyDescent="0.2">
      <c r="A6087" s="2"/>
    </row>
    <row r="6088" spans="1:1" x14ac:dyDescent="0.2">
      <c r="A6088" s="2"/>
    </row>
    <row r="6089" spans="1:1" x14ac:dyDescent="0.2">
      <c r="A6089" s="2"/>
    </row>
    <row r="6090" spans="1:1" x14ac:dyDescent="0.2">
      <c r="A6090" s="2"/>
    </row>
    <row r="6091" spans="1:1" x14ac:dyDescent="0.2">
      <c r="A6091" s="2"/>
    </row>
    <row r="6092" spans="1:1" x14ac:dyDescent="0.2">
      <c r="A6092" s="2"/>
    </row>
    <row r="6093" spans="1:1" x14ac:dyDescent="0.2">
      <c r="A6093" s="2"/>
    </row>
    <row r="6094" spans="1:1" x14ac:dyDescent="0.2">
      <c r="A6094" s="2"/>
    </row>
    <row r="6095" spans="1:1" x14ac:dyDescent="0.2">
      <c r="A6095" s="2"/>
    </row>
    <row r="6096" spans="1:1" x14ac:dyDescent="0.2">
      <c r="A6096" s="2"/>
    </row>
    <row r="6097" spans="1:1" x14ac:dyDescent="0.2">
      <c r="A6097" s="2"/>
    </row>
    <row r="6098" spans="1:1" x14ac:dyDescent="0.2">
      <c r="A6098" s="2"/>
    </row>
    <row r="6099" spans="1:1" x14ac:dyDescent="0.2">
      <c r="A6099" s="2"/>
    </row>
    <row r="6100" spans="1:1" x14ac:dyDescent="0.2">
      <c r="A6100" s="2"/>
    </row>
    <row r="6101" spans="1:1" x14ac:dyDescent="0.2">
      <c r="A6101" s="2"/>
    </row>
    <row r="6102" spans="1:1" x14ac:dyDescent="0.2">
      <c r="A6102" s="2"/>
    </row>
    <row r="6103" spans="1:1" x14ac:dyDescent="0.2">
      <c r="A6103" s="2"/>
    </row>
    <row r="6104" spans="1:1" x14ac:dyDescent="0.2">
      <c r="A6104" s="2"/>
    </row>
    <row r="6105" spans="1:1" x14ac:dyDescent="0.2">
      <c r="A6105" s="2"/>
    </row>
    <row r="6106" spans="1:1" x14ac:dyDescent="0.2">
      <c r="A6106" s="2"/>
    </row>
    <row r="6107" spans="1:1" x14ac:dyDescent="0.2">
      <c r="A6107" s="2"/>
    </row>
    <row r="6108" spans="1:1" x14ac:dyDescent="0.2">
      <c r="A6108" s="2"/>
    </row>
    <row r="6109" spans="1:1" x14ac:dyDescent="0.2">
      <c r="A6109" s="2"/>
    </row>
    <row r="6110" spans="1:1" x14ac:dyDescent="0.2">
      <c r="A6110" s="2"/>
    </row>
    <row r="6111" spans="1:1" x14ac:dyDescent="0.2">
      <c r="A6111" s="2"/>
    </row>
    <row r="6112" spans="1:1" x14ac:dyDescent="0.2">
      <c r="A6112" s="2"/>
    </row>
    <row r="6113" spans="1:1" x14ac:dyDescent="0.2">
      <c r="A6113" s="2"/>
    </row>
    <row r="6114" spans="1:1" x14ac:dyDescent="0.2">
      <c r="A6114" s="2"/>
    </row>
    <row r="6115" spans="1:1" x14ac:dyDescent="0.2">
      <c r="A6115" s="2"/>
    </row>
    <row r="6116" spans="1:1" x14ac:dyDescent="0.2">
      <c r="A6116" s="2"/>
    </row>
    <row r="6117" spans="1:1" x14ac:dyDescent="0.2">
      <c r="A6117" s="2"/>
    </row>
    <row r="6118" spans="1:1" x14ac:dyDescent="0.2">
      <c r="A6118" s="2"/>
    </row>
    <row r="6119" spans="1:1" x14ac:dyDescent="0.2">
      <c r="A6119" s="2"/>
    </row>
    <row r="6120" spans="1:1" x14ac:dyDescent="0.2">
      <c r="A6120" s="2"/>
    </row>
    <row r="6121" spans="1:1" x14ac:dyDescent="0.2">
      <c r="A6121" s="2"/>
    </row>
    <row r="6122" spans="1:1" x14ac:dyDescent="0.2">
      <c r="A6122" s="2"/>
    </row>
    <row r="6123" spans="1:1" x14ac:dyDescent="0.2">
      <c r="A6123" s="2"/>
    </row>
    <row r="6124" spans="1:1" x14ac:dyDescent="0.2">
      <c r="A6124" s="2"/>
    </row>
    <row r="6125" spans="1:1" x14ac:dyDescent="0.2">
      <c r="A6125" s="2"/>
    </row>
    <row r="6126" spans="1:1" x14ac:dyDescent="0.2">
      <c r="A6126" s="2"/>
    </row>
    <row r="6127" spans="1:1" x14ac:dyDescent="0.2">
      <c r="A6127" s="2"/>
    </row>
    <row r="6128" spans="1:1" x14ac:dyDescent="0.2">
      <c r="A6128" s="2"/>
    </row>
    <row r="6129" spans="1:1" x14ac:dyDescent="0.2">
      <c r="A6129" s="2"/>
    </row>
    <row r="6130" spans="1:1" x14ac:dyDescent="0.2">
      <c r="A6130" s="2"/>
    </row>
    <row r="6131" spans="1:1" x14ac:dyDescent="0.2">
      <c r="A6131" s="2"/>
    </row>
    <row r="6132" spans="1:1" x14ac:dyDescent="0.2">
      <c r="A6132" s="2"/>
    </row>
    <row r="6133" spans="1:1" x14ac:dyDescent="0.2">
      <c r="A6133" s="2"/>
    </row>
    <row r="6134" spans="1:1" x14ac:dyDescent="0.2">
      <c r="A6134" s="2"/>
    </row>
    <row r="6135" spans="1:1" x14ac:dyDescent="0.2">
      <c r="A6135" s="2"/>
    </row>
    <row r="6136" spans="1:1" x14ac:dyDescent="0.2">
      <c r="A6136" s="2"/>
    </row>
    <row r="6137" spans="1:1" x14ac:dyDescent="0.2">
      <c r="A6137" s="2"/>
    </row>
    <row r="6138" spans="1:1" x14ac:dyDescent="0.2">
      <c r="A6138" s="2"/>
    </row>
    <row r="6139" spans="1:1" x14ac:dyDescent="0.2">
      <c r="A6139" s="2"/>
    </row>
    <row r="6140" spans="1:1" x14ac:dyDescent="0.2">
      <c r="A6140" s="2"/>
    </row>
    <row r="6141" spans="1:1" x14ac:dyDescent="0.2">
      <c r="A6141" s="2"/>
    </row>
    <row r="6142" spans="1:1" x14ac:dyDescent="0.2">
      <c r="A6142" s="2"/>
    </row>
    <row r="6143" spans="1:1" x14ac:dyDescent="0.2">
      <c r="A6143" s="2"/>
    </row>
    <row r="6144" spans="1:1" x14ac:dyDescent="0.2">
      <c r="A6144" s="2"/>
    </row>
    <row r="6145" spans="1:1" x14ac:dyDescent="0.2">
      <c r="A6145" s="2"/>
    </row>
    <row r="6146" spans="1:1" x14ac:dyDescent="0.2">
      <c r="A6146" s="2"/>
    </row>
    <row r="6147" spans="1:1" x14ac:dyDescent="0.2">
      <c r="A6147" s="2"/>
    </row>
    <row r="6148" spans="1:1" x14ac:dyDescent="0.2">
      <c r="A6148" s="2"/>
    </row>
    <row r="6149" spans="1:1" x14ac:dyDescent="0.2">
      <c r="A6149" s="2"/>
    </row>
    <row r="6150" spans="1:1" x14ac:dyDescent="0.2">
      <c r="A6150" s="2"/>
    </row>
    <row r="6151" spans="1:1" x14ac:dyDescent="0.2">
      <c r="A6151" s="2"/>
    </row>
    <row r="6152" spans="1:1" x14ac:dyDescent="0.2">
      <c r="A6152" s="2"/>
    </row>
    <row r="6153" spans="1:1" x14ac:dyDescent="0.2">
      <c r="A6153" s="2"/>
    </row>
    <row r="6154" spans="1:1" x14ac:dyDescent="0.2">
      <c r="A6154" s="2"/>
    </row>
    <row r="6155" spans="1:1" x14ac:dyDescent="0.2">
      <c r="A6155" s="2"/>
    </row>
    <row r="6156" spans="1:1" x14ac:dyDescent="0.2">
      <c r="A6156" s="2"/>
    </row>
    <row r="6157" spans="1:1" x14ac:dyDescent="0.2">
      <c r="A6157" s="2"/>
    </row>
    <row r="6158" spans="1:1" x14ac:dyDescent="0.2">
      <c r="A6158" s="2"/>
    </row>
    <row r="6159" spans="1:1" x14ac:dyDescent="0.2">
      <c r="A6159" s="2"/>
    </row>
    <row r="6160" spans="1:1" x14ac:dyDescent="0.2">
      <c r="A6160" s="2"/>
    </row>
    <row r="6161" spans="1:1" x14ac:dyDescent="0.2">
      <c r="A6161" s="2"/>
    </row>
    <row r="6162" spans="1:1" x14ac:dyDescent="0.2">
      <c r="A6162" s="2"/>
    </row>
    <row r="6163" spans="1:1" x14ac:dyDescent="0.2">
      <c r="A6163" s="2"/>
    </row>
    <row r="6164" spans="1:1" x14ac:dyDescent="0.2">
      <c r="A6164" s="2"/>
    </row>
    <row r="6165" spans="1:1" x14ac:dyDescent="0.2">
      <c r="A6165" s="2"/>
    </row>
    <row r="6166" spans="1:1" x14ac:dyDescent="0.2">
      <c r="A6166" s="2"/>
    </row>
    <row r="6167" spans="1:1" x14ac:dyDescent="0.2">
      <c r="A6167" s="2"/>
    </row>
    <row r="6168" spans="1:1" x14ac:dyDescent="0.2">
      <c r="A6168" s="2"/>
    </row>
    <row r="6169" spans="1:1" x14ac:dyDescent="0.2">
      <c r="A6169" s="2"/>
    </row>
    <row r="6170" spans="1:1" x14ac:dyDescent="0.2">
      <c r="A6170" s="2"/>
    </row>
    <row r="6171" spans="1:1" x14ac:dyDescent="0.2">
      <c r="A6171" s="2"/>
    </row>
    <row r="6172" spans="1:1" x14ac:dyDescent="0.2">
      <c r="A6172" s="2"/>
    </row>
    <row r="6173" spans="1:1" x14ac:dyDescent="0.2">
      <c r="A6173" s="2"/>
    </row>
    <row r="6174" spans="1:1" x14ac:dyDescent="0.2">
      <c r="A6174" s="2"/>
    </row>
    <row r="6175" spans="1:1" x14ac:dyDescent="0.2">
      <c r="A6175" s="2"/>
    </row>
    <row r="6176" spans="1:1" x14ac:dyDescent="0.2">
      <c r="A6176" s="2"/>
    </row>
    <row r="6177" spans="1:1" x14ac:dyDescent="0.2">
      <c r="A6177" s="2"/>
    </row>
    <row r="6178" spans="1:1" x14ac:dyDescent="0.2">
      <c r="A6178" s="2"/>
    </row>
    <row r="6179" spans="1:1" x14ac:dyDescent="0.2">
      <c r="A6179" s="2"/>
    </row>
    <row r="6180" spans="1:1" x14ac:dyDescent="0.2">
      <c r="A6180" s="2"/>
    </row>
    <row r="6181" spans="1:1" x14ac:dyDescent="0.2">
      <c r="A6181" s="2"/>
    </row>
    <row r="6182" spans="1:1" x14ac:dyDescent="0.2">
      <c r="A6182" s="2"/>
    </row>
    <row r="6183" spans="1:1" x14ac:dyDescent="0.2">
      <c r="A6183" s="2"/>
    </row>
    <row r="6184" spans="1:1" x14ac:dyDescent="0.2">
      <c r="A6184" s="2"/>
    </row>
    <row r="6185" spans="1:1" x14ac:dyDescent="0.2">
      <c r="A6185" s="2"/>
    </row>
    <row r="6186" spans="1:1" x14ac:dyDescent="0.2">
      <c r="A6186" s="2"/>
    </row>
    <row r="6187" spans="1:1" x14ac:dyDescent="0.2">
      <c r="A6187" s="2"/>
    </row>
    <row r="6188" spans="1:1" x14ac:dyDescent="0.2">
      <c r="A6188" s="2"/>
    </row>
    <row r="6189" spans="1:1" x14ac:dyDescent="0.2">
      <c r="A6189" s="2"/>
    </row>
    <row r="6190" spans="1:1" x14ac:dyDescent="0.2">
      <c r="A6190" s="2"/>
    </row>
    <row r="6191" spans="1:1" x14ac:dyDescent="0.2">
      <c r="A6191" s="2"/>
    </row>
    <row r="6192" spans="1:1" x14ac:dyDescent="0.2">
      <c r="A6192" s="2"/>
    </row>
    <row r="6193" spans="1:1" x14ac:dyDescent="0.2">
      <c r="A6193" s="2"/>
    </row>
    <row r="6194" spans="1:1" x14ac:dyDescent="0.2">
      <c r="A6194" s="2"/>
    </row>
    <row r="6195" spans="1:1" x14ac:dyDescent="0.2">
      <c r="A6195" s="2"/>
    </row>
    <row r="6196" spans="1:1" x14ac:dyDescent="0.2">
      <c r="A6196" s="2"/>
    </row>
    <row r="6197" spans="1:1" x14ac:dyDescent="0.2">
      <c r="A6197" s="2"/>
    </row>
    <row r="6198" spans="1:1" x14ac:dyDescent="0.2">
      <c r="A6198" s="2"/>
    </row>
    <row r="6199" spans="1:1" x14ac:dyDescent="0.2">
      <c r="A6199" s="2"/>
    </row>
    <row r="6200" spans="1:1" x14ac:dyDescent="0.2">
      <c r="A6200" s="2"/>
    </row>
    <row r="6201" spans="1:1" x14ac:dyDescent="0.2">
      <c r="A6201" s="2"/>
    </row>
    <row r="6202" spans="1:1" x14ac:dyDescent="0.2">
      <c r="A6202" s="2"/>
    </row>
    <row r="6203" spans="1:1" x14ac:dyDescent="0.2">
      <c r="A6203" s="2"/>
    </row>
    <row r="6204" spans="1:1" x14ac:dyDescent="0.2">
      <c r="A6204" s="2"/>
    </row>
    <row r="6205" spans="1:1" x14ac:dyDescent="0.2">
      <c r="A6205" s="2"/>
    </row>
    <row r="6206" spans="1:1" x14ac:dyDescent="0.2">
      <c r="A6206" s="2"/>
    </row>
    <row r="6207" spans="1:1" x14ac:dyDescent="0.2">
      <c r="A6207" s="2"/>
    </row>
    <row r="6208" spans="1:1" x14ac:dyDescent="0.2">
      <c r="A6208" s="2"/>
    </row>
    <row r="6209" spans="1:1" x14ac:dyDescent="0.2">
      <c r="A6209" s="2"/>
    </row>
    <row r="6210" spans="1:1" x14ac:dyDescent="0.2">
      <c r="A6210" s="2"/>
    </row>
    <row r="6211" spans="1:1" x14ac:dyDescent="0.2">
      <c r="A6211" s="2"/>
    </row>
    <row r="6212" spans="1:1" x14ac:dyDescent="0.2">
      <c r="A6212" s="2"/>
    </row>
    <row r="6213" spans="1:1" x14ac:dyDescent="0.2">
      <c r="A6213" s="2"/>
    </row>
    <row r="6214" spans="1:1" x14ac:dyDescent="0.2">
      <c r="A6214" s="2"/>
    </row>
    <row r="6215" spans="1:1" x14ac:dyDescent="0.2">
      <c r="A6215" s="2"/>
    </row>
    <row r="6216" spans="1:1" x14ac:dyDescent="0.2">
      <c r="A6216" s="2"/>
    </row>
    <row r="6217" spans="1:1" x14ac:dyDescent="0.2">
      <c r="A6217" s="2"/>
    </row>
    <row r="6218" spans="1:1" x14ac:dyDescent="0.2">
      <c r="A6218" s="2"/>
    </row>
    <row r="6219" spans="1:1" x14ac:dyDescent="0.2">
      <c r="A6219" s="2"/>
    </row>
    <row r="6220" spans="1:1" x14ac:dyDescent="0.2">
      <c r="A6220" s="2"/>
    </row>
    <row r="6221" spans="1:1" x14ac:dyDescent="0.2">
      <c r="A6221" s="2"/>
    </row>
    <row r="6222" spans="1:1" x14ac:dyDescent="0.2">
      <c r="A6222" s="2"/>
    </row>
    <row r="6223" spans="1:1" x14ac:dyDescent="0.2">
      <c r="A6223" s="2"/>
    </row>
    <row r="6224" spans="1:1" x14ac:dyDescent="0.2">
      <c r="A6224" s="2"/>
    </row>
    <row r="6225" spans="1:1" x14ac:dyDescent="0.2">
      <c r="A6225" s="2"/>
    </row>
    <row r="6226" spans="1:1" x14ac:dyDescent="0.2">
      <c r="A6226" s="2"/>
    </row>
    <row r="6227" spans="1:1" x14ac:dyDescent="0.2">
      <c r="A6227" s="2"/>
    </row>
    <row r="6228" spans="1:1" x14ac:dyDescent="0.2">
      <c r="A6228" s="2"/>
    </row>
    <row r="6229" spans="1:1" x14ac:dyDescent="0.2">
      <c r="A6229" s="2"/>
    </row>
    <row r="6230" spans="1:1" x14ac:dyDescent="0.2">
      <c r="A6230" s="2"/>
    </row>
    <row r="6231" spans="1:1" x14ac:dyDescent="0.2">
      <c r="A6231" s="2"/>
    </row>
    <row r="6232" spans="1:1" x14ac:dyDescent="0.2">
      <c r="A6232" s="2"/>
    </row>
    <row r="6233" spans="1:1" x14ac:dyDescent="0.2">
      <c r="A6233" s="2"/>
    </row>
    <row r="6234" spans="1:1" x14ac:dyDescent="0.2">
      <c r="A6234" s="2"/>
    </row>
    <row r="6235" spans="1:1" x14ac:dyDescent="0.2">
      <c r="A6235" s="2"/>
    </row>
    <row r="6236" spans="1:1" x14ac:dyDescent="0.2">
      <c r="A6236" s="2"/>
    </row>
    <row r="6237" spans="1:1" x14ac:dyDescent="0.2">
      <c r="A6237" s="2"/>
    </row>
    <row r="6238" spans="1:1" x14ac:dyDescent="0.2">
      <c r="A6238" s="2"/>
    </row>
    <row r="6239" spans="1:1" x14ac:dyDescent="0.2">
      <c r="A6239" s="2"/>
    </row>
    <row r="6240" spans="1:1" x14ac:dyDescent="0.2">
      <c r="A6240" s="2"/>
    </row>
    <row r="6241" spans="1:1" x14ac:dyDescent="0.2">
      <c r="A6241" s="2"/>
    </row>
    <row r="6242" spans="1:1" x14ac:dyDescent="0.2">
      <c r="A6242" s="2"/>
    </row>
    <row r="6243" spans="1:1" x14ac:dyDescent="0.2">
      <c r="A6243" s="2"/>
    </row>
    <row r="6244" spans="1:1" x14ac:dyDescent="0.2">
      <c r="A6244" s="2"/>
    </row>
    <row r="6245" spans="1:1" x14ac:dyDescent="0.2">
      <c r="A6245" s="2"/>
    </row>
    <row r="6246" spans="1:1" x14ac:dyDescent="0.2">
      <c r="A6246" s="2"/>
    </row>
    <row r="6247" spans="1:1" x14ac:dyDescent="0.2">
      <c r="A6247" s="2"/>
    </row>
    <row r="6248" spans="1:1" x14ac:dyDescent="0.2">
      <c r="A6248" s="2"/>
    </row>
    <row r="6249" spans="1:1" x14ac:dyDescent="0.2">
      <c r="A6249" s="2"/>
    </row>
    <row r="6250" spans="1:1" x14ac:dyDescent="0.2">
      <c r="A6250" s="2"/>
    </row>
    <row r="6251" spans="1:1" x14ac:dyDescent="0.2">
      <c r="A6251" s="2"/>
    </row>
    <row r="6252" spans="1:1" x14ac:dyDescent="0.2">
      <c r="A6252" s="2"/>
    </row>
    <row r="6253" spans="1:1" x14ac:dyDescent="0.2">
      <c r="A6253" s="2"/>
    </row>
    <row r="6254" spans="1:1" x14ac:dyDescent="0.2">
      <c r="A6254" s="2"/>
    </row>
    <row r="6255" spans="1:1" x14ac:dyDescent="0.2">
      <c r="A6255" s="2"/>
    </row>
    <row r="6256" spans="1:1" x14ac:dyDescent="0.2">
      <c r="A6256" s="2"/>
    </row>
    <row r="6257" spans="1:1" x14ac:dyDescent="0.2">
      <c r="A6257" s="2"/>
    </row>
    <row r="6258" spans="1:1" x14ac:dyDescent="0.2">
      <c r="A6258" s="2"/>
    </row>
    <row r="6259" spans="1:1" x14ac:dyDescent="0.2">
      <c r="A6259" s="2"/>
    </row>
    <row r="6260" spans="1:1" x14ac:dyDescent="0.2">
      <c r="A6260" s="2"/>
    </row>
    <row r="6261" spans="1:1" x14ac:dyDescent="0.2">
      <c r="A6261" s="2"/>
    </row>
    <row r="6262" spans="1:1" x14ac:dyDescent="0.2">
      <c r="A6262" s="2"/>
    </row>
    <row r="6263" spans="1:1" x14ac:dyDescent="0.2">
      <c r="A6263" s="2"/>
    </row>
    <row r="6264" spans="1:1" x14ac:dyDescent="0.2">
      <c r="A6264" s="2"/>
    </row>
    <row r="6265" spans="1:1" x14ac:dyDescent="0.2">
      <c r="A6265" s="2"/>
    </row>
    <row r="6266" spans="1:1" x14ac:dyDescent="0.2">
      <c r="A6266" s="2"/>
    </row>
    <row r="6267" spans="1:1" x14ac:dyDescent="0.2">
      <c r="A6267" s="2"/>
    </row>
    <row r="6268" spans="1:1" x14ac:dyDescent="0.2">
      <c r="A6268" s="2"/>
    </row>
    <row r="6269" spans="1:1" x14ac:dyDescent="0.2">
      <c r="A6269" s="2"/>
    </row>
    <row r="6270" spans="1:1" x14ac:dyDescent="0.2">
      <c r="A6270" s="2"/>
    </row>
    <row r="6271" spans="1:1" x14ac:dyDescent="0.2">
      <c r="A6271" s="2"/>
    </row>
    <row r="6272" spans="1:1" x14ac:dyDescent="0.2">
      <c r="A6272" s="2"/>
    </row>
    <row r="6273" spans="1:1" x14ac:dyDescent="0.2">
      <c r="A6273" s="2"/>
    </row>
    <row r="6274" spans="1:1" x14ac:dyDescent="0.2">
      <c r="A6274" s="2"/>
    </row>
    <row r="6275" spans="1:1" x14ac:dyDescent="0.2">
      <c r="A6275" s="2"/>
    </row>
    <row r="6276" spans="1:1" x14ac:dyDescent="0.2">
      <c r="A6276" s="2"/>
    </row>
    <row r="6277" spans="1:1" x14ac:dyDescent="0.2">
      <c r="A6277" s="2"/>
    </row>
    <row r="6278" spans="1:1" x14ac:dyDescent="0.2">
      <c r="A6278" s="2"/>
    </row>
    <row r="6279" spans="1:1" x14ac:dyDescent="0.2">
      <c r="A6279" s="2"/>
    </row>
    <row r="6280" spans="1:1" x14ac:dyDescent="0.2">
      <c r="A6280" s="2"/>
    </row>
    <row r="6281" spans="1:1" x14ac:dyDescent="0.2">
      <c r="A6281" s="2"/>
    </row>
    <row r="6282" spans="1:1" x14ac:dyDescent="0.2">
      <c r="A6282" s="2"/>
    </row>
    <row r="6283" spans="1:1" x14ac:dyDescent="0.2">
      <c r="A6283" s="2"/>
    </row>
    <row r="6284" spans="1:1" x14ac:dyDescent="0.2">
      <c r="A6284" s="2"/>
    </row>
    <row r="6285" spans="1:1" x14ac:dyDescent="0.2">
      <c r="A6285" s="2"/>
    </row>
    <row r="6286" spans="1:1" x14ac:dyDescent="0.2">
      <c r="A6286" s="2"/>
    </row>
    <row r="6287" spans="1:1" x14ac:dyDescent="0.2">
      <c r="A6287" s="2"/>
    </row>
    <row r="6288" spans="1:1" x14ac:dyDescent="0.2">
      <c r="A6288" s="2"/>
    </row>
    <row r="6289" spans="1:1" x14ac:dyDescent="0.2">
      <c r="A6289" s="2"/>
    </row>
    <row r="6290" spans="1:1" x14ac:dyDescent="0.2">
      <c r="A6290" s="2"/>
    </row>
    <row r="6291" spans="1:1" x14ac:dyDescent="0.2">
      <c r="A6291" s="2"/>
    </row>
    <row r="6292" spans="1:1" x14ac:dyDescent="0.2">
      <c r="A6292" s="2"/>
    </row>
    <row r="6293" spans="1:1" x14ac:dyDescent="0.2">
      <c r="A6293" s="2"/>
    </row>
    <row r="6294" spans="1:1" x14ac:dyDescent="0.2">
      <c r="A6294" s="2"/>
    </row>
    <row r="6295" spans="1:1" x14ac:dyDescent="0.2">
      <c r="A6295" s="2"/>
    </row>
    <row r="6296" spans="1:1" x14ac:dyDescent="0.2">
      <c r="A6296" s="2"/>
    </row>
    <row r="6297" spans="1:1" x14ac:dyDescent="0.2">
      <c r="A6297" s="2"/>
    </row>
    <row r="6298" spans="1:1" x14ac:dyDescent="0.2">
      <c r="A6298" s="2"/>
    </row>
    <row r="6299" spans="1:1" x14ac:dyDescent="0.2">
      <c r="A6299" s="2"/>
    </row>
    <row r="6300" spans="1:1" x14ac:dyDescent="0.2">
      <c r="A6300" s="2"/>
    </row>
    <row r="6301" spans="1:1" x14ac:dyDescent="0.2">
      <c r="A6301" s="2"/>
    </row>
    <row r="6302" spans="1:1" x14ac:dyDescent="0.2">
      <c r="A6302" s="2"/>
    </row>
    <row r="6303" spans="1:1" x14ac:dyDescent="0.2">
      <c r="A6303" s="2"/>
    </row>
    <row r="6304" spans="1:1" x14ac:dyDescent="0.2">
      <c r="A6304" s="2"/>
    </row>
    <row r="6305" spans="1:1" x14ac:dyDescent="0.2">
      <c r="A6305" s="2"/>
    </row>
    <row r="6306" spans="1:1" x14ac:dyDescent="0.2">
      <c r="A6306" s="2"/>
    </row>
    <row r="6307" spans="1:1" x14ac:dyDescent="0.2">
      <c r="A6307" s="2"/>
    </row>
    <row r="6308" spans="1:1" x14ac:dyDescent="0.2">
      <c r="A6308" s="2"/>
    </row>
    <row r="6309" spans="1:1" x14ac:dyDescent="0.2">
      <c r="A6309" s="2"/>
    </row>
    <row r="6310" spans="1:1" x14ac:dyDescent="0.2">
      <c r="A6310" s="2"/>
    </row>
    <row r="6311" spans="1:1" x14ac:dyDescent="0.2">
      <c r="A6311" s="2"/>
    </row>
    <row r="6312" spans="1:1" x14ac:dyDescent="0.2">
      <c r="A6312" s="2"/>
    </row>
    <row r="6313" spans="1:1" x14ac:dyDescent="0.2">
      <c r="A6313" s="2"/>
    </row>
    <row r="6314" spans="1:1" x14ac:dyDescent="0.2">
      <c r="A6314" s="2"/>
    </row>
    <row r="6315" spans="1:1" x14ac:dyDescent="0.2">
      <c r="A6315" s="2"/>
    </row>
    <row r="6316" spans="1:1" x14ac:dyDescent="0.2">
      <c r="A6316" s="2"/>
    </row>
    <row r="6317" spans="1:1" x14ac:dyDescent="0.2">
      <c r="A6317" s="2"/>
    </row>
    <row r="6318" spans="1:1" x14ac:dyDescent="0.2">
      <c r="A6318" s="2"/>
    </row>
    <row r="6319" spans="1:1" x14ac:dyDescent="0.2">
      <c r="A6319" s="2"/>
    </row>
    <row r="6320" spans="1:1" x14ac:dyDescent="0.2">
      <c r="A6320" s="2"/>
    </row>
    <row r="6321" spans="1:1" x14ac:dyDescent="0.2">
      <c r="A6321" s="2"/>
    </row>
    <row r="6322" spans="1:1" x14ac:dyDescent="0.2">
      <c r="A6322" s="2"/>
    </row>
    <row r="6323" spans="1:1" x14ac:dyDescent="0.2">
      <c r="A6323" s="2"/>
    </row>
    <row r="6324" spans="1:1" x14ac:dyDescent="0.2">
      <c r="A6324" s="2"/>
    </row>
    <row r="6325" spans="1:1" x14ac:dyDescent="0.2">
      <c r="A6325" s="2"/>
    </row>
    <row r="6326" spans="1:1" x14ac:dyDescent="0.2">
      <c r="A6326" s="2"/>
    </row>
    <row r="6327" spans="1:1" x14ac:dyDescent="0.2">
      <c r="A6327" s="2"/>
    </row>
    <row r="6328" spans="1:1" x14ac:dyDescent="0.2">
      <c r="A6328" s="2"/>
    </row>
    <row r="6329" spans="1:1" x14ac:dyDescent="0.2">
      <c r="A6329" s="2"/>
    </row>
    <row r="6330" spans="1:1" x14ac:dyDescent="0.2">
      <c r="A6330" s="2"/>
    </row>
    <row r="6331" spans="1:1" x14ac:dyDescent="0.2">
      <c r="A6331" s="2"/>
    </row>
    <row r="6332" spans="1:1" x14ac:dyDescent="0.2">
      <c r="A6332" s="2"/>
    </row>
    <row r="6333" spans="1:1" x14ac:dyDescent="0.2">
      <c r="A6333" s="2"/>
    </row>
    <row r="6334" spans="1:1" x14ac:dyDescent="0.2">
      <c r="A6334" s="2"/>
    </row>
    <row r="6335" spans="1:1" x14ac:dyDescent="0.2">
      <c r="A6335" s="2"/>
    </row>
    <row r="6336" spans="1:1" x14ac:dyDescent="0.2">
      <c r="A6336" s="2"/>
    </row>
    <row r="6337" spans="1:1" x14ac:dyDescent="0.2">
      <c r="A6337" s="2"/>
    </row>
    <row r="6338" spans="1:1" x14ac:dyDescent="0.2">
      <c r="A6338" s="2"/>
    </row>
    <row r="6339" spans="1:1" x14ac:dyDescent="0.2">
      <c r="A6339" s="2"/>
    </row>
    <row r="6340" spans="1:1" x14ac:dyDescent="0.2">
      <c r="A6340" s="2"/>
    </row>
    <row r="6341" spans="1:1" x14ac:dyDescent="0.2">
      <c r="A6341" s="2"/>
    </row>
    <row r="6342" spans="1:1" x14ac:dyDescent="0.2">
      <c r="A6342" s="2"/>
    </row>
    <row r="6343" spans="1:1" x14ac:dyDescent="0.2">
      <c r="A6343" s="2"/>
    </row>
    <row r="6344" spans="1:1" x14ac:dyDescent="0.2">
      <c r="A6344" s="2"/>
    </row>
    <row r="6345" spans="1:1" x14ac:dyDescent="0.2">
      <c r="A6345" s="2"/>
    </row>
    <row r="6346" spans="1:1" x14ac:dyDescent="0.2">
      <c r="A6346" s="2"/>
    </row>
    <row r="6347" spans="1:1" x14ac:dyDescent="0.2">
      <c r="A6347" s="2"/>
    </row>
    <row r="6348" spans="1:1" x14ac:dyDescent="0.2">
      <c r="A6348" s="2"/>
    </row>
    <row r="6349" spans="1:1" x14ac:dyDescent="0.2">
      <c r="A6349" s="2"/>
    </row>
    <row r="6350" spans="1:1" x14ac:dyDescent="0.2">
      <c r="A6350" s="2"/>
    </row>
    <row r="6351" spans="1:1" x14ac:dyDescent="0.2">
      <c r="A6351" s="2"/>
    </row>
    <row r="6352" spans="1:1" x14ac:dyDescent="0.2">
      <c r="A6352" s="2"/>
    </row>
    <row r="6353" spans="1:1" x14ac:dyDescent="0.2">
      <c r="A6353" s="2"/>
    </row>
    <row r="6354" spans="1:1" x14ac:dyDescent="0.2">
      <c r="A6354" s="2"/>
    </row>
    <row r="6355" spans="1:1" x14ac:dyDescent="0.2">
      <c r="A6355" s="2"/>
    </row>
    <row r="6356" spans="1:1" x14ac:dyDescent="0.2">
      <c r="A6356" s="2"/>
    </row>
    <row r="6357" spans="1:1" x14ac:dyDescent="0.2">
      <c r="A6357" s="2"/>
    </row>
    <row r="6358" spans="1:1" x14ac:dyDescent="0.2">
      <c r="A6358" s="2"/>
    </row>
    <row r="6359" spans="1:1" x14ac:dyDescent="0.2">
      <c r="A6359" s="2"/>
    </row>
    <row r="6360" spans="1:1" x14ac:dyDescent="0.2">
      <c r="A6360" s="2"/>
    </row>
    <row r="6361" spans="1:1" x14ac:dyDescent="0.2">
      <c r="A6361" s="2"/>
    </row>
    <row r="6362" spans="1:1" x14ac:dyDescent="0.2">
      <c r="A6362" s="2"/>
    </row>
    <row r="6363" spans="1:1" x14ac:dyDescent="0.2">
      <c r="A6363" s="2"/>
    </row>
    <row r="6364" spans="1:1" x14ac:dyDescent="0.2">
      <c r="A6364" s="2"/>
    </row>
    <row r="6365" spans="1:1" x14ac:dyDescent="0.2">
      <c r="A6365" s="2"/>
    </row>
    <row r="6366" spans="1:1" x14ac:dyDescent="0.2">
      <c r="A6366" s="2"/>
    </row>
    <row r="6367" spans="1:1" x14ac:dyDescent="0.2">
      <c r="A6367" s="2"/>
    </row>
    <row r="6368" spans="1:1" x14ac:dyDescent="0.2">
      <c r="A6368" s="2"/>
    </row>
    <row r="6369" spans="1:1" x14ac:dyDescent="0.2">
      <c r="A6369" s="2"/>
    </row>
    <row r="6370" spans="1:1" x14ac:dyDescent="0.2">
      <c r="A6370" s="2"/>
    </row>
    <row r="6371" spans="1:1" x14ac:dyDescent="0.2">
      <c r="A6371" s="2"/>
    </row>
    <row r="6372" spans="1:1" x14ac:dyDescent="0.2">
      <c r="A6372" s="2"/>
    </row>
    <row r="6373" spans="1:1" x14ac:dyDescent="0.2">
      <c r="A6373" s="2"/>
    </row>
    <row r="6374" spans="1:1" x14ac:dyDescent="0.2">
      <c r="A6374" s="2"/>
    </row>
    <row r="6375" spans="1:1" x14ac:dyDescent="0.2">
      <c r="A6375" s="2"/>
    </row>
    <row r="6376" spans="1:1" x14ac:dyDescent="0.2">
      <c r="A6376" s="2"/>
    </row>
    <row r="6377" spans="1:1" x14ac:dyDescent="0.2">
      <c r="A6377" s="2"/>
    </row>
    <row r="6378" spans="1:1" x14ac:dyDescent="0.2">
      <c r="A6378" s="2"/>
    </row>
    <row r="6379" spans="1:1" x14ac:dyDescent="0.2">
      <c r="A6379" s="2"/>
    </row>
    <row r="6380" spans="1:1" x14ac:dyDescent="0.2">
      <c r="A6380" s="2"/>
    </row>
    <row r="6381" spans="1:1" x14ac:dyDescent="0.2">
      <c r="A6381" s="2"/>
    </row>
    <row r="6382" spans="1:1" x14ac:dyDescent="0.2">
      <c r="A6382" s="2"/>
    </row>
    <row r="6383" spans="1:1" x14ac:dyDescent="0.2">
      <c r="A6383" s="2"/>
    </row>
    <row r="6384" spans="1:1" x14ac:dyDescent="0.2">
      <c r="A6384" s="2"/>
    </row>
    <row r="6385" spans="1:1" x14ac:dyDescent="0.2">
      <c r="A6385" s="2"/>
    </row>
    <row r="6386" spans="1:1" x14ac:dyDescent="0.2">
      <c r="A6386" s="2"/>
    </row>
    <row r="6387" spans="1:1" x14ac:dyDescent="0.2">
      <c r="A6387" s="2"/>
    </row>
    <row r="6388" spans="1:1" x14ac:dyDescent="0.2">
      <c r="A6388" s="2"/>
    </row>
    <row r="6389" spans="1:1" x14ac:dyDescent="0.2">
      <c r="A6389" s="2"/>
    </row>
    <row r="6390" spans="1:1" x14ac:dyDescent="0.2">
      <c r="A6390" s="2"/>
    </row>
    <row r="6391" spans="1:1" x14ac:dyDescent="0.2">
      <c r="A6391" s="2"/>
    </row>
    <row r="6392" spans="1:1" x14ac:dyDescent="0.2">
      <c r="A6392" s="2"/>
    </row>
    <row r="6393" spans="1:1" x14ac:dyDescent="0.2">
      <c r="A6393" s="2"/>
    </row>
    <row r="6394" spans="1:1" x14ac:dyDescent="0.2">
      <c r="A6394" s="2"/>
    </row>
    <row r="6395" spans="1:1" x14ac:dyDescent="0.2">
      <c r="A6395" s="2"/>
    </row>
    <row r="6396" spans="1:1" x14ac:dyDescent="0.2">
      <c r="A6396" s="2"/>
    </row>
    <row r="6397" spans="1:1" x14ac:dyDescent="0.2">
      <c r="A6397" s="2"/>
    </row>
    <row r="6398" spans="1:1" x14ac:dyDescent="0.2">
      <c r="A6398" s="2"/>
    </row>
    <row r="6399" spans="1:1" x14ac:dyDescent="0.2">
      <c r="A6399" s="2"/>
    </row>
    <row r="6400" spans="1:1" x14ac:dyDescent="0.2">
      <c r="A6400" s="2"/>
    </row>
    <row r="6401" spans="1:1" x14ac:dyDescent="0.2">
      <c r="A6401" s="2"/>
    </row>
    <row r="6402" spans="1:1" x14ac:dyDescent="0.2">
      <c r="A6402" s="2"/>
    </row>
    <row r="6403" spans="1:1" x14ac:dyDescent="0.2">
      <c r="A6403" s="2"/>
    </row>
    <row r="6404" spans="1:1" x14ac:dyDescent="0.2">
      <c r="A6404" s="2"/>
    </row>
    <row r="6405" spans="1:1" x14ac:dyDescent="0.2">
      <c r="A6405" s="2"/>
    </row>
    <row r="6406" spans="1:1" x14ac:dyDescent="0.2">
      <c r="A6406" s="2"/>
    </row>
    <row r="6407" spans="1:1" x14ac:dyDescent="0.2">
      <c r="A6407" s="2"/>
    </row>
    <row r="6408" spans="1:1" x14ac:dyDescent="0.2">
      <c r="A6408" s="2"/>
    </row>
    <row r="6409" spans="1:1" x14ac:dyDescent="0.2">
      <c r="A6409" s="2"/>
    </row>
    <row r="6410" spans="1:1" x14ac:dyDescent="0.2">
      <c r="A6410" s="2"/>
    </row>
    <row r="6411" spans="1:1" x14ac:dyDescent="0.2">
      <c r="A6411" s="2"/>
    </row>
    <row r="6412" spans="1:1" x14ac:dyDescent="0.2">
      <c r="A6412" s="2"/>
    </row>
    <row r="6413" spans="1:1" x14ac:dyDescent="0.2">
      <c r="A6413" s="2"/>
    </row>
    <row r="6414" spans="1:1" x14ac:dyDescent="0.2">
      <c r="A6414" s="2"/>
    </row>
    <row r="6415" spans="1:1" x14ac:dyDescent="0.2">
      <c r="A6415" s="2"/>
    </row>
    <row r="6416" spans="1:1" x14ac:dyDescent="0.2">
      <c r="A6416" s="2"/>
    </row>
    <row r="6417" spans="1:1" x14ac:dyDescent="0.2">
      <c r="A6417" s="2"/>
    </row>
    <row r="6418" spans="1:1" x14ac:dyDescent="0.2">
      <c r="A6418" s="2"/>
    </row>
    <row r="6419" spans="1:1" x14ac:dyDescent="0.2">
      <c r="A6419" s="2"/>
    </row>
    <row r="6420" spans="1:1" x14ac:dyDescent="0.2">
      <c r="A6420" s="2"/>
    </row>
    <row r="6421" spans="1:1" x14ac:dyDescent="0.2">
      <c r="A6421" s="2"/>
    </row>
    <row r="6422" spans="1:1" x14ac:dyDescent="0.2">
      <c r="A6422" s="2"/>
    </row>
    <row r="6423" spans="1:1" x14ac:dyDescent="0.2">
      <c r="A6423" s="2"/>
    </row>
    <row r="6424" spans="1:1" x14ac:dyDescent="0.2">
      <c r="A6424" s="2"/>
    </row>
    <row r="6425" spans="1:1" x14ac:dyDescent="0.2">
      <c r="A6425" s="2"/>
    </row>
    <row r="6426" spans="1:1" x14ac:dyDescent="0.2">
      <c r="A6426" s="2"/>
    </row>
    <row r="6427" spans="1:1" x14ac:dyDescent="0.2">
      <c r="A6427" s="2"/>
    </row>
    <row r="6428" spans="1:1" x14ac:dyDescent="0.2">
      <c r="A6428" s="2"/>
    </row>
    <row r="6429" spans="1:1" x14ac:dyDescent="0.2">
      <c r="A6429" s="2"/>
    </row>
    <row r="6430" spans="1:1" x14ac:dyDescent="0.2">
      <c r="A6430" s="2"/>
    </row>
    <row r="6431" spans="1:1" x14ac:dyDescent="0.2">
      <c r="A6431" s="2"/>
    </row>
    <row r="6432" spans="1:1" x14ac:dyDescent="0.2">
      <c r="A6432" s="2"/>
    </row>
    <row r="6433" spans="1:1" x14ac:dyDescent="0.2">
      <c r="A6433" s="2"/>
    </row>
    <row r="6434" spans="1:1" x14ac:dyDescent="0.2">
      <c r="A6434" s="2"/>
    </row>
    <row r="6435" spans="1:1" x14ac:dyDescent="0.2">
      <c r="A6435" s="2"/>
    </row>
    <row r="6436" spans="1:1" x14ac:dyDescent="0.2">
      <c r="A6436" s="2"/>
    </row>
    <row r="6437" spans="1:1" x14ac:dyDescent="0.2">
      <c r="A6437" s="2"/>
    </row>
    <row r="6438" spans="1:1" x14ac:dyDescent="0.2">
      <c r="A6438" s="2"/>
    </row>
    <row r="6439" spans="1:1" x14ac:dyDescent="0.2">
      <c r="A6439" s="2"/>
    </row>
    <row r="6440" spans="1:1" x14ac:dyDescent="0.2">
      <c r="A6440" s="2"/>
    </row>
    <row r="6441" spans="1:1" x14ac:dyDescent="0.2">
      <c r="A6441" s="2"/>
    </row>
    <row r="6442" spans="1:1" x14ac:dyDescent="0.2">
      <c r="A6442" s="2"/>
    </row>
    <row r="6443" spans="1:1" x14ac:dyDescent="0.2">
      <c r="A6443" s="2"/>
    </row>
    <row r="6444" spans="1:1" x14ac:dyDescent="0.2">
      <c r="A6444" s="2"/>
    </row>
    <row r="6445" spans="1:1" x14ac:dyDescent="0.2">
      <c r="A6445" s="2"/>
    </row>
    <row r="6446" spans="1:1" x14ac:dyDescent="0.2">
      <c r="A6446" s="2"/>
    </row>
    <row r="6447" spans="1:1" x14ac:dyDescent="0.2">
      <c r="A6447" s="2"/>
    </row>
    <row r="6448" spans="1:1" x14ac:dyDescent="0.2">
      <c r="A6448" s="2"/>
    </row>
    <row r="6449" spans="1:1" x14ac:dyDescent="0.2">
      <c r="A6449" s="2"/>
    </row>
    <row r="6450" spans="1:1" x14ac:dyDescent="0.2">
      <c r="A6450" s="2"/>
    </row>
    <row r="6451" spans="1:1" x14ac:dyDescent="0.2">
      <c r="A6451" s="2"/>
    </row>
    <row r="6452" spans="1:1" x14ac:dyDescent="0.2">
      <c r="A6452" s="2"/>
    </row>
    <row r="6453" spans="1:1" x14ac:dyDescent="0.2">
      <c r="A6453" s="2"/>
    </row>
    <row r="6454" spans="1:1" x14ac:dyDescent="0.2">
      <c r="A6454" s="2"/>
    </row>
    <row r="6455" spans="1:1" x14ac:dyDescent="0.2">
      <c r="A6455" s="2"/>
    </row>
    <row r="6456" spans="1:1" x14ac:dyDescent="0.2">
      <c r="A6456" s="2"/>
    </row>
    <row r="6457" spans="1:1" x14ac:dyDescent="0.2">
      <c r="A6457" s="2"/>
    </row>
    <row r="6458" spans="1:1" x14ac:dyDescent="0.2">
      <c r="A6458" s="2"/>
    </row>
    <row r="6459" spans="1:1" x14ac:dyDescent="0.2">
      <c r="A6459" s="2"/>
    </row>
    <row r="6460" spans="1:1" x14ac:dyDescent="0.2">
      <c r="A6460" s="2"/>
    </row>
    <row r="6461" spans="1:1" x14ac:dyDescent="0.2">
      <c r="A6461" s="2"/>
    </row>
    <row r="6462" spans="1:1" x14ac:dyDescent="0.2">
      <c r="A6462" s="2"/>
    </row>
    <row r="6463" spans="1:1" x14ac:dyDescent="0.2">
      <c r="A6463" s="2"/>
    </row>
    <row r="6464" spans="1:1" x14ac:dyDescent="0.2">
      <c r="A6464" s="2"/>
    </row>
    <row r="6465" spans="1:1" x14ac:dyDescent="0.2">
      <c r="A6465" s="2"/>
    </row>
    <row r="6466" spans="1:1" x14ac:dyDescent="0.2">
      <c r="A6466" s="2"/>
    </row>
    <row r="6467" spans="1:1" x14ac:dyDescent="0.2">
      <c r="A6467" s="2"/>
    </row>
    <row r="6468" spans="1:1" x14ac:dyDescent="0.2">
      <c r="A6468" s="2"/>
    </row>
    <row r="6469" spans="1:1" x14ac:dyDescent="0.2">
      <c r="A6469" s="2"/>
    </row>
    <row r="6470" spans="1:1" x14ac:dyDescent="0.2">
      <c r="A6470" s="2"/>
    </row>
    <row r="6471" spans="1:1" x14ac:dyDescent="0.2">
      <c r="A6471" s="2"/>
    </row>
    <row r="6472" spans="1:1" x14ac:dyDescent="0.2">
      <c r="A6472" s="2"/>
    </row>
    <row r="6473" spans="1:1" x14ac:dyDescent="0.2">
      <c r="A6473" s="2"/>
    </row>
    <row r="6474" spans="1:1" x14ac:dyDescent="0.2">
      <c r="A6474" s="2"/>
    </row>
    <row r="6475" spans="1:1" x14ac:dyDescent="0.2">
      <c r="A6475" s="2"/>
    </row>
    <row r="6476" spans="1:1" x14ac:dyDescent="0.2">
      <c r="A6476" s="2"/>
    </row>
    <row r="6477" spans="1:1" x14ac:dyDescent="0.2">
      <c r="A6477" s="2"/>
    </row>
    <row r="6478" spans="1:1" x14ac:dyDescent="0.2">
      <c r="A6478" s="2"/>
    </row>
    <row r="6479" spans="1:1" x14ac:dyDescent="0.2">
      <c r="A6479" s="2"/>
    </row>
    <row r="6480" spans="1:1" x14ac:dyDescent="0.2">
      <c r="A6480" s="2"/>
    </row>
    <row r="6481" spans="1:1" x14ac:dyDescent="0.2">
      <c r="A6481" s="2"/>
    </row>
    <row r="6482" spans="1:1" x14ac:dyDescent="0.2">
      <c r="A6482" s="2"/>
    </row>
    <row r="6483" spans="1:1" x14ac:dyDescent="0.2">
      <c r="A6483" s="2"/>
    </row>
    <row r="6484" spans="1:1" x14ac:dyDescent="0.2">
      <c r="A6484" s="2"/>
    </row>
    <row r="6485" spans="1:1" x14ac:dyDescent="0.2">
      <c r="A6485" s="2"/>
    </row>
    <row r="6486" spans="1:1" x14ac:dyDescent="0.2">
      <c r="A6486" s="2"/>
    </row>
    <row r="6487" spans="1:1" x14ac:dyDescent="0.2">
      <c r="A6487" s="2"/>
    </row>
    <row r="6488" spans="1:1" x14ac:dyDescent="0.2">
      <c r="A6488" s="2"/>
    </row>
    <row r="6489" spans="1:1" x14ac:dyDescent="0.2">
      <c r="A6489" s="2"/>
    </row>
    <row r="6490" spans="1:1" x14ac:dyDescent="0.2">
      <c r="A6490" s="2"/>
    </row>
    <row r="6491" spans="1:1" x14ac:dyDescent="0.2">
      <c r="A6491" s="2"/>
    </row>
    <row r="6492" spans="1:1" x14ac:dyDescent="0.2">
      <c r="A6492" s="2"/>
    </row>
    <row r="6493" spans="1:1" x14ac:dyDescent="0.2">
      <c r="A6493" s="2"/>
    </row>
    <row r="6494" spans="1:1" x14ac:dyDescent="0.2">
      <c r="A6494" s="2"/>
    </row>
    <row r="6495" spans="1:1" x14ac:dyDescent="0.2">
      <c r="A6495" s="2"/>
    </row>
    <row r="6496" spans="1:1" x14ac:dyDescent="0.2">
      <c r="A6496" s="2"/>
    </row>
    <row r="6497" spans="1:1" x14ac:dyDescent="0.2">
      <c r="A6497" s="2"/>
    </row>
    <row r="6498" spans="1:1" x14ac:dyDescent="0.2">
      <c r="A6498" s="2"/>
    </row>
    <row r="6499" spans="1:1" x14ac:dyDescent="0.2">
      <c r="A6499" s="2"/>
    </row>
    <row r="6500" spans="1:1" x14ac:dyDescent="0.2">
      <c r="A6500" s="2"/>
    </row>
    <row r="6501" spans="1:1" x14ac:dyDescent="0.2">
      <c r="A6501" s="2"/>
    </row>
    <row r="6502" spans="1:1" x14ac:dyDescent="0.2">
      <c r="A6502" s="2"/>
    </row>
    <row r="6503" spans="1:1" x14ac:dyDescent="0.2">
      <c r="A6503" s="2"/>
    </row>
    <row r="6504" spans="1:1" x14ac:dyDescent="0.2">
      <c r="A6504" s="2"/>
    </row>
    <row r="6505" spans="1:1" x14ac:dyDescent="0.2">
      <c r="A6505" s="2"/>
    </row>
    <row r="6506" spans="1:1" x14ac:dyDescent="0.2">
      <c r="A6506" s="2"/>
    </row>
    <row r="6507" spans="1:1" x14ac:dyDescent="0.2">
      <c r="A6507" s="2"/>
    </row>
    <row r="6508" spans="1:1" x14ac:dyDescent="0.2">
      <c r="A6508" s="2"/>
    </row>
    <row r="6509" spans="1:1" x14ac:dyDescent="0.2">
      <c r="A6509" s="2"/>
    </row>
    <row r="6510" spans="1:1" x14ac:dyDescent="0.2">
      <c r="A6510" s="2"/>
    </row>
    <row r="6511" spans="1:1" x14ac:dyDescent="0.2">
      <c r="A6511" s="2"/>
    </row>
    <row r="6512" spans="1:1" x14ac:dyDescent="0.2">
      <c r="A6512" s="2"/>
    </row>
    <row r="6513" spans="1:1" x14ac:dyDescent="0.2">
      <c r="A6513" s="2"/>
    </row>
    <row r="6514" spans="1:1" x14ac:dyDescent="0.2">
      <c r="A6514" s="2"/>
    </row>
    <row r="6515" spans="1:1" x14ac:dyDescent="0.2">
      <c r="A6515" s="2"/>
    </row>
    <row r="6516" spans="1:1" x14ac:dyDescent="0.2">
      <c r="A6516" s="2"/>
    </row>
    <row r="6517" spans="1:1" x14ac:dyDescent="0.2">
      <c r="A6517" s="2"/>
    </row>
    <row r="6518" spans="1:1" x14ac:dyDescent="0.2">
      <c r="A6518" s="2"/>
    </row>
    <row r="6519" spans="1:1" x14ac:dyDescent="0.2">
      <c r="A6519" s="2"/>
    </row>
    <row r="6520" spans="1:1" x14ac:dyDescent="0.2">
      <c r="A6520" s="2"/>
    </row>
    <row r="6521" spans="1:1" x14ac:dyDescent="0.2">
      <c r="A6521" s="2"/>
    </row>
    <row r="6522" spans="1:1" x14ac:dyDescent="0.2">
      <c r="A6522" s="2"/>
    </row>
    <row r="6523" spans="1:1" x14ac:dyDescent="0.2">
      <c r="A6523" s="2"/>
    </row>
    <row r="6524" spans="1:1" x14ac:dyDescent="0.2">
      <c r="A6524" s="2"/>
    </row>
    <row r="6525" spans="1:1" x14ac:dyDescent="0.2">
      <c r="A6525" s="2"/>
    </row>
    <row r="6526" spans="1:1" x14ac:dyDescent="0.2">
      <c r="A6526" s="2"/>
    </row>
    <row r="6527" spans="1:1" x14ac:dyDescent="0.2">
      <c r="A6527" s="2"/>
    </row>
    <row r="6528" spans="1:1" x14ac:dyDescent="0.2">
      <c r="A6528" s="2"/>
    </row>
    <row r="6529" spans="1:1" x14ac:dyDescent="0.2">
      <c r="A6529" s="2"/>
    </row>
    <row r="6530" spans="1:1" x14ac:dyDescent="0.2">
      <c r="A6530" s="2"/>
    </row>
    <row r="6531" spans="1:1" x14ac:dyDescent="0.2">
      <c r="A6531" s="2"/>
    </row>
    <row r="6532" spans="1:1" x14ac:dyDescent="0.2">
      <c r="A6532" s="2"/>
    </row>
    <row r="6533" spans="1:1" x14ac:dyDescent="0.2">
      <c r="A6533" s="2"/>
    </row>
    <row r="6534" spans="1:1" x14ac:dyDescent="0.2">
      <c r="A6534" s="2"/>
    </row>
    <row r="6535" spans="1:1" x14ac:dyDescent="0.2">
      <c r="A6535" s="2"/>
    </row>
    <row r="6536" spans="1:1" x14ac:dyDescent="0.2">
      <c r="A6536" s="2"/>
    </row>
    <row r="6537" spans="1:1" x14ac:dyDescent="0.2">
      <c r="A6537" s="2"/>
    </row>
    <row r="6538" spans="1:1" x14ac:dyDescent="0.2">
      <c r="A6538" s="2"/>
    </row>
    <row r="6539" spans="1:1" x14ac:dyDescent="0.2">
      <c r="A6539" s="2"/>
    </row>
    <row r="6540" spans="1:1" x14ac:dyDescent="0.2">
      <c r="A6540" s="2"/>
    </row>
    <row r="6541" spans="1:1" x14ac:dyDescent="0.2">
      <c r="A6541" s="2"/>
    </row>
    <row r="6542" spans="1:1" x14ac:dyDescent="0.2">
      <c r="A6542" s="2"/>
    </row>
    <row r="6543" spans="1:1" x14ac:dyDescent="0.2">
      <c r="A6543" s="2"/>
    </row>
    <row r="6544" spans="1:1" x14ac:dyDescent="0.2">
      <c r="A6544" s="2"/>
    </row>
    <row r="6545" spans="1:1" x14ac:dyDescent="0.2">
      <c r="A6545" s="2"/>
    </row>
    <row r="6546" spans="1:1" x14ac:dyDescent="0.2">
      <c r="A6546" s="2"/>
    </row>
    <row r="6547" spans="1:1" x14ac:dyDescent="0.2">
      <c r="A6547" s="2"/>
    </row>
    <row r="6548" spans="1:1" x14ac:dyDescent="0.2">
      <c r="A6548" s="2"/>
    </row>
    <row r="6549" spans="1:1" x14ac:dyDescent="0.2">
      <c r="A6549" s="2"/>
    </row>
    <row r="6550" spans="1:1" x14ac:dyDescent="0.2">
      <c r="A6550" s="2"/>
    </row>
    <row r="6551" spans="1:1" x14ac:dyDescent="0.2">
      <c r="A6551" s="2"/>
    </row>
    <row r="6552" spans="1:1" x14ac:dyDescent="0.2">
      <c r="A6552" s="2"/>
    </row>
    <row r="6553" spans="1:1" x14ac:dyDescent="0.2">
      <c r="A6553" s="2"/>
    </row>
    <row r="6554" spans="1:1" x14ac:dyDescent="0.2">
      <c r="A6554" s="2"/>
    </row>
    <row r="6555" spans="1:1" x14ac:dyDescent="0.2">
      <c r="A6555" s="2"/>
    </row>
    <row r="6556" spans="1:1" x14ac:dyDescent="0.2">
      <c r="A6556" s="2"/>
    </row>
    <row r="6557" spans="1:1" x14ac:dyDescent="0.2">
      <c r="A6557" s="2"/>
    </row>
    <row r="6558" spans="1:1" x14ac:dyDescent="0.2">
      <c r="A6558" s="2"/>
    </row>
    <row r="6559" spans="1:1" x14ac:dyDescent="0.2">
      <c r="A6559" s="2"/>
    </row>
    <row r="6560" spans="1:1" x14ac:dyDescent="0.2">
      <c r="A6560" s="2"/>
    </row>
    <row r="6561" spans="1:1" x14ac:dyDescent="0.2">
      <c r="A6561" s="2"/>
    </row>
    <row r="6562" spans="1:1" x14ac:dyDescent="0.2">
      <c r="A6562" s="2"/>
    </row>
    <row r="6563" spans="1:1" x14ac:dyDescent="0.2">
      <c r="A6563" s="2"/>
    </row>
    <row r="6564" spans="1:1" x14ac:dyDescent="0.2">
      <c r="A6564" s="2"/>
    </row>
    <row r="6565" spans="1:1" x14ac:dyDescent="0.2">
      <c r="A6565" s="2"/>
    </row>
    <row r="6566" spans="1:1" x14ac:dyDescent="0.2">
      <c r="A6566" s="2"/>
    </row>
    <row r="6567" spans="1:1" x14ac:dyDescent="0.2">
      <c r="A6567" s="2"/>
    </row>
    <row r="6568" spans="1:1" x14ac:dyDescent="0.2">
      <c r="A6568" s="2"/>
    </row>
    <row r="6569" spans="1:1" x14ac:dyDescent="0.2">
      <c r="A6569" s="2"/>
    </row>
    <row r="6570" spans="1:1" x14ac:dyDescent="0.2">
      <c r="A6570" s="2"/>
    </row>
    <row r="6571" spans="1:1" x14ac:dyDescent="0.2">
      <c r="A6571" s="2"/>
    </row>
    <row r="6572" spans="1:1" x14ac:dyDescent="0.2">
      <c r="A6572" s="2"/>
    </row>
    <row r="6573" spans="1:1" x14ac:dyDescent="0.2">
      <c r="A6573" s="2"/>
    </row>
    <row r="6574" spans="1:1" x14ac:dyDescent="0.2">
      <c r="A6574" s="2"/>
    </row>
    <row r="6575" spans="1:1" x14ac:dyDescent="0.2">
      <c r="A6575" s="2"/>
    </row>
    <row r="6576" spans="1:1" x14ac:dyDescent="0.2">
      <c r="A6576" s="2"/>
    </row>
    <row r="6577" spans="1:1" x14ac:dyDescent="0.2">
      <c r="A6577" s="2"/>
    </row>
    <row r="6578" spans="1:1" x14ac:dyDescent="0.2">
      <c r="A6578" s="2"/>
    </row>
    <row r="6579" spans="1:1" x14ac:dyDescent="0.2">
      <c r="A6579" s="2"/>
    </row>
    <row r="6580" spans="1:1" x14ac:dyDescent="0.2">
      <c r="A6580" s="2"/>
    </row>
    <row r="6581" spans="1:1" x14ac:dyDescent="0.2">
      <c r="A6581" s="2"/>
    </row>
    <row r="6582" spans="1:1" x14ac:dyDescent="0.2">
      <c r="A6582" s="2"/>
    </row>
    <row r="6583" spans="1:1" x14ac:dyDescent="0.2">
      <c r="A6583" s="2"/>
    </row>
    <row r="6584" spans="1:1" x14ac:dyDescent="0.2">
      <c r="A6584" s="2"/>
    </row>
    <row r="6585" spans="1:1" x14ac:dyDescent="0.2">
      <c r="A6585" s="2"/>
    </row>
    <row r="6586" spans="1:1" x14ac:dyDescent="0.2">
      <c r="A6586" s="2"/>
    </row>
    <row r="6587" spans="1:1" x14ac:dyDescent="0.2">
      <c r="A6587" s="2"/>
    </row>
    <row r="6588" spans="1:1" x14ac:dyDescent="0.2">
      <c r="A6588" s="2"/>
    </row>
    <row r="6589" spans="1:1" x14ac:dyDescent="0.2">
      <c r="A6589" s="2"/>
    </row>
    <row r="6590" spans="1:1" x14ac:dyDescent="0.2">
      <c r="A6590" s="2"/>
    </row>
    <row r="6591" spans="1:1" x14ac:dyDescent="0.2">
      <c r="A6591" s="2"/>
    </row>
    <row r="6592" spans="1:1" x14ac:dyDescent="0.2">
      <c r="A6592" s="2"/>
    </row>
    <row r="6593" spans="1:1" x14ac:dyDescent="0.2">
      <c r="A6593" s="2"/>
    </row>
    <row r="6594" spans="1:1" x14ac:dyDescent="0.2">
      <c r="A6594" s="2"/>
    </row>
    <row r="6595" spans="1:1" x14ac:dyDescent="0.2">
      <c r="A6595" s="2"/>
    </row>
    <row r="6596" spans="1:1" x14ac:dyDescent="0.2">
      <c r="A6596" s="2"/>
    </row>
    <row r="6597" spans="1:1" x14ac:dyDescent="0.2">
      <c r="A6597" s="2"/>
    </row>
    <row r="6598" spans="1:1" x14ac:dyDescent="0.2">
      <c r="A6598" s="2"/>
    </row>
    <row r="6599" spans="1:1" x14ac:dyDescent="0.2">
      <c r="A6599" s="2"/>
    </row>
    <row r="6600" spans="1:1" x14ac:dyDescent="0.2">
      <c r="A6600" s="2"/>
    </row>
    <row r="6601" spans="1:1" x14ac:dyDescent="0.2">
      <c r="A6601" s="2"/>
    </row>
    <row r="6602" spans="1:1" x14ac:dyDescent="0.2">
      <c r="A6602" s="2"/>
    </row>
    <row r="6603" spans="1:1" x14ac:dyDescent="0.2">
      <c r="A6603" s="2"/>
    </row>
    <row r="6604" spans="1:1" x14ac:dyDescent="0.2">
      <c r="A6604" s="2"/>
    </row>
    <row r="6605" spans="1:1" x14ac:dyDescent="0.2">
      <c r="A6605" s="2"/>
    </row>
    <row r="6606" spans="1:1" x14ac:dyDescent="0.2">
      <c r="A6606" s="2"/>
    </row>
    <row r="6607" spans="1:1" x14ac:dyDescent="0.2">
      <c r="A6607" s="2"/>
    </row>
    <row r="6608" spans="1:1" x14ac:dyDescent="0.2">
      <c r="A6608" s="2"/>
    </row>
    <row r="6609" spans="1:1" x14ac:dyDescent="0.2">
      <c r="A6609" s="2"/>
    </row>
    <row r="6610" spans="1:1" x14ac:dyDescent="0.2">
      <c r="A6610" s="2"/>
    </row>
    <row r="6611" spans="1:1" x14ac:dyDescent="0.2">
      <c r="A6611" s="2"/>
    </row>
    <row r="6612" spans="1:1" x14ac:dyDescent="0.2">
      <c r="A6612" s="2"/>
    </row>
    <row r="6613" spans="1:1" x14ac:dyDescent="0.2">
      <c r="A6613" s="2"/>
    </row>
    <row r="6614" spans="1:1" x14ac:dyDescent="0.2">
      <c r="A6614" s="2"/>
    </row>
    <row r="6615" spans="1:1" x14ac:dyDescent="0.2">
      <c r="A6615" s="2"/>
    </row>
    <row r="6616" spans="1:1" x14ac:dyDescent="0.2">
      <c r="A6616" s="2"/>
    </row>
    <row r="6617" spans="1:1" x14ac:dyDescent="0.2">
      <c r="A6617" s="2"/>
    </row>
    <row r="6618" spans="1:1" x14ac:dyDescent="0.2">
      <c r="A6618" s="2"/>
    </row>
    <row r="6619" spans="1:1" x14ac:dyDescent="0.2">
      <c r="A6619" s="2"/>
    </row>
    <row r="6620" spans="1:1" x14ac:dyDescent="0.2">
      <c r="A6620" s="2"/>
    </row>
    <row r="6621" spans="1:1" x14ac:dyDescent="0.2">
      <c r="A6621" s="2"/>
    </row>
    <row r="6622" spans="1:1" x14ac:dyDescent="0.2">
      <c r="A6622" s="2"/>
    </row>
    <row r="6623" spans="1:1" x14ac:dyDescent="0.2">
      <c r="A6623" s="2"/>
    </row>
    <row r="6624" spans="1:1" x14ac:dyDescent="0.2">
      <c r="A6624" s="2"/>
    </row>
    <row r="6625" spans="1:1" x14ac:dyDescent="0.2">
      <c r="A6625" s="2"/>
    </row>
    <row r="6626" spans="1:1" x14ac:dyDescent="0.2">
      <c r="A6626" s="2"/>
    </row>
    <row r="6627" spans="1:1" x14ac:dyDescent="0.2">
      <c r="A6627" s="2"/>
    </row>
    <row r="6628" spans="1:1" x14ac:dyDescent="0.2">
      <c r="A6628" s="2"/>
    </row>
    <row r="6629" spans="1:1" x14ac:dyDescent="0.2">
      <c r="A6629" s="2"/>
    </row>
    <row r="6630" spans="1:1" x14ac:dyDescent="0.2">
      <c r="A6630" s="2"/>
    </row>
    <row r="6631" spans="1:1" x14ac:dyDescent="0.2">
      <c r="A6631" s="2"/>
    </row>
    <row r="6632" spans="1:1" x14ac:dyDescent="0.2">
      <c r="A6632" s="2"/>
    </row>
    <row r="6633" spans="1:1" x14ac:dyDescent="0.2">
      <c r="A6633" s="2"/>
    </row>
    <row r="6634" spans="1:1" x14ac:dyDescent="0.2">
      <c r="A6634" s="2"/>
    </row>
    <row r="6635" spans="1:1" x14ac:dyDescent="0.2">
      <c r="A6635" s="2"/>
    </row>
    <row r="6636" spans="1:1" x14ac:dyDescent="0.2">
      <c r="A6636" s="2"/>
    </row>
    <row r="6637" spans="1:1" x14ac:dyDescent="0.2">
      <c r="A6637" s="2"/>
    </row>
    <row r="6638" spans="1:1" x14ac:dyDescent="0.2">
      <c r="A6638" s="2"/>
    </row>
    <row r="6639" spans="1:1" x14ac:dyDescent="0.2">
      <c r="A6639" s="2"/>
    </row>
    <row r="6640" spans="1:1" x14ac:dyDescent="0.2">
      <c r="A6640" s="2"/>
    </row>
    <row r="6641" spans="1:1" x14ac:dyDescent="0.2">
      <c r="A6641" s="2"/>
    </row>
    <row r="6642" spans="1:1" x14ac:dyDescent="0.2">
      <c r="A6642" s="2"/>
    </row>
    <row r="6643" spans="1:1" x14ac:dyDescent="0.2">
      <c r="A6643" s="2"/>
    </row>
    <row r="6644" spans="1:1" x14ac:dyDescent="0.2">
      <c r="A6644" s="2"/>
    </row>
    <row r="6645" spans="1:1" x14ac:dyDescent="0.2">
      <c r="A6645" s="2"/>
    </row>
    <row r="6646" spans="1:1" x14ac:dyDescent="0.2">
      <c r="A6646" s="2"/>
    </row>
    <row r="6647" spans="1:1" x14ac:dyDescent="0.2">
      <c r="A6647" s="2"/>
    </row>
    <row r="6648" spans="1:1" x14ac:dyDescent="0.2">
      <c r="A6648" s="2"/>
    </row>
    <row r="6649" spans="1:1" x14ac:dyDescent="0.2">
      <c r="A6649" s="2"/>
    </row>
    <row r="6650" spans="1:1" x14ac:dyDescent="0.2">
      <c r="A6650" s="2"/>
    </row>
    <row r="6651" spans="1:1" x14ac:dyDescent="0.2">
      <c r="A6651" s="2"/>
    </row>
    <row r="6652" spans="1:1" x14ac:dyDescent="0.2">
      <c r="A6652" s="2"/>
    </row>
    <row r="6653" spans="1:1" x14ac:dyDescent="0.2">
      <c r="A6653" s="2"/>
    </row>
    <row r="6654" spans="1:1" x14ac:dyDescent="0.2">
      <c r="A6654" s="2"/>
    </row>
    <row r="6655" spans="1:1" x14ac:dyDescent="0.2">
      <c r="A6655" s="2"/>
    </row>
    <row r="6656" spans="1:1" x14ac:dyDescent="0.2">
      <c r="A6656" s="2"/>
    </row>
    <row r="6657" spans="1:1" x14ac:dyDescent="0.2">
      <c r="A6657" s="2"/>
    </row>
    <row r="6658" spans="1:1" x14ac:dyDescent="0.2">
      <c r="A6658" s="2"/>
    </row>
    <row r="6659" spans="1:1" x14ac:dyDescent="0.2">
      <c r="A6659" s="2"/>
    </row>
    <row r="6660" spans="1:1" x14ac:dyDescent="0.2">
      <c r="A6660" s="2"/>
    </row>
    <row r="6661" spans="1:1" x14ac:dyDescent="0.2">
      <c r="A6661" s="2"/>
    </row>
    <row r="6662" spans="1:1" x14ac:dyDescent="0.2">
      <c r="A6662" s="2"/>
    </row>
    <row r="6663" spans="1:1" x14ac:dyDescent="0.2">
      <c r="A6663" s="2"/>
    </row>
    <row r="6664" spans="1:1" x14ac:dyDescent="0.2">
      <c r="A6664" s="2"/>
    </row>
    <row r="6665" spans="1:1" x14ac:dyDescent="0.2">
      <c r="A6665" s="2"/>
    </row>
    <row r="6666" spans="1:1" x14ac:dyDescent="0.2">
      <c r="A6666" s="2"/>
    </row>
    <row r="6667" spans="1:1" x14ac:dyDescent="0.2">
      <c r="A6667" s="2"/>
    </row>
    <row r="6668" spans="1:1" x14ac:dyDescent="0.2">
      <c r="A6668" s="2"/>
    </row>
    <row r="6669" spans="1:1" x14ac:dyDescent="0.2">
      <c r="A6669" s="2"/>
    </row>
    <row r="6670" spans="1:1" x14ac:dyDescent="0.2">
      <c r="A6670" s="2"/>
    </row>
    <row r="6671" spans="1:1" x14ac:dyDescent="0.2">
      <c r="A6671" s="2"/>
    </row>
    <row r="6672" spans="1:1" x14ac:dyDescent="0.2">
      <c r="A6672" s="2"/>
    </row>
    <row r="6673" spans="1:1" x14ac:dyDescent="0.2">
      <c r="A6673" s="2"/>
    </row>
    <row r="6674" spans="1:1" x14ac:dyDescent="0.2">
      <c r="A6674" s="2"/>
    </row>
    <row r="6675" spans="1:1" x14ac:dyDescent="0.2">
      <c r="A6675" s="2"/>
    </row>
    <row r="6676" spans="1:1" x14ac:dyDescent="0.2">
      <c r="A6676" s="2"/>
    </row>
    <row r="6677" spans="1:1" x14ac:dyDescent="0.2">
      <c r="A6677" s="2"/>
    </row>
    <row r="6678" spans="1:1" x14ac:dyDescent="0.2">
      <c r="A6678" s="2"/>
    </row>
    <row r="6679" spans="1:1" x14ac:dyDescent="0.2">
      <c r="A6679" s="2"/>
    </row>
    <row r="6680" spans="1:1" x14ac:dyDescent="0.2">
      <c r="A6680" s="2"/>
    </row>
    <row r="6681" spans="1:1" x14ac:dyDescent="0.2">
      <c r="A6681" s="2"/>
    </row>
    <row r="6682" spans="1:1" x14ac:dyDescent="0.2">
      <c r="A6682" s="2"/>
    </row>
    <row r="6683" spans="1:1" x14ac:dyDescent="0.2">
      <c r="A6683" s="2"/>
    </row>
    <row r="6684" spans="1:1" x14ac:dyDescent="0.2">
      <c r="A6684" s="2"/>
    </row>
    <row r="6685" spans="1:1" x14ac:dyDescent="0.2">
      <c r="A6685" s="2"/>
    </row>
    <row r="6686" spans="1:1" x14ac:dyDescent="0.2">
      <c r="A6686" s="2"/>
    </row>
    <row r="6687" spans="1:1" x14ac:dyDescent="0.2">
      <c r="A6687" s="2"/>
    </row>
    <row r="6688" spans="1:1" x14ac:dyDescent="0.2">
      <c r="A6688" s="2"/>
    </row>
    <row r="6689" spans="1:1" x14ac:dyDescent="0.2">
      <c r="A6689" s="2"/>
    </row>
    <row r="6690" spans="1:1" x14ac:dyDescent="0.2">
      <c r="A6690" s="2"/>
    </row>
    <row r="6691" spans="1:1" x14ac:dyDescent="0.2">
      <c r="A6691" s="2"/>
    </row>
    <row r="6692" spans="1:1" x14ac:dyDescent="0.2">
      <c r="A6692" s="2"/>
    </row>
    <row r="6693" spans="1:1" x14ac:dyDescent="0.2">
      <c r="A6693" s="2"/>
    </row>
    <row r="6694" spans="1:1" x14ac:dyDescent="0.2">
      <c r="A6694" s="2"/>
    </row>
    <row r="6695" spans="1:1" x14ac:dyDescent="0.2">
      <c r="A6695" s="2"/>
    </row>
    <row r="6696" spans="1:1" x14ac:dyDescent="0.2">
      <c r="A6696" s="2"/>
    </row>
    <row r="6697" spans="1:1" x14ac:dyDescent="0.2">
      <c r="A6697" s="2"/>
    </row>
    <row r="6698" spans="1:1" x14ac:dyDescent="0.2">
      <c r="A6698" s="2"/>
    </row>
    <row r="6699" spans="1:1" x14ac:dyDescent="0.2">
      <c r="A6699" s="2"/>
    </row>
    <row r="6700" spans="1:1" x14ac:dyDescent="0.2">
      <c r="A6700" s="2"/>
    </row>
    <row r="6701" spans="1:1" x14ac:dyDescent="0.2">
      <c r="A6701" s="2"/>
    </row>
    <row r="6702" spans="1:1" x14ac:dyDescent="0.2">
      <c r="A6702" s="2"/>
    </row>
    <row r="6703" spans="1:1" x14ac:dyDescent="0.2">
      <c r="A6703" s="2"/>
    </row>
    <row r="6704" spans="1:1" x14ac:dyDescent="0.2">
      <c r="A6704" s="2"/>
    </row>
    <row r="6705" spans="1:1" x14ac:dyDescent="0.2">
      <c r="A6705" s="2"/>
    </row>
    <row r="6706" spans="1:1" x14ac:dyDescent="0.2">
      <c r="A6706" s="2"/>
    </row>
    <row r="6707" spans="1:1" x14ac:dyDescent="0.2">
      <c r="A6707" s="2"/>
    </row>
    <row r="6708" spans="1:1" x14ac:dyDescent="0.2">
      <c r="A6708" s="2"/>
    </row>
    <row r="6709" spans="1:1" x14ac:dyDescent="0.2">
      <c r="A6709" s="2"/>
    </row>
    <row r="6710" spans="1:1" x14ac:dyDescent="0.2">
      <c r="A6710" s="2"/>
    </row>
    <row r="6711" spans="1:1" x14ac:dyDescent="0.2">
      <c r="A6711" s="2"/>
    </row>
    <row r="6712" spans="1:1" x14ac:dyDescent="0.2">
      <c r="A6712" s="2"/>
    </row>
    <row r="6713" spans="1:1" x14ac:dyDescent="0.2">
      <c r="A6713" s="2"/>
    </row>
    <row r="6714" spans="1:1" x14ac:dyDescent="0.2">
      <c r="A6714" s="2"/>
    </row>
    <row r="6715" spans="1:1" x14ac:dyDescent="0.2">
      <c r="A6715" s="2"/>
    </row>
    <row r="6716" spans="1:1" x14ac:dyDescent="0.2">
      <c r="A6716" s="2"/>
    </row>
    <row r="6717" spans="1:1" x14ac:dyDescent="0.2">
      <c r="A6717" s="2"/>
    </row>
    <row r="6718" spans="1:1" x14ac:dyDescent="0.2">
      <c r="A6718" s="2"/>
    </row>
    <row r="6719" spans="1:1" x14ac:dyDescent="0.2">
      <c r="A6719" s="2"/>
    </row>
    <row r="6720" spans="1:1" x14ac:dyDescent="0.2">
      <c r="A6720" s="2"/>
    </row>
    <row r="6721" spans="1:1" x14ac:dyDescent="0.2">
      <c r="A6721" s="2"/>
    </row>
    <row r="6722" spans="1:1" x14ac:dyDescent="0.2">
      <c r="A6722" s="2"/>
    </row>
    <row r="6723" spans="1:1" x14ac:dyDescent="0.2">
      <c r="A6723" s="2"/>
    </row>
    <row r="6724" spans="1:1" x14ac:dyDescent="0.2">
      <c r="A6724" s="2"/>
    </row>
    <row r="6725" spans="1:1" x14ac:dyDescent="0.2">
      <c r="A6725" s="2"/>
    </row>
    <row r="6726" spans="1:1" x14ac:dyDescent="0.2">
      <c r="A6726" s="2"/>
    </row>
    <row r="6727" spans="1:1" x14ac:dyDescent="0.2">
      <c r="A6727" s="2"/>
    </row>
    <row r="6728" spans="1:1" x14ac:dyDescent="0.2">
      <c r="A6728" s="2"/>
    </row>
    <row r="6729" spans="1:1" x14ac:dyDescent="0.2">
      <c r="A6729" s="2"/>
    </row>
    <row r="6730" spans="1:1" x14ac:dyDescent="0.2">
      <c r="A6730" s="2"/>
    </row>
    <row r="6731" spans="1:1" x14ac:dyDescent="0.2">
      <c r="A6731" s="2"/>
    </row>
    <row r="6732" spans="1:1" x14ac:dyDescent="0.2">
      <c r="A6732" s="2"/>
    </row>
    <row r="6733" spans="1:1" x14ac:dyDescent="0.2">
      <c r="A6733" s="2"/>
    </row>
    <row r="6734" spans="1:1" x14ac:dyDescent="0.2">
      <c r="A6734" s="2"/>
    </row>
    <row r="6735" spans="1:1" x14ac:dyDescent="0.2">
      <c r="A6735" s="2"/>
    </row>
    <row r="6736" spans="1:1" x14ac:dyDescent="0.2">
      <c r="A6736" s="2"/>
    </row>
    <row r="6737" spans="1:1" x14ac:dyDescent="0.2">
      <c r="A6737" s="2"/>
    </row>
    <row r="6738" spans="1:1" x14ac:dyDescent="0.2">
      <c r="A6738" s="2"/>
    </row>
    <row r="6739" spans="1:1" x14ac:dyDescent="0.2">
      <c r="A6739" s="2"/>
    </row>
    <row r="6740" spans="1:1" x14ac:dyDescent="0.2">
      <c r="A6740" s="2"/>
    </row>
    <row r="6741" spans="1:1" x14ac:dyDescent="0.2">
      <c r="A6741" s="2"/>
    </row>
    <row r="6742" spans="1:1" x14ac:dyDescent="0.2">
      <c r="A6742" s="2"/>
    </row>
    <row r="6743" spans="1:1" x14ac:dyDescent="0.2">
      <c r="A6743" s="2"/>
    </row>
    <row r="6744" spans="1:1" x14ac:dyDescent="0.2">
      <c r="A6744" s="2"/>
    </row>
    <row r="6745" spans="1:1" x14ac:dyDescent="0.2">
      <c r="A6745" s="2"/>
    </row>
    <row r="6746" spans="1:1" x14ac:dyDescent="0.2">
      <c r="A6746" s="2"/>
    </row>
    <row r="6747" spans="1:1" x14ac:dyDescent="0.2">
      <c r="A6747" s="2"/>
    </row>
    <row r="6748" spans="1:1" x14ac:dyDescent="0.2">
      <c r="A6748" s="2"/>
    </row>
    <row r="6749" spans="1:1" x14ac:dyDescent="0.2">
      <c r="A6749" s="2"/>
    </row>
    <row r="6750" spans="1:1" x14ac:dyDescent="0.2">
      <c r="A6750" s="2"/>
    </row>
    <row r="6751" spans="1:1" x14ac:dyDescent="0.2">
      <c r="A6751" s="2"/>
    </row>
    <row r="6752" spans="1:1" x14ac:dyDescent="0.2">
      <c r="A6752" s="2"/>
    </row>
    <row r="6753" spans="1:1" x14ac:dyDescent="0.2">
      <c r="A6753" s="2"/>
    </row>
    <row r="6754" spans="1:1" x14ac:dyDescent="0.2">
      <c r="A6754" s="2"/>
    </row>
    <row r="6755" spans="1:1" x14ac:dyDescent="0.2">
      <c r="A6755" s="2"/>
    </row>
    <row r="6756" spans="1:1" x14ac:dyDescent="0.2">
      <c r="A6756" s="2"/>
    </row>
    <row r="6757" spans="1:1" x14ac:dyDescent="0.2">
      <c r="A6757" s="2"/>
    </row>
    <row r="6758" spans="1:1" x14ac:dyDescent="0.2">
      <c r="A6758" s="2"/>
    </row>
    <row r="6759" spans="1:1" x14ac:dyDescent="0.2">
      <c r="A6759" s="2"/>
    </row>
    <row r="6760" spans="1:1" x14ac:dyDescent="0.2">
      <c r="A6760" s="2"/>
    </row>
    <row r="6761" spans="1:1" x14ac:dyDescent="0.2">
      <c r="A6761" s="2"/>
    </row>
    <row r="6762" spans="1:1" x14ac:dyDescent="0.2">
      <c r="A6762" s="2"/>
    </row>
    <row r="6763" spans="1:1" x14ac:dyDescent="0.2">
      <c r="A6763" s="2"/>
    </row>
    <row r="6764" spans="1:1" x14ac:dyDescent="0.2">
      <c r="A6764" s="2"/>
    </row>
    <row r="6765" spans="1:1" x14ac:dyDescent="0.2">
      <c r="A6765" s="2"/>
    </row>
    <row r="6766" spans="1:1" x14ac:dyDescent="0.2">
      <c r="A6766" s="2"/>
    </row>
    <row r="6767" spans="1:1" x14ac:dyDescent="0.2">
      <c r="A6767" s="2"/>
    </row>
    <row r="6768" spans="1:1" x14ac:dyDescent="0.2">
      <c r="A6768" s="2"/>
    </row>
    <row r="6769" spans="1:1" x14ac:dyDescent="0.2">
      <c r="A6769" s="2"/>
    </row>
    <row r="6770" spans="1:1" x14ac:dyDescent="0.2">
      <c r="A6770" s="2"/>
    </row>
    <row r="6771" spans="1:1" x14ac:dyDescent="0.2">
      <c r="A6771" s="2"/>
    </row>
    <row r="6772" spans="1:1" x14ac:dyDescent="0.2">
      <c r="A6772" s="2"/>
    </row>
    <row r="6773" spans="1:1" x14ac:dyDescent="0.2">
      <c r="A6773" s="2"/>
    </row>
    <row r="6774" spans="1:1" x14ac:dyDescent="0.2">
      <c r="A6774" s="2"/>
    </row>
    <row r="6775" spans="1:1" x14ac:dyDescent="0.2">
      <c r="A6775" s="2"/>
    </row>
    <row r="6776" spans="1:1" x14ac:dyDescent="0.2">
      <c r="A6776" s="2"/>
    </row>
    <row r="6777" spans="1:1" x14ac:dyDescent="0.2">
      <c r="A6777" s="2"/>
    </row>
    <row r="6778" spans="1:1" x14ac:dyDescent="0.2">
      <c r="A6778" s="2"/>
    </row>
    <row r="6779" spans="1:1" x14ac:dyDescent="0.2">
      <c r="A6779" s="2"/>
    </row>
    <row r="6780" spans="1:1" x14ac:dyDescent="0.2">
      <c r="A6780" s="2"/>
    </row>
    <row r="6781" spans="1:1" x14ac:dyDescent="0.2">
      <c r="A6781" s="2"/>
    </row>
    <row r="6782" spans="1:1" x14ac:dyDescent="0.2">
      <c r="A6782" s="2"/>
    </row>
    <row r="6783" spans="1:1" x14ac:dyDescent="0.2">
      <c r="A6783" s="2"/>
    </row>
    <row r="6784" spans="1:1" x14ac:dyDescent="0.2">
      <c r="A6784" s="2"/>
    </row>
    <row r="6785" spans="1:1" x14ac:dyDescent="0.2">
      <c r="A6785" s="2"/>
    </row>
    <row r="6786" spans="1:1" x14ac:dyDescent="0.2">
      <c r="A6786" s="2"/>
    </row>
    <row r="6787" spans="1:1" x14ac:dyDescent="0.2">
      <c r="A6787" s="2"/>
    </row>
    <row r="6788" spans="1:1" x14ac:dyDescent="0.2">
      <c r="A6788" s="2"/>
    </row>
    <row r="6789" spans="1:1" x14ac:dyDescent="0.2">
      <c r="A6789" s="2"/>
    </row>
    <row r="6790" spans="1:1" x14ac:dyDescent="0.2">
      <c r="A6790" s="2"/>
    </row>
    <row r="6791" spans="1:1" x14ac:dyDescent="0.2">
      <c r="A6791" s="2"/>
    </row>
    <row r="6792" spans="1:1" x14ac:dyDescent="0.2">
      <c r="A6792" s="2"/>
    </row>
    <row r="6793" spans="1:1" x14ac:dyDescent="0.2">
      <c r="A6793" s="2"/>
    </row>
    <row r="6794" spans="1:1" x14ac:dyDescent="0.2">
      <c r="A6794" s="2"/>
    </row>
    <row r="6795" spans="1:1" x14ac:dyDescent="0.2">
      <c r="A6795" s="2"/>
    </row>
    <row r="6796" spans="1:1" x14ac:dyDescent="0.2">
      <c r="A6796" s="2"/>
    </row>
    <row r="6797" spans="1:1" x14ac:dyDescent="0.2">
      <c r="A6797" s="2"/>
    </row>
    <row r="6798" spans="1:1" x14ac:dyDescent="0.2">
      <c r="A6798" s="2"/>
    </row>
    <row r="6799" spans="1:1" x14ac:dyDescent="0.2">
      <c r="A6799" s="2"/>
    </row>
    <row r="6800" spans="1:1" x14ac:dyDescent="0.2">
      <c r="A6800" s="2"/>
    </row>
    <row r="6801" spans="1:1" x14ac:dyDescent="0.2">
      <c r="A6801" s="2"/>
    </row>
    <row r="6802" spans="1:1" x14ac:dyDescent="0.2">
      <c r="A6802" s="2"/>
    </row>
    <row r="6803" spans="1:1" x14ac:dyDescent="0.2">
      <c r="A6803" s="2"/>
    </row>
    <row r="6804" spans="1:1" x14ac:dyDescent="0.2">
      <c r="A6804" s="2"/>
    </row>
    <row r="6805" spans="1:1" x14ac:dyDescent="0.2">
      <c r="A6805" s="2"/>
    </row>
    <row r="6806" spans="1:1" x14ac:dyDescent="0.2">
      <c r="A6806" s="2"/>
    </row>
    <row r="6807" spans="1:1" x14ac:dyDescent="0.2">
      <c r="A6807" s="2"/>
    </row>
    <row r="6808" spans="1:1" x14ac:dyDescent="0.2">
      <c r="A6808" s="2"/>
    </row>
    <row r="6809" spans="1:1" x14ac:dyDescent="0.2">
      <c r="A6809" s="2"/>
    </row>
    <row r="6810" spans="1:1" x14ac:dyDescent="0.2">
      <c r="A6810" s="2"/>
    </row>
    <row r="6811" spans="1:1" x14ac:dyDescent="0.2">
      <c r="A6811" s="2"/>
    </row>
    <row r="6812" spans="1:1" x14ac:dyDescent="0.2">
      <c r="A6812" s="2"/>
    </row>
    <row r="6813" spans="1:1" x14ac:dyDescent="0.2">
      <c r="A6813" s="2"/>
    </row>
    <row r="6814" spans="1:1" x14ac:dyDescent="0.2">
      <c r="A6814" s="2"/>
    </row>
    <row r="6815" spans="1:1" x14ac:dyDescent="0.2">
      <c r="A6815" s="2"/>
    </row>
    <row r="6816" spans="1:1" x14ac:dyDescent="0.2">
      <c r="A6816" s="2"/>
    </row>
    <row r="6817" spans="1:1" x14ac:dyDescent="0.2">
      <c r="A6817" s="2"/>
    </row>
    <row r="6818" spans="1:1" x14ac:dyDescent="0.2">
      <c r="A6818" s="2"/>
    </row>
    <row r="6819" spans="1:1" x14ac:dyDescent="0.2">
      <c r="A6819" s="2"/>
    </row>
    <row r="6820" spans="1:1" x14ac:dyDescent="0.2">
      <c r="A6820" s="2"/>
    </row>
    <row r="6821" spans="1:1" x14ac:dyDescent="0.2">
      <c r="A6821" s="2"/>
    </row>
    <row r="6822" spans="1:1" x14ac:dyDescent="0.2">
      <c r="A6822" s="2"/>
    </row>
    <row r="6823" spans="1:1" x14ac:dyDescent="0.2">
      <c r="A6823" s="2"/>
    </row>
    <row r="6824" spans="1:1" x14ac:dyDescent="0.2">
      <c r="A6824" s="2"/>
    </row>
    <row r="6825" spans="1:1" x14ac:dyDescent="0.2">
      <c r="A6825" s="2"/>
    </row>
    <row r="6826" spans="1:1" x14ac:dyDescent="0.2">
      <c r="A6826" s="2"/>
    </row>
    <row r="6827" spans="1:1" x14ac:dyDescent="0.2">
      <c r="A6827" s="2"/>
    </row>
    <row r="6828" spans="1:1" x14ac:dyDescent="0.2">
      <c r="A6828" s="2"/>
    </row>
    <row r="6829" spans="1:1" x14ac:dyDescent="0.2">
      <c r="A6829" s="2"/>
    </row>
    <row r="6830" spans="1:1" x14ac:dyDescent="0.2">
      <c r="A6830" s="2"/>
    </row>
    <row r="6831" spans="1:1" x14ac:dyDescent="0.2">
      <c r="A6831" s="2"/>
    </row>
    <row r="6832" spans="1:1" x14ac:dyDescent="0.2">
      <c r="A6832" s="2"/>
    </row>
    <row r="6833" spans="1:1" x14ac:dyDescent="0.2">
      <c r="A6833" s="2"/>
    </row>
    <row r="6834" spans="1:1" x14ac:dyDescent="0.2">
      <c r="A6834" s="2"/>
    </row>
    <row r="6835" spans="1:1" x14ac:dyDescent="0.2">
      <c r="A6835" s="2"/>
    </row>
    <row r="6836" spans="1:1" x14ac:dyDescent="0.2">
      <c r="A6836" s="2"/>
    </row>
    <row r="6837" spans="1:1" x14ac:dyDescent="0.2">
      <c r="A6837" s="2"/>
    </row>
    <row r="6838" spans="1:1" x14ac:dyDescent="0.2">
      <c r="A6838" s="2"/>
    </row>
    <row r="6839" spans="1:1" x14ac:dyDescent="0.2">
      <c r="A6839" s="2"/>
    </row>
    <row r="6840" spans="1:1" x14ac:dyDescent="0.2">
      <c r="A6840" s="2"/>
    </row>
    <row r="6841" spans="1:1" x14ac:dyDescent="0.2">
      <c r="A6841" s="2"/>
    </row>
    <row r="6842" spans="1:1" x14ac:dyDescent="0.2">
      <c r="A6842" s="2"/>
    </row>
    <row r="6843" spans="1:1" x14ac:dyDescent="0.2">
      <c r="A6843" s="2"/>
    </row>
    <row r="6844" spans="1:1" x14ac:dyDescent="0.2">
      <c r="A6844" s="2"/>
    </row>
    <row r="6845" spans="1:1" x14ac:dyDescent="0.2">
      <c r="A6845" s="2"/>
    </row>
    <row r="6846" spans="1:1" x14ac:dyDescent="0.2">
      <c r="A6846" s="2"/>
    </row>
    <row r="6847" spans="1:1" x14ac:dyDescent="0.2">
      <c r="A6847" s="2"/>
    </row>
    <row r="6848" spans="1:1" x14ac:dyDescent="0.2">
      <c r="A6848" s="2"/>
    </row>
    <row r="6849" spans="1:1" x14ac:dyDescent="0.2">
      <c r="A6849" s="2"/>
    </row>
    <row r="6850" spans="1:1" x14ac:dyDescent="0.2">
      <c r="A6850" s="2"/>
    </row>
    <row r="6851" spans="1:1" x14ac:dyDescent="0.2">
      <c r="A6851" s="2"/>
    </row>
    <row r="6852" spans="1:1" x14ac:dyDescent="0.2">
      <c r="A6852" s="2"/>
    </row>
    <row r="6853" spans="1:1" x14ac:dyDescent="0.2">
      <c r="A6853" s="2"/>
    </row>
    <row r="6854" spans="1:1" x14ac:dyDescent="0.2">
      <c r="A6854" s="2"/>
    </row>
    <row r="6855" spans="1:1" x14ac:dyDescent="0.2">
      <c r="A6855" s="2"/>
    </row>
    <row r="6856" spans="1:1" x14ac:dyDescent="0.2">
      <c r="A6856" s="2"/>
    </row>
    <row r="6857" spans="1:1" x14ac:dyDescent="0.2">
      <c r="A6857" s="2"/>
    </row>
    <row r="6858" spans="1:1" x14ac:dyDescent="0.2">
      <c r="A6858" s="2"/>
    </row>
    <row r="6859" spans="1:1" x14ac:dyDescent="0.2">
      <c r="A6859" s="2"/>
    </row>
    <row r="6860" spans="1:1" x14ac:dyDescent="0.2">
      <c r="A6860" s="2"/>
    </row>
    <row r="6861" spans="1:1" x14ac:dyDescent="0.2">
      <c r="A6861" s="2"/>
    </row>
    <row r="6862" spans="1:1" x14ac:dyDescent="0.2">
      <c r="A6862" s="2"/>
    </row>
    <row r="6863" spans="1:1" x14ac:dyDescent="0.2">
      <c r="A6863" s="2"/>
    </row>
    <row r="6864" spans="1:1" x14ac:dyDescent="0.2">
      <c r="A6864" s="2"/>
    </row>
    <row r="6865" spans="1:1" x14ac:dyDescent="0.2">
      <c r="A6865" s="2"/>
    </row>
    <row r="6866" spans="1:1" x14ac:dyDescent="0.2">
      <c r="A6866" s="2"/>
    </row>
    <row r="6867" spans="1:1" x14ac:dyDescent="0.2">
      <c r="A6867" s="2"/>
    </row>
    <row r="6868" spans="1:1" x14ac:dyDescent="0.2">
      <c r="A6868" s="2"/>
    </row>
    <row r="6869" spans="1:1" x14ac:dyDescent="0.2">
      <c r="A6869" s="2"/>
    </row>
    <row r="6870" spans="1:1" x14ac:dyDescent="0.2">
      <c r="A6870" s="2"/>
    </row>
    <row r="6871" spans="1:1" x14ac:dyDescent="0.2">
      <c r="A6871" s="2"/>
    </row>
    <row r="6872" spans="1:1" x14ac:dyDescent="0.2">
      <c r="A6872" s="2"/>
    </row>
    <row r="6873" spans="1:1" x14ac:dyDescent="0.2">
      <c r="A6873" s="2"/>
    </row>
    <row r="6874" spans="1:1" x14ac:dyDescent="0.2">
      <c r="A6874" s="2"/>
    </row>
    <row r="6875" spans="1:1" x14ac:dyDescent="0.2">
      <c r="A6875" s="2"/>
    </row>
    <row r="6876" spans="1:1" x14ac:dyDescent="0.2">
      <c r="A6876" s="2"/>
    </row>
    <row r="6877" spans="1:1" x14ac:dyDescent="0.2">
      <c r="A6877" s="2"/>
    </row>
    <row r="6878" spans="1:1" x14ac:dyDescent="0.2">
      <c r="A6878" s="2"/>
    </row>
    <row r="6879" spans="1:1" x14ac:dyDescent="0.2">
      <c r="A6879" s="2"/>
    </row>
    <row r="6880" spans="1:1" x14ac:dyDescent="0.2">
      <c r="A6880" s="2"/>
    </row>
    <row r="6881" spans="1:1" x14ac:dyDescent="0.2">
      <c r="A6881" s="2"/>
    </row>
    <row r="6882" spans="1:1" x14ac:dyDescent="0.2">
      <c r="A6882" s="2"/>
    </row>
    <row r="6883" spans="1:1" x14ac:dyDescent="0.2">
      <c r="A6883" s="2"/>
    </row>
    <row r="6884" spans="1:1" x14ac:dyDescent="0.2">
      <c r="A6884" s="2"/>
    </row>
    <row r="6885" spans="1:1" x14ac:dyDescent="0.2">
      <c r="A6885" s="2"/>
    </row>
    <row r="6886" spans="1:1" x14ac:dyDescent="0.2">
      <c r="A6886" s="2"/>
    </row>
    <row r="6887" spans="1:1" x14ac:dyDescent="0.2">
      <c r="A6887" s="2"/>
    </row>
    <row r="6888" spans="1:1" x14ac:dyDescent="0.2">
      <c r="A6888" s="2"/>
    </row>
    <row r="6889" spans="1:1" x14ac:dyDescent="0.2">
      <c r="A6889" s="2"/>
    </row>
    <row r="6890" spans="1:1" x14ac:dyDescent="0.2">
      <c r="A6890" s="2"/>
    </row>
    <row r="6891" spans="1:1" x14ac:dyDescent="0.2">
      <c r="A6891" s="2"/>
    </row>
    <row r="6892" spans="1:1" x14ac:dyDescent="0.2">
      <c r="A6892" s="2"/>
    </row>
    <row r="6893" spans="1:1" x14ac:dyDescent="0.2">
      <c r="A6893" s="2"/>
    </row>
    <row r="6894" spans="1:1" x14ac:dyDescent="0.2">
      <c r="A6894" s="2"/>
    </row>
    <row r="6895" spans="1:1" x14ac:dyDescent="0.2">
      <c r="A6895" s="2"/>
    </row>
    <row r="6896" spans="1:1" x14ac:dyDescent="0.2">
      <c r="A6896" s="2"/>
    </row>
    <row r="6897" spans="1:1" x14ac:dyDescent="0.2">
      <c r="A6897" s="2"/>
    </row>
    <row r="6898" spans="1:1" x14ac:dyDescent="0.2">
      <c r="A6898" s="2"/>
    </row>
    <row r="6899" spans="1:1" x14ac:dyDescent="0.2">
      <c r="A6899" s="2"/>
    </row>
    <row r="6900" spans="1:1" x14ac:dyDescent="0.2">
      <c r="A6900" s="2"/>
    </row>
    <row r="6901" spans="1:1" x14ac:dyDescent="0.2">
      <c r="A6901" s="2"/>
    </row>
    <row r="6902" spans="1:1" x14ac:dyDescent="0.2">
      <c r="A6902" s="2"/>
    </row>
    <row r="6903" spans="1:1" x14ac:dyDescent="0.2">
      <c r="A6903" s="2"/>
    </row>
    <row r="6904" spans="1:1" x14ac:dyDescent="0.2">
      <c r="A6904" s="2"/>
    </row>
    <row r="6905" spans="1:1" x14ac:dyDescent="0.2">
      <c r="A6905" s="2"/>
    </row>
    <row r="6906" spans="1:1" x14ac:dyDescent="0.2">
      <c r="A6906" s="2"/>
    </row>
    <row r="6907" spans="1:1" x14ac:dyDescent="0.2">
      <c r="A6907" s="2"/>
    </row>
    <row r="6908" spans="1:1" x14ac:dyDescent="0.2">
      <c r="A6908" s="2"/>
    </row>
    <row r="6909" spans="1:1" x14ac:dyDescent="0.2">
      <c r="A6909" s="2"/>
    </row>
    <row r="6910" spans="1:1" x14ac:dyDescent="0.2">
      <c r="A6910" s="2"/>
    </row>
    <row r="6911" spans="1:1" x14ac:dyDescent="0.2">
      <c r="A6911" s="2"/>
    </row>
    <row r="6912" spans="1:1" x14ac:dyDescent="0.2">
      <c r="A6912" s="2"/>
    </row>
    <row r="6913" spans="1:1" x14ac:dyDescent="0.2">
      <c r="A6913" s="2"/>
    </row>
    <row r="6914" spans="1:1" x14ac:dyDescent="0.2">
      <c r="A6914" s="2"/>
    </row>
    <row r="6915" spans="1:1" x14ac:dyDescent="0.2">
      <c r="A6915" s="2"/>
    </row>
    <row r="6916" spans="1:1" x14ac:dyDescent="0.2">
      <c r="A6916" s="2"/>
    </row>
    <row r="6917" spans="1:1" x14ac:dyDescent="0.2">
      <c r="A6917" s="2"/>
    </row>
    <row r="6918" spans="1:1" x14ac:dyDescent="0.2">
      <c r="A6918" s="2"/>
    </row>
    <row r="6919" spans="1:1" x14ac:dyDescent="0.2">
      <c r="A6919" s="2"/>
    </row>
    <row r="6920" spans="1:1" x14ac:dyDescent="0.2">
      <c r="A6920" s="2"/>
    </row>
    <row r="6921" spans="1:1" x14ac:dyDescent="0.2">
      <c r="A6921" s="2"/>
    </row>
    <row r="6922" spans="1:1" x14ac:dyDescent="0.2">
      <c r="A6922" s="2"/>
    </row>
    <row r="6923" spans="1:1" x14ac:dyDescent="0.2">
      <c r="A6923" s="2"/>
    </row>
    <row r="6924" spans="1:1" x14ac:dyDescent="0.2">
      <c r="A6924" s="2"/>
    </row>
    <row r="6925" spans="1:1" x14ac:dyDescent="0.2">
      <c r="A6925" s="2"/>
    </row>
    <row r="6926" spans="1:1" x14ac:dyDescent="0.2">
      <c r="A6926" s="2"/>
    </row>
    <row r="6927" spans="1:1" x14ac:dyDescent="0.2">
      <c r="A6927" s="2"/>
    </row>
    <row r="6928" spans="1:1" x14ac:dyDescent="0.2">
      <c r="A6928" s="2"/>
    </row>
    <row r="6929" spans="1:1" x14ac:dyDescent="0.2">
      <c r="A6929" s="2"/>
    </row>
    <row r="6930" spans="1:1" x14ac:dyDescent="0.2">
      <c r="A6930" s="2"/>
    </row>
    <row r="6931" spans="1:1" x14ac:dyDescent="0.2">
      <c r="A6931" s="2"/>
    </row>
    <row r="6932" spans="1:1" x14ac:dyDescent="0.2">
      <c r="A6932" s="2"/>
    </row>
    <row r="6933" spans="1:1" x14ac:dyDescent="0.2">
      <c r="A6933" s="2"/>
    </row>
    <row r="6934" spans="1:1" x14ac:dyDescent="0.2">
      <c r="A6934" s="2"/>
    </row>
    <row r="6935" spans="1:1" x14ac:dyDescent="0.2">
      <c r="A6935" s="2"/>
    </row>
    <row r="6936" spans="1:1" x14ac:dyDescent="0.2">
      <c r="A6936" s="2"/>
    </row>
    <row r="6937" spans="1:1" x14ac:dyDescent="0.2">
      <c r="A6937" s="2"/>
    </row>
    <row r="6938" spans="1:1" x14ac:dyDescent="0.2">
      <c r="A6938" s="2"/>
    </row>
    <row r="6939" spans="1:1" x14ac:dyDescent="0.2">
      <c r="A6939" s="2"/>
    </row>
    <row r="6940" spans="1:1" x14ac:dyDescent="0.2">
      <c r="A6940" s="2"/>
    </row>
    <row r="6941" spans="1:1" x14ac:dyDescent="0.2">
      <c r="A6941" s="2"/>
    </row>
    <row r="6942" spans="1:1" x14ac:dyDescent="0.2">
      <c r="A6942" s="2"/>
    </row>
    <row r="6943" spans="1:1" x14ac:dyDescent="0.2">
      <c r="A6943" s="2"/>
    </row>
    <row r="6944" spans="1:1" x14ac:dyDescent="0.2">
      <c r="A6944" s="2"/>
    </row>
    <row r="6945" spans="1:1" x14ac:dyDescent="0.2">
      <c r="A6945" s="2"/>
    </row>
    <row r="6946" spans="1:1" x14ac:dyDescent="0.2">
      <c r="A6946" s="2"/>
    </row>
    <row r="6947" spans="1:1" x14ac:dyDescent="0.2">
      <c r="A6947" s="2"/>
    </row>
    <row r="6948" spans="1:1" x14ac:dyDescent="0.2">
      <c r="A6948" s="2"/>
    </row>
    <row r="6949" spans="1:1" x14ac:dyDescent="0.2">
      <c r="A6949" s="2"/>
    </row>
    <row r="6950" spans="1:1" x14ac:dyDescent="0.2">
      <c r="A6950" s="2"/>
    </row>
    <row r="6951" spans="1:1" x14ac:dyDescent="0.2">
      <c r="A6951" s="2"/>
    </row>
    <row r="6952" spans="1:1" x14ac:dyDescent="0.2">
      <c r="A6952" s="2"/>
    </row>
    <row r="6953" spans="1:1" x14ac:dyDescent="0.2">
      <c r="A6953" s="2"/>
    </row>
    <row r="6954" spans="1:1" x14ac:dyDescent="0.2">
      <c r="A6954" s="2"/>
    </row>
    <row r="6955" spans="1:1" x14ac:dyDescent="0.2">
      <c r="A6955" s="2"/>
    </row>
    <row r="6956" spans="1:1" x14ac:dyDescent="0.2">
      <c r="A6956" s="2"/>
    </row>
    <row r="6957" spans="1:1" x14ac:dyDescent="0.2">
      <c r="A6957" s="2"/>
    </row>
    <row r="6958" spans="1:1" x14ac:dyDescent="0.2">
      <c r="A6958" s="2"/>
    </row>
    <row r="6959" spans="1:1" x14ac:dyDescent="0.2">
      <c r="A6959" s="2"/>
    </row>
    <row r="6960" spans="1:1" x14ac:dyDescent="0.2">
      <c r="A6960" s="2"/>
    </row>
    <row r="6961" spans="1:1" x14ac:dyDescent="0.2">
      <c r="A6961" s="2"/>
    </row>
    <row r="6962" spans="1:1" x14ac:dyDescent="0.2">
      <c r="A6962" s="2"/>
    </row>
    <row r="6963" spans="1:1" x14ac:dyDescent="0.2">
      <c r="A6963" s="2"/>
    </row>
    <row r="6964" spans="1:1" x14ac:dyDescent="0.2">
      <c r="A6964" s="2"/>
    </row>
    <row r="6965" spans="1:1" x14ac:dyDescent="0.2">
      <c r="A6965" s="2"/>
    </row>
    <row r="6966" spans="1:1" x14ac:dyDescent="0.2">
      <c r="A6966" s="2"/>
    </row>
    <row r="6967" spans="1:1" x14ac:dyDescent="0.2">
      <c r="A6967" s="2"/>
    </row>
    <row r="6968" spans="1:1" x14ac:dyDescent="0.2">
      <c r="A6968" s="2"/>
    </row>
    <row r="6969" spans="1:1" x14ac:dyDescent="0.2">
      <c r="A6969" s="2"/>
    </row>
    <row r="6970" spans="1:1" x14ac:dyDescent="0.2">
      <c r="A6970" s="2"/>
    </row>
    <row r="6971" spans="1:1" x14ac:dyDescent="0.2">
      <c r="A6971" s="2"/>
    </row>
    <row r="6972" spans="1:1" x14ac:dyDescent="0.2">
      <c r="A6972" s="2"/>
    </row>
    <row r="6973" spans="1:1" x14ac:dyDescent="0.2">
      <c r="A6973" s="2"/>
    </row>
    <row r="6974" spans="1:1" x14ac:dyDescent="0.2">
      <c r="A6974" s="2"/>
    </row>
    <row r="6975" spans="1:1" x14ac:dyDescent="0.2">
      <c r="A6975" s="2"/>
    </row>
    <row r="6976" spans="1:1" x14ac:dyDescent="0.2">
      <c r="A6976" s="2"/>
    </row>
    <row r="6977" spans="1:1" x14ac:dyDescent="0.2">
      <c r="A6977" s="2"/>
    </row>
    <row r="6978" spans="1:1" x14ac:dyDescent="0.2">
      <c r="A6978" s="2"/>
    </row>
    <row r="6979" spans="1:1" x14ac:dyDescent="0.2">
      <c r="A6979" s="2"/>
    </row>
    <row r="6980" spans="1:1" x14ac:dyDescent="0.2">
      <c r="A6980" s="2"/>
    </row>
    <row r="6981" spans="1:1" x14ac:dyDescent="0.2">
      <c r="A6981" s="2"/>
    </row>
    <row r="6982" spans="1:1" x14ac:dyDescent="0.2">
      <c r="A6982" s="2"/>
    </row>
    <row r="6983" spans="1:1" x14ac:dyDescent="0.2">
      <c r="A6983" s="2"/>
    </row>
    <row r="6984" spans="1:1" x14ac:dyDescent="0.2">
      <c r="A6984" s="2"/>
    </row>
    <row r="6985" spans="1:1" x14ac:dyDescent="0.2">
      <c r="A6985" s="2"/>
    </row>
    <row r="6986" spans="1:1" x14ac:dyDescent="0.2">
      <c r="A6986" s="2"/>
    </row>
    <row r="6987" spans="1:1" x14ac:dyDescent="0.2">
      <c r="A6987" s="2"/>
    </row>
    <row r="6988" spans="1:1" x14ac:dyDescent="0.2">
      <c r="A6988" s="2"/>
    </row>
    <row r="6989" spans="1:1" x14ac:dyDescent="0.2">
      <c r="A6989" s="2"/>
    </row>
    <row r="6990" spans="1:1" x14ac:dyDescent="0.2">
      <c r="A6990" s="2"/>
    </row>
    <row r="6991" spans="1:1" x14ac:dyDescent="0.2">
      <c r="A6991" s="2"/>
    </row>
    <row r="6992" spans="1:1" x14ac:dyDescent="0.2">
      <c r="A6992" s="2"/>
    </row>
    <row r="6993" spans="1:1" x14ac:dyDescent="0.2">
      <c r="A6993" s="2"/>
    </row>
    <row r="6994" spans="1:1" x14ac:dyDescent="0.2">
      <c r="A6994" s="2"/>
    </row>
    <row r="6995" spans="1:1" x14ac:dyDescent="0.2">
      <c r="A6995" s="2"/>
    </row>
    <row r="6996" spans="1:1" x14ac:dyDescent="0.2">
      <c r="A6996" s="2"/>
    </row>
    <row r="6997" spans="1:1" x14ac:dyDescent="0.2">
      <c r="A6997" s="2"/>
    </row>
    <row r="6998" spans="1:1" x14ac:dyDescent="0.2">
      <c r="A6998" s="2"/>
    </row>
    <row r="6999" spans="1:1" x14ac:dyDescent="0.2">
      <c r="A6999" s="2"/>
    </row>
    <row r="7000" spans="1:1" x14ac:dyDescent="0.2">
      <c r="A7000" s="2"/>
    </row>
    <row r="7001" spans="1:1" x14ac:dyDescent="0.2">
      <c r="A7001" s="2"/>
    </row>
    <row r="7002" spans="1:1" x14ac:dyDescent="0.2">
      <c r="A7002" s="2"/>
    </row>
    <row r="7003" spans="1:1" x14ac:dyDescent="0.2">
      <c r="A7003" s="2"/>
    </row>
    <row r="7004" spans="1:1" x14ac:dyDescent="0.2">
      <c r="A7004" s="2"/>
    </row>
    <row r="7005" spans="1:1" x14ac:dyDescent="0.2">
      <c r="A7005" s="2"/>
    </row>
    <row r="7006" spans="1:1" x14ac:dyDescent="0.2">
      <c r="A7006" s="2"/>
    </row>
    <row r="7007" spans="1:1" x14ac:dyDescent="0.2">
      <c r="A7007" s="2"/>
    </row>
    <row r="7008" spans="1:1" x14ac:dyDescent="0.2">
      <c r="A7008" s="2"/>
    </row>
    <row r="7009" spans="1:1" x14ac:dyDescent="0.2">
      <c r="A7009" s="2"/>
    </row>
    <row r="7010" spans="1:1" x14ac:dyDescent="0.2">
      <c r="A7010" s="2"/>
    </row>
    <row r="7011" spans="1:1" x14ac:dyDescent="0.2">
      <c r="A7011" s="2"/>
    </row>
    <row r="7012" spans="1:1" x14ac:dyDescent="0.2">
      <c r="A7012" s="2"/>
    </row>
    <row r="7013" spans="1:1" x14ac:dyDescent="0.2">
      <c r="A7013" s="2"/>
    </row>
    <row r="7014" spans="1:1" x14ac:dyDescent="0.2">
      <c r="A7014" s="2"/>
    </row>
    <row r="7015" spans="1:1" x14ac:dyDescent="0.2">
      <c r="A7015" s="2"/>
    </row>
    <row r="7016" spans="1:1" x14ac:dyDescent="0.2">
      <c r="A7016" s="2"/>
    </row>
    <row r="7017" spans="1:1" x14ac:dyDescent="0.2">
      <c r="A7017" s="2"/>
    </row>
    <row r="7018" spans="1:1" x14ac:dyDescent="0.2">
      <c r="A7018" s="2"/>
    </row>
    <row r="7019" spans="1:1" x14ac:dyDescent="0.2">
      <c r="A7019" s="2"/>
    </row>
    <row r="7020" spans="1:1" x14ac:dyDescent="0.2">
      <c r="A7020" s="2"/>
    </row>
    <row r="7021" spans="1:1" x14ac:dyDescent="0.2">
      <c r="A7021" s="2"/>
    </row>
    <row r="7022" spans="1:1" x14ac:dyDescent="0.2">
      <c r="A7022" s="2"/>
    </row>
    <row r="7023" spans="1:1" x14ac:dyDescent="0.2">
      <c r="A7023" s="2"/>
    </row>
    <row r="7024" spans="1:1" x14ac:dyDescent="0.2">
      <c r="A7024" s="2"/>
    </row>
    <row r="7025" spans="1:1" x14ac:dyDescent="0.2">
      <c r="A7025" s="2"/>
    </row>
    <row r="7026" spans="1:1" x14ac:dyDescent="0.2">
      <c r="A7026" s="2"/>
    </row>
    <row r="7027" spans="1:1" x14ac:dyDescent="0.2">
      <c r="A7027" s="2"/>
    </row>
    <row r="7028" spans="1:1" x14ac:dyDescent="0.2">
      <c r="A7028" s="2"/>
    </row>
    <row r="7029" spans="1:1" x14ac:dyDescent="0.2">
      <c r="A7029" s="2"/>
    </row>
    <row r="7030" spans="1:1" x14ac:dyDescent="0.2">
      <c r="A7030" s="2"/>
    </row>
    <row r="7031" spans="1:1" x14ac:dyDescent="0.2">
      <c r="A7031" s="2"/>
    </row>
    <row r="7032" spans="1:1" x14ac:dyDescent="0.2">
      <c r="A7032" s="2"/>
    </row>
    <row r="7033" spans="1:1" x14ac:dyDescent="0.2">
      <c r="A7033" s="2"/>
    </row>
    <row r="7034" spans="1:1" x14ac:dyDescent="0.2">
      <c r="A7034" s="2"/>
    </row>
    <row r="7035" spans="1:1" x14ac:dyDescent="0.2">
      <c r="A7035" s="2"/>
    </row>
    <row r="7036" spans="1:1" x14ac:dyDescent="0.2">
      <c r="A7036" s="2"/>
    </row>
    <row r="7037" spans="1:1" x14ac:dyDescent="0.2">
      <c r="A7037" s="2"/>
    </row>
    <row r="7038" spans="1:1" x14ac:dyDescent="0.2">
      <c r="A7038" s="2"/>
    </row>
    <row r="7039" spans="1:1" x14ac:dyDescent="0.2">
      <c r="A7039" s="2"/>
    </row>
    <row r="7040" spans="1:1" x14ac:dyDescent="0.2">
      <c r="A7040" s="2"/>
    </row>
    <row r="7041" spans="1:1" x14ac:dyDescent="0.2">
      <c r="A7041" s="2"/>
    </row>
    <row r="7042" spans="1:1" x14ac:dyDescent="0.2">
      <c r="A7042" s="2"/>
    </row>
    <row r="7043" spans="1:1" x14ac:dyDescent="0.2">
      <c r="A7043" s="2"/>
    </row>
    <row r="7044" spans="1:1" x14ac:dyDescent="0.2">
      <c r="A7044" s="2"/>
    </row>
    <row r="7045" spans="1:1" x14ac:dyDescent="0.2">
      <c r="A7045" s="2"/>
    </row>
    <row r="7046" spans="1:1" x14ac:dyDescent="0.2">
      <c r="A7046" s="2"/>
    </row>
    <row r="7047" spans="1:1" x14ac:dyDescent="0.2">
      <c r="A7047" s="2"/>
    </row>
    <row r="7048" spans="1:1" x14ac:dyDescent="0.2">
      <c r="A7048" s="2"/>
    </row>
    <row r="7049" spans="1:1" x14ac:dyDescent="0.2">
      <c r="A7049" s="2"/>
    </row>
    <row r="7050" spans="1:1" x14ac:dyDescent="0.2">
      <c r="A7050" s="2"/>
    </row>
    <row r="7051" spans="1:1" x14ac:dyDescent="0.2">
      <c r="A7051" s="2"/>
    </row>
    <row r="7052" spans="1:1" x14ac:dyDescent="0.2">
      <c r="A7052" s="2"/>
    </row>
    <row r="7053" spans="1:1" x14ac:dyDescent="0.2">
      <c r="A7053" s="2"/>
    </row>
    <row r="7054" spans="1:1" x14ac:dyDescent="0.2">
      <c r="A7054" s="2"/>
    </row>
    <row r="7055" spans="1:1" x14ac:dyDescent="0.2">
      <c r="A7055" s="2"/>
    </row>
    <row r="7056" spans="1:1" x14ac:dyDescent="0.2">
      <c r="A7056" s="2"/>
    </row>
    <row r="7057" spans="1:1" x14ac:dyDescent="0.2">
      <c r="A7057" s="2"/>
    </row>
    <row r="7058" spans="1:1" x14ac:dyDescent="0.2">
      <c r="A7058" s="2"/>
    </row>
    <row r="7059" spans="1:1" x14ac:dyDescent="0.2">
      <c r="A7059" s="2"/>
    </row>
    <row r="7060" spans="1:1" x14ac:dyDescent="0.2">
      <c r="A7060" s="2"/>
    </row>
    <row r="7061" spans="1:1" x14ac:dyDescent="0.2">
      <c r="A7061" s="2"/>
    </row>
    <row r="7062" spans="1:1" x14ac:dyDescent="0.2">
      <c r="A7062" s="2"/>
    </row>
    <row r="7063" spans="1:1" x14ac:dyDescent="0.2">
      <c r="A7063" s="2"/>
    </row>
    <row r="7064" spans="1:1" x14ac:dyDescent="0.2">
      <c r="A7064" s="2"/>
    </row>
    <row r="7065" spans="1:1" x14ac:dyDescent="0.2">
      <c r="A7065" s="2"/>
    </row>
    <row r="7066" spans="1:1" x14ac:dyDescent="0.2">
      <c r="A7066" s="2"/>
    </row>
    <row r="7067" spans="1:1" x14ac:dyDescent="0.2">
      <c r="A7067" s="2"/>
    </row>
    <row r="7068" spans="1:1" x14ac:dyDescent="0.2">
      <c r="A7068" s="2"/>
    </row>
    <row r="7069" spans="1:1" x14ac:dyDescent="0.2">
      <c r="A7069" s="2"/>
    </row>
    <row r="7070" spans="1:1" x14ac:dyDescent="0.2">
      <c r="A7070" s="2"/>
    </row>
    <row r="7071" spans="1:1" x14ac:dyDescent="0.2">
      <c r="A7071" s="2"/>
    </row>
    <row r="7072" spans="1:1" x14ac:dyDescent="0.2">
      <c r="A7072" s="2"/>
    </row>
    <row r="7073" spans="1:1" x14ac:dyDescent="0.2">
      <c r="A7073" s="2"/>
    </row>
    <row r="7074" spans="1:1" x14ac:dyDescent="0.2">
      <c r="A7074" s="2"/>
    </row>
    <row r="7075" spans="1:1" x14ac:dyDescent="0.2">
      <c r="A7075" s="2"/>
    </row>
    <row r="7076" spans="1:1" x14ac:dyDescent="0.2">
      <c r="A7076" s="2"/>
    </row>
    <row r="7077" spans="1:1" x14ac:dyDescent="0.2">
      <c r="A7077" s="2"/>
    </row>
    <row r="7078" spans="1:1" x14ac:dyDescent="0.2">
      <c r="A7078" s="2"/>
    </row>
    <row r="7079" spans="1:1" x14ac:dyDescent="0.2">
      <c r="A7079" s="2"/>
    </row>
    <row r="7080" spans="1:1" x14ac:dyDescent="0.2">
      <c r="A7080" s="2"/>
    </row>
    <row r="7081" spans="1:1" x14ac:dyDescent="0.2">
      <c r="A7081" s="2"/>
    </row>
    <row r="7082" spans="1:1" x14ac:dyDescent="0.2">
      <c r="A7082" s="2"/>
    </row>
    <row r="7083" spans="1:1" x14ac:dyDescent="0.2">
      <c r="A7083" s="2"/>
    </row>
    <row r="7084" spans="1:1" x14ac:dyDescent="0.2">
      <c r="A7084" s="2"/>
    </row>
    <row r="7085" spans="1:1" x14ac:dyDescent="0.2">
      <c r="A7085" s="2"/>
    </row>
    <row r="7086" spans="1:1" x14ac:dyDescent="0.2">
      <c r="A7086" s="2"/>
    </row>
    <row r="7087" spans="1:1" x14ac:dyDescent="0.2">
      <c r="A7087" s="2"/>
    </row>
    <row r="7088" spans="1:1" x14ac:dyDescent="0.2">
      <c r="A7088" s="2"/>
    </row>
    <row r="7089" spans="1:1" x14ac:dyDescent="0.2">
      <c r="A7089" s="2"/>
    </row>
    <row r="7090" spans="1:1" x14ac:dyDescent="0.2">
      <c r="A7090" s="2"/>
    </row>
    <row r="7091" spans="1:1" x14ac:dyDescent="0.2">
      <c r="A7091" s="2"/>
    </row>
    <row r="7092" spans="1:1" x14ac:dyDescent="0.2">
      <c r="A7092" s="2"/>
    </row>
    <row r="7093" spans="1:1" x14ac:dyDescent="0.2">
      <c r="A7093" s="2"/>
    </row>
    <row r="7094" spans="1:1" x14ac:dyDescent="0.2">
      <c r="A7094" s="2"/>
    </row>
    <row r="7095" spans="1:1" x14ac:dyDescent="0.2">
      <c r="A7095" s="2"/>
    </row>
    <row r="7096" spans="1:1" x14ac:dyDescent="0.2">
      <c r="A7096" s="2"/>
    </row>
    <row r="7097" spans="1:1" x14ac:dyDescent="0.2">
      <c r="A7097" s="2"/>
    </row>
    <row r="7098" spans="1:1" x14ac:dyDescent="0.2">
      <c r="A7098" s="2"/>
    </row>
    <row r="7099" spans="1:1" x14ac:dyDescent="0.2">
      <c r="A7099" s="2"/>
    </row>
    <row r="7100" spans="1:1" x14ac:dyDescent="0.2">
      <c r="A7100" s="2"/>
    </row>
    <row r="7101" spans="1:1" x14ac:dyDescent="0.2">
      <c r="A7101" s="2"/>
    </row>
    <row r="7102" spans="1:1" x14ac:dyDescent="0.2">
      <c r="A7102" s="2"/>
    </row>
    <row r="7103" spans="1:1" x14ac:dyDescent="0.2">
      <c r="A7103" s="2"/>
    </row>
    <row r="7104" spans="1:1" x14ac:dyDescent="0.2">
      <c r="A7104" s="2"/>
    </row>
    <row r="7105" spans="1:1" x14ac:dyDescent="0.2">
      <c r="A7105" s="2"/>
    </row>
    <row r="7106" spans="1:1" x14ac:dyDescent="0.2">
      <c r="A7106" s="2"/>
    </row>
    <row r="7107" spans="1:1" x14ac:dyDescent="0.2">
      <c r="A7107" s="2"/>
    </row>
    <row r="7108" spans="1:1" x14ac:dyDescent="0.2">
      <c r="A7108" s="2"/>
    </row>
    <row r="7109" spans="1:1" x14ac:dyDescent="0.2">
      <c r="A7109" s="2"/>
    </row>
    <row r="7110" spans="1:1" x14ac:dyDescent="0.2">
      <c r="A7110" s="2"/>
    </row>
    <row r="7111" spans="1:1" x14ac:dyDescent="0.2">
      <c r="A7111" s="2"/>
    </row>
    <row r="7112" spans="1:1" x14ac:dyDescent="0.2">
      <c r="A7112" s="2"/>
    </row>
    <row r="7113" spans="1:1" x14ac:dyDescent="0.2">
      <c r="A7113" s="2"/>
    </row>
    <row r="7114" spans="1:1" x14ac:dyDescent="0.2">
      <c r="A7114" s="2"/>
    </row>
    <row r="7115" spans="1:1" x14ac:dyDescent="0.2">
      <c r="A7115" s="2"/>
    </row>
    <row r="7116" spans="1:1" x14ac:dyDescent="0.2">
      <c r="A7116" s="2"/>
    </row>
    <row r="7117" spans="1:1" x14ac:dyDescent="0.2">
      <c r="A7117" s="2"/>
    </row>
    <row r="7118" spans="1:1" x14ac:dyDescent="0.2">
      <c r="A7118" s="2"/>
    </row>
    <row r="7119" spans="1:1" x14ac:dyDescent="0.2">
      <c r="A7119" s="2"/>
    </row>
    <row r="7120" spans="1:1" x14ac:dyDescent="0.2">
      <c r="A7120" s="2"/>
    </row>
    <row r="7121" spans="1:1" x14ac:dyDescent="0.2">
      <c r="A7121" s="2"/>
    </row>
    <row r="7122" spans="1:1" x14ac:dyDescent="0.2">
      <c r="A7122" s="2"/>
    </row>
    <row r="7123" spans="1:1" x14ac:dyDescent="0.2">
      <c r="A7123" s="2"/>
    </row>
    <row r="7124" spans="1:1" x14ac:dyDescent="0.2">
      <c r="A7124" s="2"/>
    </row>
    <row r="7125" spans="1:1" x14ac:dyDescent="0.2">
      <c r="A7125" s="2"/>
    </row>
    <row r="7126" spans="1:1" x14ac:dyDescent="0.2">
      <c r="A7126" s="2"/>
    </row>
    <row r="7127" spans="1:1" x14ac:dyDescent="0.2">
      <c r="A7127" s="2"/>
    </row>
    <row r="7128" spans="1:1" x14ac:dyDescent="0.2">
      <c r="A7128" s="2"/>
    </row>
    <row r="7129" spans="1:1" x14ac:dyDescent="0.2">
      <c r="A7129" s="2"/>
    </row>
    <row r="7130" spans="1:1" x14ac:dyDescent="0.2">
      <c r="A7130" s="2"/>
    </row>
    <row r="7131" spans="1:1" x14ac:dyDescent="0.2">
      <c r="A7131" s="2"/>
    </row>
    <row r="7132" spans="1:1" x14ac:dyDescent="0.2">
      <c r="A7132" s="2"/>
    </row>
    <row r="7133" spans="1:1" x14ac:dyDescent="0.2">
      <c r="A7133" s="2"/>
    </row>
    <row r="7134" spans="1:1" x14ac:dyDescent="0.2">
      <c r="A7134" s="2"/>
    </row>
    <row r="7135" spans="1:1" x14ac:dyDescent="0.2">
      <c r="A7135" s="2"/>
    </row>
    <row r="7136" spans="1:1" x14ac:dyDescent="0.2">
      <c r="A7136" s="2"/>
    </row>
    <row r="7137" spans="1:1" x14ac:dyDescent="0.2">
      <c r="A7137" s="2"/>
    </row>
    <row r="7138" spans="1:1" x14ac:dyDescent="0.2">
      <c r="A7138" s="2"/>
    </row>
    <row r="7139" spans="1:1" x14ac:dyDescent="0.2">
      <c r="A7139" s="2"/>
    </row>
    <row r="7140" spans="1:1" x14ac:dyDescent="0.2">
      <c r="A7140" s="2"/>
    </row>
    <row r="7141" spans="1:1" x14ac:dyDescent="0.2">
      <c r="A7141" s="2"/>
    </row>
    <row r="7142" spans="1:1" x14ac:dyDescent="0.2">
      <c r="A7142" s="2"/>
    </row>
    <row r="7143" spans="1:1" x14ac:dyDescent="0.2">
      <c r="A7143" s="2"/>
    </row>
    <row r="7144" spans="1:1" x14ac:dyDescent="0.2">
      <c r="A7144" s="2"/>
    </row>
    <row r="7145" spans="1:1" x14ac:dyDescent="0.2">
      <c r="A7145" s="2"/>
    </row>
    <row r="7146" spans="1:1" x14ac:dyDescent="0.2">
      <c r="A7146" s="2"/>
    </row>
    <row r="7147" spans="1:1" x14ac:dyDescent="0.2">
      <c r="A7147" s="2"/>
    </row>
    <row r="7148" spans="1:1" x14ac:dyDescent="0.2">
      <c r="A7148" s="2"/>
    </row>
    <row r="7149" spans="1:1" x14ac:dyDescent="0.2">
      <c r="A7149" s="2"/>
    </row>
    <row r="7150" spans="1:1" x14ac:dyDescent="0.2">
      <c r="A7150" s="2"/>
    </row>
    <row r="7151" spans="1:1" x14ac:dyDescent="0.2">
      <c r="A7151" s="2"/>
    </row>
    <row r="7152" spans="1:1" x14ac:dyDescent="0.2">
      <c r="A7152" s="2"/>
    </row>
    <row r="7153" spans="1:1" x14ac:dyDescent="0.2">
      <c r="A7153" s="2"/>
    </row>
    <row r="7154" spans="1:1" x14ac:dyDescent="0.2">
      <c r="A7154" s="2"/>
    </row>
    <row r="7155" spans="1:1" x14ac:dyDescent="0.2">
      <c r="A7155" s="2"/>
    </row>
    <row r="7156" spans="1:1" x14ac:dyDescent="0.2">
      <c r="A7156" s="2"/>
    </row>
    <row r="7157" spans="1:1" x14ac:dyDescent="0.2">
      <c r="A7157" s="2"/>
    </row>
    <row r="7158" spans="1:1" x14ac:dyDescent="0.2">
      <c r="A7158" s="2"/>
    </row>
    <row r="7159" spans="1:1" x14ac:dyDescent="0.2">
      <c r="A7159" s="2"/>
    </row>
    <row r="7160" spans="1:1" x14ac:dyDescent="0.2">
      <c r="A7160" s="2"/>
    </row>
    <row r="7161" spans="1:1" x14ac:dyDescent="0.2">
      <c r="A7161" s="2"/>
    </row>
    <row r="7162" spans="1:1" x14ac:dyDescent="0.2">
      <c r="A7162" s="2"/>
    </row>
    <row r="7163" spans="1:1" x14ac:dyDescent="0.2">
      <c r="A7163" s="2"/>
    </row>
    <row r="7164" spans="1:1" x14ac:dyDescent="0.2">
      <c r="A7164" s="2"/>
    </row>
    <row r="7165" spans="1:1" x14ac:dyDescent="0.2">
      <c r="A7165" s="2"/>
    </row>
    <row r="7166" spans="1:1" x14ac:dyDescent="0.2">
      <c r="A7166" s="2"/>
    </row>
    <row r="7167" spans="1:1" x14ac:dyDescent="0.2">
      <c r="A7167" s="2"/>
    </row>
    <row r="7168" spans="1:1" x14ac:dyDescent="0.2">
      <c r="A7168" s="2"/>
    </row>
    <row r="7169" spans="1:1" x14ac:dyDescent="0.2">
      <c r="A7169" s="2"/>
    </row>
    <row r="7170" spans="1:1" x14ac:dyDescent="0.2">
      <c r="A7170" s="2"/>
    </row>
    <row r="7171" spans="1:1" x14ac:dyDescent="0.2">
      <c r="A7171" s="2"/>
    </row>
    <row r="7172" spans="1:1" x14ac:dyDescent="0.2">
      <c r="A7172" s="2"/>
    </row>
    <row r="7173" spans="1:1" x14ac:dyDescent="0.2">
      <c r="A7173" s="2"/>
    </row>
    <row r="7174" spans="1:1" x14ac:dyDescent="0.2">
      <c r="A7174" s="2"/>
    </row>
    <row r="7175" spans="1:1" x14ac:dyDescent="0.2">
      <c r="A7175" s="2"/>
    </row>
    <row r="7176" spans="1:1" x14ac:dyDescent="0.2">
      <c r="A7176" s="2"/>
    </row>
    <row r="7177" spans="1:1" x14ac:dyDescent="0.2">
      <c r="A7177" s="2"/>
    </row>
    <row r="7178" spans="1:1" x14ac:dyDescent="0.2">
      <c r="A7178" s="2"/>
    </row>
    <row r="7179" spans="1:1" x14ac:dyDescent="0.2">
      <c r="A7179" s="2"/>
    </row>
    <row r="7180" spans="1:1" x14ac:dyDescent="0.2">
      <c r="A7180" s="2"/>
    </row>
    <row r="7181" spans="1:1" x14ac:dyDescent="0.2">
      <c r="A7181" s="2"/>
    </row>
    <row r="7182" spans="1:1" x14ac:dyDescent="0.2">
      <c r="A7182" s="2"/>
    </row>
    <row r="7183" spans="1:1" x14ac:dyDescent="0.2">
      <c r="A7183" s="2"/>
    </row>
    <row r="7184" spans="1:1" x14ac:dyDescent="0.2">
      <c r="A7184" s="2"/>
    </row>
    <row r="7185" spans="1:1" x14ac:dyDescent="0.2">
      <c r="A7185" s="2"/>
    </row>
    <row r="7186" spans="1:1" x14ac:dyDescent="0.2">
      <c r="A7186" s="2"/>
    </row>
    <row r="7187" spans="1:1" x14ac:dyDescent="0.2">
      <c r="A7187" s="2"/>
    </row>
    <row r="7188" spans="1:1" x14ac:dyDescent="0.2">
      <c r="A7188" s="2"/>
    </row>
    <row r="7189" spans="1:1" x14ac:dyDescent="0.2">
      <c r="A7189" s="2"/>
    </row>
    <row r="7190" spans="1:1" x14ac:dyDescent="0.2">
      <c r="A7190" s="2"/>
    </row>
    <row r="7191" spans="1:1" x14ac:dyDescent="0.2">
      <c r="A7191" s="2"/>
    </row>
    <row r="7192" spans="1:1" x14ac:dyDescent="0.2">
      <c r="A7192" s="2"/>
    </row>
    <row r="7193" spans="1:1" x14ac:dyDescent="0.2">
      <c r="A7193" s="2"/>
    </row>
    <row r="7194" spans="1:1" x14ac:dyDescent="0.2">
      <c r="A7194" s="2"/>
    </row>
    <row r="7195" spans="1:1" x14ac:dyDescent="0.2">
      <c r="A7195" s="2"/>
    </row>
    <row r="7196" spans="1:1" x14ac:dyDescent="0.2">
      <c r="A7196" s="2"/>
    </row>
    <row r="7197" spans="1:1" x14ac:dyDescent="0.2">
      <c r="A7197" s="2"/>
    </row>
    <row r="7198" spans="1:1" x14ac:dyDescent="0.2">
      <c r="A7198" s="2"/>
    </row>
    <row r="7199" spans="1:1" x14ac:dyDescent="0.2">
      <c r="A7199" s="2"/>
    </row>
    <row r="7200" spans="1:1" x14ac:dyDescent="0.2">
      <c r="A7200" s="2"/>
    </row>
    <row r="7201" spans="1:1" x14ac:dyDescent="0.2">
      <c r="A7201" s="2"/>
    </row>
    <row r="7202" spans="1:1" x14ac:dyDescent="0.2">
      <c r="A7202" s="2"/>
    </row>
    <row r="7203" spans="1:1" x14ac:dyDescent="0.2">
      <c r="A7203" s="2"/>
    </row>
    <row r="7204" spans="1:1" x14ac:dyDescent="0.2">
      <c r="A7204" s="2"/>
    </row>
    <row r="7205" spans="1:1" x14ac:dyDescent="0.2">
      <c r="A7205" s="2"/>
    </row>
    <row r="7206" spans="1:1" x14ac:dyDescent="0.2">
      <c r="A7206" s="2"/>
    </row>
    <row r="7207" spans="1:1" x14ac:dyDescent="0.2">
      <c r="A7207" s="2"/>
    </row>
    <row r="7208" spans="1:1" x14ac:dyDescent="0.2">
      <c r="A7208" s="2"/>
    </row>
    <row r="7209" spans="1:1" x14ac:dyDescent="0.2">
      <c r="A7209" s="2"/>
    </row>
    <row r="7210" spans="1:1" x14ac:dyDescent="0.2">
      <c r="A7210" s="2"/>
    </row>
    <row r="7211" spans="1:1" x14ac:dyDescent="0.2">
      <c r="A7211" s="2"/>
    </row>
    <row r="7212" spans="1:1" x14ac:dyDescent="0.2">
      <c r="A7212" s="2"/>
    </row>
    <row r="7213" spans="1:1" x14ac:dyDescent="0.2">
      <c r="A7213" s="2"/>
    </row>
    <row r="7214" spans="1:1" x14ac:dyDescent="0.2">
      <c r="A7214" s="2"/>
    </row>
    <row r="7215" spans="1:1" x14ac:dyDescent="0.2">
      <c r="A7215" s="2"/>
    </row>
    <row r="7216" spans="1:1" x14ac:dyDescent="0.2">
      <c r="A7216" s="2"/>
    </row>
    <row r="7217" spans="1:1" x14ac:dyDescent="0.2">
      <c r="A7217" s="2"/>
    </row>
    <row r="7218" spans="1:1" x14ac:dyDescent="0.2">
      <c r="A7218" s="2"/>
    </row>
    <row r="7219" spans="1:1" x14ac:dyDescent="0.2">
      <c r="A7219" s="2"/>
    </row>
    <row r="7220" spans="1:1" x14ac:dyDescent="0.2">
      <c r="A7220" s="2"/>
    </row>
    <row r="7221" spans="1:1" x14ac:dyDescent="0.2">
      <c r="A7221" s="2"/>
    </row>
    <row r="7222" spans="1:1" x14ac:dyDescent="0.2">
      <c r="A7222" s="2"/>
    </row>
    <row r="7223" spans="1:1" x14ac:dyDescent="0.2">
      <c r="A7223" s="2"/>
    </row>
    <row r="7224" spans="1:1" x14ac:dyDescent="0.2">
      <c r="A7224" s="2"/>
    </row>
    <row r="7225" spans="1:1" x14ac:dyDescent="0.2">
      <c r="A7225" s="2"/>
    </row>
    <row r="7226" spans="1:1" x14ac:dyDescent="0.2">
      <c r="A7226" s="2"/>
    </row>
    <row r="7227" spans="1:1" x14ac:dyDescent="0.2">
      <c r="A7227" s="2"/>
    </row>
    <row r="7228" spans="1:1" x14ac:dyDescent="0.2">
      <c r="A7228" s="2"/>
    </row>
    <row r="7229" spans="1:1" x14ac:dyDescent="0.2">
      <c r="A7229" s="2"/>
    </row>
    <row r="7230" spans="1:1" x14ac:dyDescent="0.2">
      <c r="A7230" s="2"/>
    </row>
    <row r="7231" spans="1:1" x14ac:dyDescent="0.2">
      <c r="A7231" s="2"/>
    </row>
    <row r="7232" spans="1:1" x14ac:dyDescent="0.2">
      <c r="A7232" s="2"/>
    </row>
    <row r="7233" spans="1:1" x14ac:dyDescent="0.2">
      <c r="A7233" s="2"/>
    </row>
    <row r="7234" spans="1:1" x14ac:dyDescent="0.2">
      <c r="A7234" s="2"/>
    </row>
    <row r="7235" spans="1:1" x14ac:dyDescent="0.2">
      <c r="A7235" s="2"/>
    </row>
    <row r="7236" spans="1:1" x14ac:dyDescent="0.2">
      <c r="A7236" s="2"/>
    </row>
    <row r="7237" spans="1:1" x14ac:dyDescent="0.2">
      <c r="A7237" s="2"/>
    </row>
    <row r="7238" spans="1:1" x14ac:dyDescent="0.2">
      <c r="A7238" s="2"/>
    </row>
    <row r="7239" spans="1:1" x14ac:dyDescent="0.2">
      <c r="A7239" s="2"/>
    </row>
    <row r="7240" spans="1:1" x14ac:dyDescent="0.2">
      <c r="A7240" s="2"/>
    </row>
    <row r="7241" spans="1:1" x14ac:dyDescent="0.2">
      <c r="A7241" s="2"/>
    </row>
    <row r="7242" spans="1:1" x14ac:dyDescent="0.2">
      <c r="A7242" s="2"/>
    </row>
    <row r="7243" spans="1:1" x14ac:dyDescent="0.2">
      <c r="A7243" s="2"/>
    </row>
    <row r="7244" spans="1:1" x14ac:dyDescent="0.2">
      <c r="A7244" s="2"/>
    </row>
    <row r="7245" spans="1:1" x14ac:dyDescent="0.2">
      <c r="A7245" s="2"/>
    </row>
    <row r="7246" spans="1:1" x14ac:dyDescent="0.2">
      <c r="A7246" s="2"/>
    </row>
    <row r="7247" spans="1:1" x14ac:dyDescent="0.2">
      <c r="A7247" s="2"/>
    </row>
    <row r="7248" spans="1:1" x14ac:dyDescent="0.2">
      <c r="A7248" s="2"/>
    </row>
    <row r="7249" spans="1:1" x14ac:dyDescent="0.2">
      <c r="A7249" s="2"/>
    </row>
    <row r="7250" spans="1:1" x14ac:dyDescent="0.2">
      <c r="A7250" s="2"/>
    </row>
    <row r="7251" spans="1:1" x14ac:dyDescent="0.2">
      <c r="A7251" s="2"/>
    </row>
    <row r="7252" spans="1:1" x14ac:dyDescent="0.2">
      <c r="A7252" s="2"/>
    </row>
    <row r="7253" spans="1:1" x14ac:dyDescent="0.2">
      <c r="A7253" s="2"/>
    </row>
    <row r="7254" spans="1:1" x14ac:dyDescent="0.2">
      <c r="A7254" s="2"/>
    </row>
    <row r="7255" spans="1:1" x14ac:dyDescent="0.2">
      <c r="A7255" s="2"/>
    </row>
    <row r="7256" spans="1:1" x14ac:dyDescent="0.2">
      <c r="A7256" s="2"/>
    </row>
    <row r="7257" spans="1:1" x14ac:dyDescent="0.2">
      <c r="A7257" s="2"/>
    </row>
    <row r="7258" spans="1:1" x14ac:dyDescent="0.2">
      <c r="A7258" s="2"/>
    </row>
    <row r="7259" spans="1:1" x14ac:dyDescent="0.2">
      <c r="A7259" s="2"/>
    </row>
    <row r="7260" spans="1:1" x14ac:dyDescent="0.2">
      <c r="A7260" s="2"/>
    </row>
    <row r="7261" spans="1:1" x14ac:dyDescent="0.2">
      <c r="A7261" s="2"/>
    </row>
    <row r="7262" spans="1:1" x14ac:dyDescent="0.2">
      <c r="A7262" s="2"/>
    </row>
    <row r="7263" spans="1:1" x14ac:dyDescent="0.2">
      <c r="A7263" s="2"/>
    </row>
    <row r="7264" spans="1:1" x14ac:dyDescent="0.2">
      <c r="A7264" s="2"/>
    </row>
    <row r="7265" spans="1:1" x14ac:dyDescent="0.2">
      <c r="A7265" s="2"/>
    </row>
    <row r="7266" spans="1:1" x14ac:dyDescent="0.2">
      <c r="A7266" s="2"/>
    </row>
    <row r="7267" spans="1:1" x14ac:dyDescent="0.2">
      <c r="A7267" s="2"/>
    </row>
    <row r="7268" spans="1:1" x14ac:dyDescent="0.2">
      <c r="A7268" s="2"/>
    </row>
    <row r="7269" spans="1:1" x14ac:dyDescent="0.2">
      <c r="A7269" s="2"/>
    </row>
    <row r="7270" spans="1:1" x14ac:dyDescent="0.2">
      <c r="A7270" s="2"/>
    </row>
    <row r="7271" spans="1:1" x14ac:dyDescent="0.2">
      <c r="A7271" s="2"/>
    </row>
    <row r="7272" spans="1:1" x14ac:dyDescent="0.2">
      <c r="A7272" s="2"/>
    </row>
    <row r="7273" spans="1:1" x14ac:dyDescent="0.2">
      <c r="A7273" s="2"/>
    </row>
    <row r="7274" spans="1:1" x14ac:dyDescent="0.2">
      <c r="A7274" s="2"/>
    </row>
    <row r="7275" spans="1:1" x14ac:dyDescent="0.2">
      <c r="A7275" s="2"/>
    </row>
    <row r="7276" spans="1:1" x14ac:dyDescent="0.2">
      <c r="A7276" s="2"/>
    </row>
    <row r="7277" spans="1:1" x14ac:dyDescent="0.2">
      <c r="A7277" s="2"/>
    </row>
    <row r="7278" spans="1:1" x14ac:dyDescent="0.2">
      <c r="A7278" s="2"/>
    </row>
    <row r="7279" spans="1:1" x14ac:dyDescent="0.2">
      <c r="A7279" s="2"/>
    </row>
    <row r="7280" spans="1:1" x14ac:dyDescent="0.2">
      <c r="A7280" s="2"/>
    </row>
    <row r="7281" spans="1:1" x14ac:dyDescent="0.2">
      <c r="A7281" s="2"/>
    </row>
    <row r="7282" spans="1:1" x14ac:dyDescent="0.2">
      <c r="A7282" s="2"/>
    </row>
    <row r="7283" spans="1:1" x14ac:dyDescent="0.2">
      <c r="A7283" s="2"/>
    </row>
    <row r="7284" spans="1:1" x14ac:dyDescent="0.2">
      <c r="A7284" s="2"/>
    </row>
    <row r="7285" spans="1:1" x14ac:dyDescent="0.2">
      <c r="A7285" s="2"/>
    </row>
    <row r="7286" spans="1:1" x14ac:dyDescent="0.2">
      <c r="A7286" s="2"/>
    </row>
    <row r="7287" spans="1:1" x14ac:dyDescent="0.2">
      <c r="A7287" s="2"/>
    </row>
    <row r="7288" spans="1:1" x14ac:dyDescent="0.2">
      <c r="A7288" s="2"/>
    </row>
    <row r="7289" spans="1:1" x14ac:dyDescent="0.2">
      <c r="A7289" s="2"/>
    </row>
    <row r="7290" spans="1:1" x14ac:dyDescent="0.2">
      <c r="A7290" s="2"/>
    </row>
    <row r="7291" spans="1:1" x14ac:dyDescent="0.2">
      <c r="A7291" s="2"/>
    </row>
    <row r="7292" spans="1:1" x14ac:dyDescent="0.2">
      <c r="A7292" s="2"/>
    </row>
    <row r="7293" spans="1:1" x14ac:dyDescent="0.2">
      <c r="A7293" s="2"/>
    </row>
    <row r="7294" spans="1:1" x14ac:dyDescent="0.2">
      <c r="A7294" s="2"/>
    </row>
    <row r="7295" spans="1:1" x14ac:dyDescent="0.2">
      <c r="A7295" s="2"/>
    </row>
    <row r="7296" spans="1:1" x14ac:dyDescent="0.2">
      <c r="A7296" s="2"/>
    </row>
    <row r="7297" spans="1:1" x14ac:dyDescent="0.2">
      <c r="A7297" s="2"/>
    </row>
    <row r="7298" spans="1:1" x14ac:dyDescent="0.2">
      <c r="A7298" s="2"/>
    </row>
    <row r="7299" spans="1:1" x14ac:dyDescent="0.2">
      <c r="A7299" s="2"/>
    </row>
    <row r="7300" spans="1:1" x14ac:dyDescent="0.2">
      <c r="A7300" s="2"/>
    </row>
    <row r="7301" spans="1:1" x14ac:dyDescent="0.2">
      <c r="A7301" s="2"/>
    </row>
    <row r="7302" spans="1:1" x14ac:dyDescent="0.2">
      <c r="A7302" s="2"/>
    </row>
    <row r="7303" spans="1:1" x14ac:dyDescent="0.2">
      <c r="A7303" s="2"/>
    </row>
    <row r="7304" spans="1:1" x14ac:dyDescent="0.2">
      <c r="A7304" s="2"/>
    </row>
    <row r="7305" spans="1:1" x14ac:dyDescent="0.2">
      <c r="A7305" s="2"/>
    </row>
    <row r="7306" spans="1:1" x14ac:dyDescent="0.2">
      <c r="A7306" s="2"/>
    </row>
    <row r="7307" spans="1:1" x14ac:dyDescent="0.2">
      <c r="A7307" s="2"/>
    </row>
    <row r="7308" spans="1:1" x14ac:dyDescent="0.2">
      <c r="A7308" s="2"/>
    </row>
    <row r="7309" spans="1:1" x14ac:dyDescent="0.2">
      <c r="A7309" s="2"/>
    </row>
    <row r="7310" spans="1:1" x14ac:dyDescent="0.2">
      <c r="A7310" s="2"/>
    </row>
    <row r="7311" spans="1:1" x14ac:dyDescent="0.2">
      <c r="A7311" s="2"/>
    </row>
    <row r="7312" spans="1:1" x14ac:dyDescent="0.2">
      <c r="A7312" s="2"/>
    </row>
    <row r="7313" spans="1:1" x14ac:dyDescent="0.2">
      <c r="A7313" s="2"/>
    </row>
    <row r="7314" spans="1:1" x14ac:dyDescent="0.2">
      <c r="A7314" s="2"/>
    </row>
    <row r="7315" spans="1:1" x14ac:dyDescent="0.2">
      <c r="A7315" s="2"/>
    </row>
    <row r="7316" spans="1:1" x14ac:dyDescent="0.2">
      <c r="A7316" s="2"/>
    </row>
    <row r="7317" spans="1:1" x14ac:dyDescent="0.2">
      <c r="A7317" s="2"/>
    </row>
    <row r="7318" spans="1:1" x14ac:dyDescent="0.2">
      <c r="A7318" s="2"/>
    </row>
    <row r="7319" spans="1:1" x14ac:dyDescent="0.2">
      <c r="A7319" s="2"/>
    </row>
    <row r="7320" spans="1:1" x14ac:dyDescent="0.2">
      <c r="A7320" s="2"/>
    </row>
    <row r="7321" spans="1:1" x14ac:dyDescent="0.2">
      <c r="A7321" s="2"/>
    </row>
    <row r="7322" spans="1:1" x14ac:dyDescent="0.2">
      <c r="A7322" s="2"/>
    </row>
    <row r="7323" spans="1:1" x14ac:dyDescent="0.2">
      <c r="A7323" s="2"/>
    </row>
    <row r="7324" spans="1:1" x14ac:dyDescent="0.2">
      <c r="A7324" s="2"/>
    </row>
    <row r="7325" spans="1:1" x14ac:dyDescent="0.2">
      <c r="A7325" s="2"/>
    </row>
    <row r="7326" spans="1:1" x14ac:dyDescent="0.2">
      <c r="A7326" s="2"/>
    </row>
    <row r="7327" spans="1:1" x14ac:dyDescent="0.2">
      <c r="A7327" s="2"/>
    </row>
    <row r="7328" spans="1:1" x14ac:dyDescent="0.2">
      <c r="A7328" s="2"/>
    </row>
    <row r="7329" spans="1:1" x14ac:dyDescent="0.2">
      <c r="A7329" s="2"/>
    </row>
    <row r="7330" spans="1:1" x14ac:dyDescent="0.2">
      <c r="A7330" s="2"/>
    </row>
    <row r="7331" spans="1:1" x14ac:dyDescent="0.2">
      <c r="A7331" s="2"/>
    </row>
    <row r="7332" spans="1:1" x14ac:dyDescent="0.2">
      <c r="A7332" s="2"/>
    </row>
    <row r="7333" spans="1:1" x14ac:dyDescent="0.2">
      <c r="A7333" s="2"/>
    </row>
    <row r="7334" spans="1:1" x14ac:dyDescent="0.2">
      <c r="A7334" s="2"/>
    </row>
    <row r="7335" spans="1:1" x14ac:dyDescent="0.2">
      <c r="A7335" s="2"/>
    </row>
    <row r="7336" spans="1:1" x14ac:dyDescent="0.2">
      <c r="A7336" s="2"/>
    </row>
    <row r="7337" spans="1:1" x14ac:dyDescent="0.2">
      <c r="A7337" s="2"/>
    </row>
    <row r="7338" spans="1:1" x14ac:dyDescent="0.2">
      <c r="A7338" s="2"/>
    </row>
    <row r="7339" spans="1:1" x14ac:dyDescent="0.2">
      <c r="A7339" s="2"/>
    </row>
    <row r="7340" spans="1:1" x14ac:dyDescent="0.2">
      <c r="A7340" s="2"/>
    </row>
    <row r="7341" spans="1:1" x14ac:dyDescent="0.2">
      <c r="A7341" s="2"/>
    </row>
    <row r="7342" spans="1:1" x14ac:dyDescent="0.2">
      <c r="A7342" s="2"/>
    </row>
    <row r="7343" spans="1:1" x14ac:dyDescent="0.2">
      <c r="A7343" s="2"/>
    </row>
    <row r="7344" spans="1:1" x14ac:dyDescent="0.2">
      <c r="A7344" s="2"/>
    </row>
    <row r="7345" spans="1:1" x14ac:dyDescent="0.2">
      <c r="A7345" s="2"/>
    </row>
    <row r="7346" spans="1:1" x14ac:dyDescent="0.2">
      <c r="A7346" s="2"/>
    </row>
    <row r="7347" spans="1:1" x14ac:dyDescent="0.2">
      <c r="A7347" s="2"/>
    </row>
    <row r="7348" spans="1:1" x14ac:dyDescent="0.2">
      <c r="A7348" s="2"/>
    </row>
    <row r="7349" spans="1:1" x14ac:dyDescent="0.2">
      <c r="A7349" s="2"/>
    </row>
    <row r="7350" spans="1:1" x14ac:dyDescent="0.2">
      <c r="A7350" s="2"/>
    </row>
    <row r="7351" spans="1:1" x14ac:dyDescent="0.2">
      <c r="A7351" s="2"/>
    </row>
    <row r="7352" spans="1:1" x14ac:dyDescent="0.2">
      <c r="A7352" s="2"/>
    </row>
    <row r="7353" spans="1:1" x14ac:dyDescent="0.2">
      <c r="A7353" s="2"/>
    </row>
    <row r="7354" spans="1:1" x14ac:dyDescent="0.2">
      <c r="A7354" s="2"/>
    </row>
    <row r="7355" spans="1:1" x14ac:dyDescent="0.2">
      <c r="A7355" s="2"/>
    </row>
    <row r="7356" spans="1:1" x14ac:dyDescent="0.2">
      <c r="A7356" s="2"/>
    </row>
    <row r="7357" spans="1:1" x14ac:dyDescent="0.2">
      <c r="A7357" s="2"/>
    </row>
    <row r="7358" spans="1:1" x14ac:dyDescent="0.2">
      <c r="A7358" s="2"/>
    </row>
    <row r="7359" spans="1:1" x14ac:dyDescent="0.2">
      <c r="A7359" s="2"/>
    </row>
    <row r="7360" spans="1:1" x14ac:dyDescent="0.2">
      <c r="A7360" s="2"/>
    </row>
    <row r="7361" spans="1:1" x14ac:dyDescent="0.2">
      <c r="A7361" s="2"/>
    </row>
    <row r="7362" spans="1:1" x14ac:dyDescent="0.2">
      <c r="A7362" s="2"/>
    </row>
    <row r="7363" spans="1:1" x14ac:dyDescent="0.2">
      <c r="A7363" s="2"/>
    </row>
    <row r="7364" spans="1:1" x14ac:dyDescent="0.2">
      <c r="A7364" s="2"/>
    </row>
    <row r="7365" spans="1:1" x14ac:dyDescent="0.2">
      <c r="A7365" s="2"/>
    </row>
    <row r="7366" spans="1:1" x14ac:dyDescent="0.2">
      <c r="A7366" s="2"/>
    </row>
    <row r="7367" spans="1:1" x14ac:dyDescent="0.2">
      <c r="A7367" s="2"/>
    </row>
    <row r="7368" spans="1:1" x14ac:dyDescent="0.2">
      <c r="A7368" s="2"/>
    </row>
    <row r="7369" spans="1:1" x14ac:dyDescent="0.2">
      <c r="A7369" s="2"/>
    </row>
    <row r="7370" spans="1:1" x14ac:dyDescent="0.2">
      <c r="A7370" s="2"/>
    </row>
    <row r="7371" spans="1:1" x14ac:dyDescent="0.2">
      <c r="A7371" s="2"/>
    </row>
    <row r="7372" spans="1:1" x14ac:dyDescent="0.2">
      <c r="A7372" s="2"/>
    </row>
    <row r="7373" spans="1:1" x14ac:dyDescent="0.2">
      <c r="A7373" s="2"/>
    </row>
    <row r="7374" spans="1:1" x14ac:dyDescent="0.2">
      <c r="A7374" s="2"/>
    </row>
    <row r="7375" spans="1:1" x14ac:dyDescent="0.2">
      <c r="A7375" s="2"/>
    </row>
    <row r="7376" spans="1:1" x14ac:dyDescent="0.2">
      <c r="A7376" s="2"/>
    </row>
    <row r="7377" spans="1:1" x14ac:dyDescent="0.2">
      <c r="A7377" s="2"/>
    </row>
    <row r="7378" spans="1:1" x14ac:dyDescent="0.2">
      <c r="A7378" s="2"/>
    </row>
    <row r="7379" spans="1:1" x14ac:dyDescent="0.2">
      <c r="A7379" s="2"/>
    </row>
    <row r="7380" spans="1:1" x14ac:dyDescent="0.2">
      <c r="A7380" s="2"/>
    </row>
    <row r="7381" spans="1:1" x14ac:dyDescent="0.2">
      <c r="A7381" s="2"/>
    </row>
    <row r="7382" spans="1:1" x14ac:dyDescent="0.2">
      <c r="A7382" s="2"/>
    </row>
    <row r="7383" spans="1:1" x14ac:dyDescent="0.2">
      <c r="A7383" s="2"/>
    </row>
    <row r="7384" spans="1:1" x14ac:dyDescent="0.2">
      <c r="A7384" s="2"/>
    </row>
    <row r="7385" spans="1:1" x14ac:dyDescent="0.2">
      <c r="A7385" s="2"/>
    </row>
    <row r="7386" spans="1:1" x14ac:dyDescent="0.2">
      <c r="A7386" s="2"/>
    </row>
    <row r="7387" spans="1:1" x14ac:dyDescent="0.2">
      <c r="A7387" s="2"/>
    </row>
    <row r="7388" spans="1:1" x14ac:dyDescent="0.2">
      <c r="A7388" s="2"/>
    </row>
    <row r="7389" spans="1:1" x14ac:dyDescent="0.2">
      <c r="A7389" s="2"/>
    </row>
    <row r="7390" spans="1:1" x14ac:dyDescent="0.2">
      <c r="A7390" s="2"/>
    </row>
    <row r="7391" spans="1:1" x14ac:dyDescent="0.2">
      <c r="A7391" s="2"/>
    </row>
    <row r="7392" spans="1:1" x14ac:dyDescent="0.2">
      <c r="A7392" s="2"/>
    </row>
    <row r="7393" spans="1:1" x14ac:dyDescent="0.2">
      <c r="A7393" s="2"/>
    </row>
    <row r="7394" spans="1:1" x14ac:dyDescent="0.2">
      <c r="A7394" s="2"/>
    </row>
    <row r="7395" spans="1:1" x14ac:dyDescent="0.2">
      <c r="A7395" s="2"/>
    </row>
    <row r="7396" spans="1:1" x14ac:dyDescent="0.2">
      <c r="A7396" s="2"/>
    </row>
    <row r="7397" spans="1:1" x14ac:dyDescent="0.2">
      <c r="A7397" s="2"/>
    </row>
    <row r="7398" spans="1:1" x14ac:dyDescent="0.2">
      <c r="A7398" s="2"/>
    </row>
    <row r="7399" spans="1:1" x14ac:dyDescent="0.2">
      <c r="A7399" s="2"/>
    </row>
    <row r="7400" spans="1:1" x14ac:dyDescent="0.2">
      <c r="A7400" s="2"/>
    </row>
    <row r="7401" spans="1:1" x14ac:dyDescent="0.2">
      <c r="A7401" s="2"/>
    </row>
    <row r="7402" spans="1:1" x14ac:dyDescent="0.2">
      <c r="A7402" s="2"/>
    </row>
    <row r="7403" spans="1:1" x14ac:dyDescent="0.2">
      <c r="A7403" s="2"/>
    </row>
    <row r="7404" spans="1:1" x14ac:dyDescent="0.2">
      <c r="A7404" s="2"/>
    </row>
    <row r="7405" spans="1:1" x14ac:dyDescent="0.2">
      <c r="A7405" s="2"/>
    </row>
    <row r="7406" spans="1:1" x14ac:dyDescent="0.2">
      <c r="A7406" s="2"/>
    </row>
    <row r="7407" spans="1:1" x14ac:dyDescent="0.2">
      <c r="A7407" s="2"/>
    </row>
    <row r="7408" spans="1:1" x14ac:dyDescent="0.2">
      <c r="A7408" s="2"/>
    </row>
    <row r="7409" spans="1:1" x14ac:dyDescent="0.2">
      <c r="A7409" s="2"/>
    </row>
    <row r="7410" spans="1:1" x14ac:dyDescent="0.2">
      <c r="A7410" s="2"/>
    </row>
    <row r="7411" spans="1:1" x14ac:dyDescent="0.2">
      <c r="A7411" s="2"/>
    </row>
    <row r="7412" spans="1:1" x14ac:dyDescent="0.2">
      <c r="A7412" s="2"/>
    </row>
    <row r="7413" spans="1:1" x14ac:dyDescent="0.2">
      <c r="A7413" s="2"/>
    </row>
    <row r="7414" spans="1:1" x14ac:dyDescent="0.2">
      <c r="A7414" s="2"/>
    </row>
    <row r="7415" spans="1:1" x14ac:dyDescent="0.2">
      <c r="A7415" s="2"/>
    </row>
    <row r="7416" spans="1:1" x14ac:dyDescent="0.2">
      <c r="A7416" s="2"/>
    </row>
    <row r="7417" spans="1:1" x14ac:dyDescent="0.2">
      <c r="A7417" s="2"/>
    </row>
    <row r="7418" spans="1:1" x14ac:dyDescent="0.2">
      <c r="A7418" s="2"/>
    </row>
    <row r="7419" spans="1:1" x14ac:dyDescent="0.2">
      <c r="A7419" s="2"/>
    </row>
    <row r="7420" spans="1:1" x14ac:dyDescent="0.2">
      <c r="A7420" s="2"/>
    </row>
    <row r="7421" spans="1:1" x14ac:dyDescent="0.2">
      <c r="A7421" s="2"/>
    </row>
    <row r="7422" spans="1:1" x14ac:dyDescent="0.2">
      <c r="A7422" s="2"/>
    </row>
    <row r="7423" spans="1:1" x14ac:dyDescent="0.2">
      <c r="A7423" s="2"/>
    </row>
    <row r="7424" spans="1:1" x14ac:dyDescent="0.2">
      <c r="A7424" s="2"/>
    </row>
    <row r="7425" spans="1:1" x14ac:dyDescent="0.2">
      <c r="A7425" s="2"/>
    </row>
    <row r="7426" spans="1:1" x14ac:dyDescent="0.2">
      <c r="A7426" s="2"/>
    </row>
    <row r="7427" spans="1:1" x14ac:dyDescent="0.2">
      <c r="A7427" s="2"/>
    </row>
    <row r="7428" spans="1:1" x14ac:dyDescent="0.2">
      <c r="A7428" s="2"/>
    </row>
    <row r="7429" spans="1:1" x14ac:dyDescent="0.2">
      <c r="A7429" s="2"/>
    </row>
    <row r="7430" spans="1:1" x14ac:dyDescent="0.2">
      <c r="A7430" s="2"/>
    </row>
    <row r="7431" spans="1:1" x14ac:dyDescent="0.2">
      <c r="A7431" s="2"/>
    </row>
    <row r="7432" spans="1:1" x14ac:dyDescent="0.2">
      <c r="A7432" s="2"/>
    </row>
    <row r="7433" spans="1:1" x14ac:dyDescent="0.2">
      <c r="A7433" s="2"/>
    </row>
    <row r="7434" spans="1:1" x14ac:dyDescent="0.2">
      <c r="A7434" s="2"/>
    </row>
    <row r="7435" spans="1:1" x14ac:dyDescent="0.2">
      <c r="A7435" s="2"/>
    </row>
    <row r="7436" spans="1:1" x14ac:dyDescent="0.2">
      <c r="A7436" s="2"/>
    </row>
    <row r="7437" spans="1:1" x14ac:dyDescent="0.2">
      <c r="A7437" s="2"/>
    </row>
    <row r="7438" spans="1:1" x14ac:dyDescent="0.2">
      <c r="A7438" s="2"/>
    </row>
    <row r="7439" spans="1:1" x14ac:dyDescent="0.2">
      <c r="A7439" s="2"/>
    </row>
    <row r="7440" spans="1:1" x14ac:dyDescent="0.2">
      <c r="A7440" s="2"/>
    </row>
    <row r="7441" spans="1:1" x14ac:dyDescent="0.2">
      <c r="A7441" s="2"/>
    </row>
    <row r="7442" spans="1:1" x14ac:dyDescent="0.2">
      <c r="A7442" s="2"/>
    </row>
    <row r="7443" spans="1:1" x14ac:dyDescent="0.2">
      <c r="A7443" s="2"/>
    </row>
    <row r="7444" spans="1:1" x14ac:dyDescent="0.2">
      <c r="A7444" s="2"/>
    </row>
    <row r="7445" spans="1:1" x14ac:dyDescent="0.2">
      <c r="A7445" s="2"/>
    </row>
    <row r="7446" spans="1:1" x14ac:dyDescent="0.2">
      <c r="A7446" s="2"/>
    </row>
    <row r="7447" spans="1:1" x14ac:dyDescent="0.2">
      <c r="A7447" s="2"/>
    </row>
    <row r="7448" spans="1:1" x14ac:dyDescent="0.2">
      <c r="A7448" s="2"/>
    </row>
    <row r="7449" spans="1:1" x14ac:dyDescent="0.2">
      <c r="A7449" s="2"/>
    </row>
    <row r="7450" spans="1:1" x14ac:dyDescent="0.2">
      <c r="A7450" s="2"/>
    </row>
    <row r="7451" spans="1:1" x14ac:dyDescent="0.2">
      <c r="A7451" s="2"/>
    </row>
    <row r="7452" spans="1:1" x14ac:dyDescent="0.2">
      <c r="A7452" s="2"/>
    </row>
    <row r="7453" spans="1:1" x14ac:dyDescent="0.2">
      <c r="A7453" s="2"/>
    </row>
    <row r="7454" spans="1:1" x14ac:dyDescent="0.2">
      <c r="A7454" s="2"/>
    </row>
    <row r="7455" spans="1:1" x14ac:dyDescent="0.2">
      <c r="A7455" s="2"/>
    </row>
    <row r="7456" spans="1:1" x14ac:dyDescent="0.2">
      <c r="A7456" s="2"/>
    </row>
    <row r="7457" spans="1:1" x14ac:dyDescent="0.2">
      <c r="A7457" s="2"/>
    </row>
    <row r="7458" spans="1:1" x14ac:dyDescent="0.2">
      <c r="A7458" s="2"/>
    </row>
    <row r="7459" spans="1:1" x14ac:dyDescent="0.2">
      <c r="A7459" s="2"/>
    </row>
    <row r="7460" spans="1:1" x14ac:dyDescent="0.2">
      <c r="A7460" s="2"/>
    </row>
    <row r="7461" spans="1:1" x14ac:dyDescent="0.2">
      <c r="A7461" s="2"/>
    </row>
    <row r="7462" spans="1:1" x14ac:dyDescent="0.2">
      <c r="A7462" s="2"/>
    </row>
    <row r="7463" spans="1:1" x14ac:dyDescent="0.2">
      <c r="A7463" s="2"/>
    </row>
    <row r="7464" spans="1:1" x14ac:dyDescent="0.2">
      <c r="A7464" s="2"/>
    </row>
    <row r="7465" spans="1:1" x14ac:dyDescent="0.2">
      <c r="A7465" s="2"/>
    </row>
    <row r="7466" spans="1:1" x14ac:dyDescent="0.2">
      <c r="A7466" s="2"/>
    </row>
    <row r="7467" spans="1:1" x14ac:dyDescent="0.2">
      <c r="A7467" s="2"/>
    </row>
    <row r="7468" spans="1:1" x14ac:dyDescent="0.2">
      <c r="A7468" s="2"/>
    </row>
    <row r="7469" spans="1:1" x14ac:dyDescent="0.2">
      <c r="A7469" s="2"/>
    </row>
    <row r="7470" spans="1:1" x14ac:dyDescent="0.2">
      <c r="A7470" s="2"/>
    </row>
    <row r="7471" spans="1:1" x14ac:dyDescent="0.2">
      <c r="A7471" s="2"/>
    </row>
    <row r="7472" spans="1:1" x14ac:dyDescent="0.2">
      <c r="A7472" s="2"/>
    </row>
    <row r="7473" spans="1:1" x14ac:dyDescent="0.2">
      <c r="A7473" s="2"/>
    </row>
    <row r="7474" spans="1:1" x14ac:dyDescent="0.2">
      <c r="A7474" s="2"/>
    </row>
    <row r="7475" spans="1:1" x14ac:dyDescent="0.2">
      <c r="A7475" s="2"/>
    </row>
    <row r="7476" spans="1:1" x14ac:dyDescent="0.2">
      <c r="A7476" s="2"/>
    </row>
    <row r="7477" spans="1:1" x14ac:dyDescent="0.2">
      <c r="A7477" s="2"/>
    </row>
    <row r="7478" spans="1:1" x14ac:dyDescent="0.2">
      <c r="A7478" s="2"/>
    </row>
    <row r="7479" spans="1:1" x14ac:dyDescent="0.2">
      <c r="A7479" s="2"/>
    </row>
    <row r="7480" spans="1:1" x14ac:dyDescent="0.2">
      <c r="A7480" s="2"/>
    </row>
    <row r="7481" spans="1:1" x14ac:dyDescent="0.2">
      <c r="A7481" s="2"/>
    </row>
    <row r="7482" spans="1:1" x14ac:dyDescent="0.2">
      <c r="A7482" s="2"/>
    </row>
    <row r="7483" spans="1:1" x14ac:dyDescent="0.2">
      <c r="A7483" s="2"/>
    </row>
    <row r="7484" spans="1:1" x14ac:dyDescent="0.2">
      <c r="A7484" s="2"/>
    </row>
    <row r="7485" spans="1:1" x14ac:dyDescent="0.2">
      <c r="A7485" s="2"/>
    </row>
    <row r="7486" spans="1:1" x14ac:dyDescent="0.2">
      <c r="A7486" s="2"/>
    </row>
    <row r="7487" spans="1:1" x14ac:dyDescent="0.2">
      <c r="A7487" s="2"/>
    </row>
    <row r="7488" spans="1:1" x14ac:dyDescent="0.2">
      <c r="A7488" s="2"/>
    </row>
    <row r="7489" spans="1:1" x14ac:dyDescent="0.2">
      <c r="A7489" s="2"/>
    </row>
    <row r="7490" spans="1:1" x14ac:dyDescent="0.2">
      <c r="A7490" s="2"/>
    </row>
    <row r="7491" spans="1:1" x14ac:dyDescent="0.2">
      <c r="A7491" s="2"/>
    </row>
    <row r="7492" spans="1:1" x14ac:dyDescent="0.2">
      <c r="A7492" s="2"/>
    </row>
    <row r="7493" spans="1:1" x14ac:dyDescent="0.2">
      <c r="A7493" s="2"/>
    </row>
    <row r="7494" spans="1:1" x14ac:dyDescent="0.2">
      <c r="A7494" s="2"/>
    </row>
    <row r="7495" spans="1:1" x14ac:dyDescent="0.2">
      <c r="A7495" s="2"/>
    </row>
    <row r="7496" spans="1:1" x14ac:dyDescent="0.2">
      <c r="A7496" s="2"/>
    </row>
    <row r="7497" spans="1:1" x14ac:dyDescent="0.2">
      <c r="A7497" s="2"/>
    </row>
    <row r="7498" spans="1:1" x14ac:dyDescent="0.2">
      <c r="A7498" s="2"/>
    </row>
    <row r="7499" spans="1:1" x14ac:dyDescent="0.2">
      <c r="A7499" s="2"/>
    </row>
    <row r="7500" spans="1:1" x14ac:dyDescent="0.2">
      <c r="A7500" s="2"/>
    </row>
    <row r="7501" spans="1:1" x14ac:dyDescent="0.2">
      <c r="A7501" s="2"/>
    </row>
    <row r="7502" spans="1:1" x14ac:dyDescent="0.2">
      <c r="A7502" s="2"/>
    </row>
    <row r="7503" spans="1:1" x14ac:dyDescent="0.2">
      <c r="A7503" s="2"/>
    </row>
    <row r="7504" spans="1:1" x14ac:dyDescent="0.2">
      <c r="A7504" s="2"/>
    </row>
    <row r="7505" spans="1:1" x14ac:dyDescent="0.2">
      <c r="A7505" s="2"/>
    </row>
    <row r="7506" spans="1:1" x14ac:dyDescent="0.2">
      <c r="A7506" s="2"/>
    </row>
    <row r="7507" spans="1:1" x14ac:dyDescent="0.2">
      <c r="A7507" s="2"/>
    </row>
    <row r="7508" spans="1:1" x14ac:dyDescent="0.2">
      <c r="A7508" s="2"/>
    </row>
    <row r="7509" spans="1:1" x14ac:dyDescent="0.2">
      <c r="A7509" s="2"/>
    </row>
    <row r="7510" spans="1:1" x14ac:dyDescent="0.2">
      <c r="A7510" s="2"/>
    </row>
    <row r="7511" spans="1:1" x14ac:dyDescent="0.2">
      <c r="A7511" s="2"/>
    </row>
    <row r="7512" spans="1:1" x14ac:dyDescent="0.2">
      <c r="A7512" s="2"/>
    </row>
    <row r="7513" spans="1:1" x14ac:dyDescent="0.2">
      <c r="A7513" s="2"/>
    </row>
    <row r="7514" spans="1:1" x14ac:dyDescent="0.2">
      <c r="A7514" s="2"/>
    </row>
    <row r="7515" spans="1:1" x14ac:dyDescent="0.2">
      <c r="A7515" s="2"/>
    </row>
    <row r="7516" spans="1:1" x14ac:dyDescent="0.2">
      <c r="A7516" s="2"/>
    </row>
    <row r="7517" spans="1:1" x14ac:dyDescent="0.2">
      <c r="A7517" s="2"/>
    </row>
    <row r="7518" spans="1:1" x14ac:dyDescent="0.2">
      <c r="A7518" s="2"/>
    </row>
    <row r="7519" spans="1:1" x14ac:dyDescent="0.2">
      <c r="A7519" s="2"/>
    </row>
    <row r="7520" spans="1:1" x14ac:dyDescent="0.2">
      <c r="A7520" s="2"/>
    </row>
    <row r="7521" spans="1:1" x14ac:dyDescent="0.2">
      <c r="A7521" s="2"/>
    </row>
    <row r="7522" spans="1:1" x14ac:dyDescent="0.2">
      <c r="A7522" s="2"/>
    </row>
    <row r="7523" spans="1:1" x14ac:dyDescent="0.2">
      <c r="A7523" s="2"/>
    </row>
    <row r="7524" spans="1:1" x14ac:dyDescent="0.2">
      <c r="A7524" s="2"/>
    </row>
    <row r="7525" spans="1:1" x14ac:dyDescent="0.2">
      <c r="A7525" s="2"/>
    </row>
    <row r="7526" spans="1:1" x14ac:dyDescent="0.2">
      <c r="A7526" s="2"/>
    </row>
    <row r="7527" spans="1:1" x14ac:dyDescent="0.2">
      <c r="A7527" s="2"/>
    </row>
    <row r="7528" spans="1:1" x14ac:dyDescent="0.2">
      <c r="A7528" s="2"/>
    </row>
    <row r="7529" spans="1:1" x14ac:dyDescent="0.2">
      <c r="A7529" s="2"/>
    </row>
    <row r="7530" spans="1:1" x14ac:dyDescent="0.2">
      <c r="A7530" s="2"/>
    </row>
    <row r="7531" spans="1:1" x14ac:dyDescent="0.2">
      <c r="A7531" s="2"/>
    </row>
    <row r="7532" spans="1:1" x14ac:dyDescent="0.2">
      <c r="A7532" s="2"/>
    </row>
    <row r="7533" spans="1:1" x14ac:dyDescent="0.2">
      <c r="A7533" s="2"/>
    </row>
    <row r="7534" spans="1:1" x14ac:dyDescent="0.2">
      <c r="A7534" s="2"/>
    </row>
    <row r="7535" spans="1:1" x14ac:dyDescent="0.2">
      <c r="A7535" s="2"/>
    </row>
    <row r="7536" spans="1:1" x14ac:dyDescent="0.2">
      <c r="A7536" s="2"/>
    </row>
    <row r="7537" spans="1:1" x14ac:dyDescent="0.2">
      <c r="A7537" s="2"/>
    </row>
    <row r="7538" spans="1:1" x14ac:dyDescent="0.2">
      <c r="A7538" s="2"/>
    </row>
    <row r="7539" spans="1:1" x14ac:dyDescent="0.2">
      <c r="A7539" s="2"/>
    </row>
    <row r="7540" spans="1:1" x14ac:dyDescent="0.2">
      <c r="A7540" s="2"/>
    </row>
    <row r="7541" spans="1:1" x14ac:dyDescent="0.2">
      <c r="A7541" s="2"/>
    </row>
    <row r="7542" spans="1:1" x14ac:dyDescent="0.2">
      <c r="A7542" s="2"/>
    </row>
    <row r="7543" spans="1:1" x14ac:dyDescent="0.2">
      <c r="A7543" s="2"/>
    </row>
    <row r="7544" spans="1:1" x14ac:dyDescent="0.2">
      <c r="A7544" s="2"/>
    </row>
    <row r="7545" spans="1:1" x14ac:dyDescent="0.2">
      <c r="A7545" s="2"/>
    </row>
    <row r="7546" spans="1:1" x14ac:dyDescent="0.2">
      <c r="A7546" s="2"/>
    </row>
    <row r="7547" spans="1:1" x14ac:dyDescent="0.2">
      <c r="A7547" s="2"/>
    </row>
    <row r="7548" spans="1:1" x14ac:dyDescent="0.2">
      <c r="A7548" s="2"/>
    </row>
    <row r="7549" spans="1:1" x14ac:dyDescent="0.2">
      <c r="A7549" s="2"/>
    </row>
    <row r="7550" spans="1:1" x14ac:dyDescent="0.2">
      <c r="A7550" s="2"/>
    </row>
    <row r="7551" spans="1:1" x14ac:dyDescent="0.2">
      <c r="A7551" s="2"/>
    </row>
    <row r="7552" spans="1:1" x14ac:dyDescent="0.2">
      <c r="A7552" s="2"/>
    </row>
    <row r="7553" spans="1:1" x14ac:dyDescent="0.2">
      <c r="A7553" s="2"/>
    </row>
    <row r="7554" spans="1:1" x14ac:dyDescent="0.2">
      <c r="A7554" s="2"/>
    </row>
    <row r="7555" spans="1:1" x14ac:dyDescent="0.2">
      <c r="A7555" s="2"/>
    </row>
    <row r="7556" spans="1:1" x14ac:dyDescent="0.2">
      <c r="A7556" s="2"/>
    </row>
    <row r="7557" spans="1:1" x14ac:dyDescent="0.2">
      <c r="A7557" s="2"/>
    </row>
    <row r="7558" spans="1:1" x14ac:dyDescent="0.2">
      <c r="A7558" s="2"/>
    </row>
    <row r="7559" spans="1:1" x14ac:dyDescent="0.2">
      <c r="A7559" s="2"/>
    </row>
    <row r="7560" spans="1:1" x14ac:dyDescent="0.2">
      <c r="A7560" s="2"/>
    </row>
    <row r="7561" spans="1:1" x14ac:dyDescent="0.2">
      <c r="A7561" s="2"/>
    </row>
    <row r="7562" spans="1:1" x14ac:dyDescent="0.2">
      <c r="A7562" s="2"/>
    </row>
    <row r="7563" spans="1:1" x14ac:dyDescent="0.2">
      <c r="A7563" s="2"/>
    </row>
    <row r="7564" spans="1:1" x14ac:dyDescent="0.2">
      <c r="A7564" s="2"/>
    </row>
    <row r="7565" spans="1:1" x14ac:dyDescent="0.2">
      <c r="A7565" s="2"/>
    </row>
    <row r="7566" spans="1:1" x14ac:dyDescent="0.2">
      <c r="A7566" s="2"/>
    </row>
    <row r="7567" spans="1:1" x14ac:dyDescent="0.2">
      <c r="A7567" s="2"/>
    </row>
    <row r="7568" spans="1:1" x14ac:dyDescent="0.2">
      <c r="A7568" s="2"/>
    </row>
    <row r="7569" spans="1:1" x14ac:dyDescent="0.2">
      <c r="A7569" s="2"/>
    </row>
    <row r="7570" spans="1:1" x14ac:dyDescent="0.2">
      <c r="A7570" s="2"/>
    </row>
    <row r="7571" spans="1:1" x14ac:dyDescent="0.2">
      <c r="A7571" s="2"/>
    </row>
    <row r="7572" spans="1:1" x14ac:dyDescent="0.2">
      <c r="A7572" s="2"/>
    </row>
    <row r="7573" spans="1:1" x14ac:dyDescent="0.2">
      <c r="A7573" s="2"/>
    </row>
    <row r="7574" spans="1:1" x14ac:dyDescent="0.2">
      <c r="A7574" s="2"/>
    </row>
    <row r="7575" spans="1:1" x14ac:dyDescent="0.2">
      <c r="A7575" s="2"/>
    </row>
    <row r="7576" spans="1:1" x14ac:dyDescent="0.2">
      <c r="A7576" s="2"/>
    </row>
    <row r="7577" spans="1:1" x14ac:dyDescent="0.2">
      <c r="A7577" s="2"/>
    </row>
    <row r="7578" spans="1:1" x14ac:dyDescent="0.2">
      <c r="A7578" s="2"/>
    </row>
    <row r="7579" spans="1:1" x14ac:dyDescent="0.2">
      <c r="A7579" s="2"/>
    </row>
    <row r="7580" spans="1:1" x14ac:dyDescent="0.2">
      <c r="A7580" s="2"/>
    </row>
    <row r="7581" spans="1:1" x14ac:dyDescent="0.2">
      <c r="A7581" s="2"/>
    </row>
    <row r="7582" spans="1:1" x14ac:dyDescent="0.2">
      <c r="A7582" s="2"/>
    </row>
    <row r="7583" spans="1:1" x14ac:dyDescent="0.2">
      <c r="A7583" s="2"/>
    </row>
    <row r="7584" spans="1:1" x14ac:dyDescent="0.2">
      <c r="A7584" s="2"/>
    </row>
    <row r="7585" spans="1:1" x14ac:dyDescent="0.2">
      <c r="A7585" s="2"/>
    </row>
    <row r="7586" spans="1:1" x14ac:dyDescent="0.2">
      <c r="A7586" s="2"/>
    </row>
    <row r="7587" spans="1:1" x14ac:dyDescent="0.2">
      <c r="A7587" s="2"/>
    </row>
    <row r="7588" spans="1:1" x14ac:dyDescent="0.2">
      <c r="A7588" s="2"/>
    </row>
    <row r="7589" spans="1:1" x14ac:dyDescent="0.2">
      <c r="A7589" s="2"/>
    </row>
    <row r="7590" spans="1:1" x14ac:dyDescent="0.2">
      <c r="A7590" s="2"/>
    </row>
    <row r="7591" spans="1:1" x14ac:dyDescent="0.2">
      <c r="A7591" s="2"/>
    </row>
    <row r="7592" spans="1:1" x14ac:dyDescent="0.2">
      <c r="A7592" s="2"/>
    </row>
    <row r="7593" spans="1:1" x14ac:dyDescent="0.2">
      <c r="A7593" s="2"/>
    </row>
    <row r="7594" spans="1:1" x14ac:dyDescent="0.2">
      <c r="A7594" s="2"/>
    </row>
    <row r="7595" spans="1:1" x14ac:dyDescent="0.2">
      <c r="A7595" s="2"/>
    </row>
    <row r="7596" spans="1:1" x14ac:dyDescent="0.2">
      <c r="A7596" s="2"/>
    </row>
    <row r="7597" spans="1:1" x14ac:dyDescent="0.2">
      <c r="A7597" s="2"/>
    </row>
    <row r="7598" spans="1:1" x14ac:dyDescent="0.2">
      <c r="A7598" s="2"/>
    </row>
    <row r="7599" spans="1:1" x14ac:dyDescent="0.2">
      <c r="A7599" s="2"/>
    </row>
    <row r="7600" spans="1:1" x14ac:dyDescent="0.2">
      <c r="A7600" s="2"/>
    </row>
    <row r="7601" spans="1:1" x14ac:dyDescent="0.2">
      <c r="A7601" s="2"/>
    </row>
    <row r="7602" spans="1:1" x14ac:dyDescent="0.2">
      <c r="A7602" s="2"/>
    </row>
    <row r="7603" spans="1:1" x14ac:dyDescent="0.2">
      <c r="A7603" s="2"/>
    </row>
    <row r="7604" spans="1:1" x14ac:dyDescent="0.2">
      <c r="A7604" s="2"/>
    </row>
    <row r="7605" spans="1:1" x14ac:dyDescent="0.2">
      <c r="A7605" s="2"/>
    </row>
    <row r="7606" spans="1:1" x14ac:dyDescent="0.2">
      <c r="A7606" s="2"/>
    </row>
    <row r="7607" spans="1:1" x14ac:dyDescent="0.2">
      <c r="A7607" s="2"/>
    </row>
    <row r="7608" spans="1:1" x14ac:dyDescent="0.2">
      <c r="A7608" s="2"/>
    </row>
    <row r="7609" spans="1:1" x14ac:dyDescent="0.2">
      <c r="A7609" s="2"/>
    </row>
    <row r="7610" spans="1:1" x14ac:dyDescent="0.2">
      <c r="A7610" s="2"/>
    </row>
    <row r="7611" spans="1:1" x14ac:dyDescent="0.2">
      <c r="A7611" s="2"/>
    </row>
    <row r="7612" spans="1:1" x14ac:dyDescent="0.2">
      <c r="A7612" s="2"/>
    </row>
    <row r="7613" spans="1:1" x14ac:dyDescent="0.2">
      <c r="A7613" s="2"/>
    </row>
    <row r="7614" spans="1:1" x14ac:dyDescent="0.2">
      <c r="A7614" s="2"/>
    </row>
    <row r="7615" spans="1:1" x14ac:dyDescent="0.2">
      <c r="A7615" s="2"/>
    </row>
    <row r="7616" spans="1:1" x14ac:dyDescent="0.2">
      <c r="A7616" s="2"/>
    </row>
    <row r="7617" spans="1:1" x14ac:dyDescent="0.2">
      <c r="A7617" s="2"/>
    </row>
    <row r="7618" spans="1:1" x14ac:dyDescent="0.2">
      <c r="A7618" s="2"/>
    </row>
    <row r="7619" spans="1:1" x14ac:dyDescent="0.2">
      <c r="A7619" s="2"/>
    </row>
    <row r="7620" spans="1:1" x14ac:dyDescent="0.2">
      <c r="A7620" s="2"/>
    </row>
    <row r="7621" spans="1:1" x14ac:dyDescent="0.2">
      <c r="A7621" s="2"/>
    </row>
    <row r="7622" spans="1:1" x14ac:dyDescent="0.2">
      <c r="A7622" s="2"/>
    </row>
    <row r="7623" spans="1:1" x14ac:dyDescent="0.2">
      <c r="A7623" s="2"/>
    </row>
    <row r="7624" spans="1:1" x14ac:dyDescent="0.2">
      <c r="A7624" s="2"/>
    </row>
    <row r="7625" spans="1:1" x14ac:dyDescent="0.2">
      <c r="A7625" s="2"/>
    </row>
    <row r="7626" spans="1:1" x14ac:dyDescent="0.2">
      <c r="A7626" s="2"/>
    </row>
    <row r="7627" spans="1:1" x14ac:dyDescent="0.2">
      <c r="A7627" s="2"/>
    </row>
    <row r="7628" spans="1:1" x14ac:dyDescent="0.2">
      <c r="A7628" s="2"/>
    </row>
    <row r="7629" spans="1:1" x14ac:dyDescent="0.2">
      <c r="A7629" s="2"/>
    </row>
    <row r="7630" spans="1:1" x14ac:dyDescent="0.2">
      <c r="A7630" s="2"/>
    </row>
    <row r="7631" spans="1:1" x14ac:dyDescent="0.2">
      <c r="A7631" s="2"/>
    </row>
    <row r="7632" spans="1:1" x14ac:dyDescent="0.2">
      <c r="A7632" s="2"/>
    </row>
    <row r="7633" spans="1:1" x14ac:dyDescent="0.2">
      <c r="A7633" s="2"/>
    </row>
    <row r="7634" spans="1:1" x14ac:dyDescent="0.2">
      <c r="A7634" s="2"/>
    </row>
    <row r="7635" spans="1:1" x14ac:dyDescent="0.2">
      <c r="A7635" s="2"/>
    </row>
    <row r="7636" spans="1:1" x14ac:dyDescent="0.2">
      <c r="A7636" s="2"/>
    </row>
    <row r="7637" spans="1:1" x14ac:dyDescent="0.2">
      <c r="A7637" s="2"/>
    </row>
    <row r="7638" spans="1:1" x14ac:dyDescent="0.2">
      <c r="A7638" s="2"/>
    </row>
    <row r="7639" spans="1:1" x14ac:dyDescent="0.2">
      <c r="A7639" s="2"/>
    </row>
    <row r="7640" spans="1:1" x14ac:dyDescent="0.2">
      <c r="A7640" s="2"/>
    </row>
    <row r="7641" spans="1:1" x14ac:dyDescent="0.2">
      <c r="A7641" s="2"/>
    </row>
    <row r="7642" spans="1:1" x14ac:dyDescent="0.2">
      <c r="A7642" s="2"/>
    </row>
    <row r="7643" spans="1:1" x14ac:dyDescent="0.2">
      <c r="A7643" s="2"/>
    </row>
    <row r="7644" spans="1:1" x14ac:dyDescent="0.2">
      <c r="A7644" s="2"/>
    </row>
    <row r="7645" spans="1:1" x14ac:dyDescent="0.2">
      <c r="A7645" s="2"/>
    </row>
    <row r="7646" spans="1:1" x14ac:dyDescent="0.2">
      <c r="A7646" s="2"/>
    </row>
    <row r="7647" spans="1:1" x14ac:dyDescent="0.2">
      <c r="A7647" s="2"/>
    </row>
    <row r="7648" spans="1:1" x14ac:dyDescent="0.2">
      <c r="A7648" s="2"/>
    </row>
    <row r="7649" spans="1:1" x14ac:dyDescent="0.2">
      <c r="A7649" s="2"/>
    </row>
    <row r="7650" spans="1:1" x14ac:dyDescent="0.2">
      <c r="A7650" s="2"/>
    </row>
    <row r="7651" spans="1:1" x14ac:dyDescent="0.2">
      <c r="A7651" s="2"/>
    </row>
    <row r="7652" spans="1:1" x14ac:dyDescent="0.2">
      <c r="A7652" s="2"/>
    </row>
    <row r="7653" spans="1:1" x14ac:dyDescent="0.2">
      <c r="A7653" s="2"/>
    </row>
    <row r="7654" spans="1:1" x14ac:dyDescent="0.2">
      <c r="A7654" s="2"/>
    </row>
    <row r="7655" spans="1:1" x14ac:dyDescent="0.2">
      <c r="A7655" s="2"/>
    </row>
    <row r="7656" spans="1:1" x14ac:dyDescent="0.2">
      <c r="A7656" s="2"/>
    </row>
    <row r="7657" spans="1:1" x14ac:dyDescent="0.2">
      <c r="A7657" s="2"/>
    </row>
    <row r="7658" spans="1:1" x14ac:dyDescent="0.2">
      <c r="A7658" s="2"/>
    </row>
    <row r="7659" spans="1:1" x14ac:dyDescent="0.2">
      <c r="A7659" s="2"/>
    </row>
    <row r="7660" spans="1:1" x14ac:dyDescent="0.2">
      <c r="A7660" s="2"/>
    </row>
    <row r="7661" spans="1:1" x14ac:dyDescent="0.2">
      <c r="A7661" s="2"/>
    </row>
    <row r="7662" spans="1:1" x14ac:dyDescent="0.2">
      <c r="A7662" s="2"/>
    </row>
    <row r="7663" spans="1:1" x14ac:dyDescent="0.2">
      <c r="A7663" s="2"/>
    </row>
    <row r="7664" spans="1:1" x14ac:dyDescent="0.2">
      <c r="A7664" s="2"/>
    </row>
    <row r="7665" spans="1:1" x14ac:dyDescent="0.2">
      <c r="A7665" s="2"/>
    </row>
    <row r="7666" spans="1:1" x14ac:dyDescent="0.2">
      <c r="A7666" s="2"/>
    </row>
    <row r="7667" spans="1:1" x14ac:dyDescent="0.2">
      <c r="A7667" s="2"/>
    </row>
    <row r="7668" spans="1:1" x14ac:dyDescent="0.2">
      <c r="A7668" s="2"/>
    </row>
    <row r="7669" spans="1:1" x14ac:dyDescent="0.2">
      <c r="A7669" s="2"/>
    </row>
    <row r="7670" spans="1:1" x14ac:dyDescent="0.2">
      <c r="A7670" s="2"/>
    </row>
    <row r="7671" spans="1:1" x14ac:dyDescent="0.2">
      <c r="A7671" s="2"/>
    </row>
    <row r="7672" spans="1:1" x14ac:dyDescent="0.2">
      <c r="A7672" s="2"/>
    </row>
    <row r="7673" spans="1:1" x14ac:dyDescent="0.2">
      <c r="A7673" s="2"/>
    </row>
    <row r="7674" spans="1:1" x14ac:dyDescent="0.2">
      <c r="A7674" s="2"/>
    </row>
    <row r="7675" spans="1:1" x14ac:dyDescent="0.2">
      <c r="A7675" s="2"/>
    </row>
    <row r="7676" spans="1:1" x14ac:dyDescent="0.2">
      <c r="A7676" s="2"/>
    </row>
    <row r="7677" spans="1:1" x14ac:dyDescent="0.2">
      <c r="A7677" s="2"/>
    </row>
    <row r="7678" spans="1:1" x14ac:dyDescent="0.2">
      <c r="A7678" s="2"/>
    </row>
    <row r="7679" spans="1:1" x14ac:dyDescent="0.2">
      <c r="A7679" s="2"/>
    </row>
    <row r="7680" spans="1:1" x14ac:dyDescent="0.2">
      <c r="A7680" s="2"/>
    </row>
    <row r="7681" spans="1:1" x14ac:dyDescent="0.2">
      <c r="A7681" s="2"/>
    </row>
    <row r="7682" spans="1:1" x14ac:dyDescent="0.2">
      <c r="A7682" s="2"/>
    </row>
    <row r="7683" spans="1:1" x14ac:dyDescent="0.2">
      <c r="A7683" s="2"/>
    </row>
    <row r="7684" spans="1:1" x14ac:dyDescent="0.2">
      <c r="A7684" s="2"/>
    </row>
    <row r="7685" spans="1:1" x14ac:dyDescent="0.2">
      <c r="A7685" s="2"/>
    </row>
    <row r="7686" spans="1:1" x14ac:dyDescent="0.2">
      <c r="A7686" s="2"/>
    </row>
    <row r="7687" spans="1:1" x14ac:dyDescent="0.2">
      <c r="A7687" s="2"/>
    </row>
    <row r="7688" spans="1:1" x14ac:dyDescent="0.2">
      <c r="A7688" s="2"/>
    </row>
    <row r="7689" spans="1:1" x14ac:dyDescent="0.2">
      <c r="A7689" s="2"/>
    </row>
    <row r="7690" spans="1:1" x14ac:dyDescent="0.2">
      <c r="A7690" s="2"/>
    </row>
    <row r="7691" spans="1:1" x14ac:dyDescent="0.2">
      <c r="A7691" s="2"/>
    </row>
    <row r="7692" spans="1:1" x14ac:dyDescent="0.2">
      <c r="A7692" s="2"/>
    </row>
    <row r="7693" spans="1:1" x14ac:dyDescent="0.2">
      <c r="A7693" s="2"/>
    </row>
    <row r="7694" spans="1:1" x14ac:dyDescent="0.2">
      <c r="A7694" s="2"/>
    </row>
    <row r="7695" spans="1:1" x14ac:dyDescent="0.2">
      <c r="A7695" s="2"/>
    </row>
    <row r="7696" spans="1:1" x14ac:dyDescent="0.2">
      <c r="A7696" s="2"/>
    </row>
    <row r="7697" spans="1:1" x14ac:dyDescent="0.2">
      <c r="A7697" s="2"/>
    </row>
    <row r="7698" spans="1:1" x14ac:dyDescent="0.2">
      <c r="A7698" s="2"/>
    </row>
    <row r="7699" spans="1:1" x14ac:dyDescent="0.2">
      <c r="A7699" s="2"/>
    </row>
    <row r="7700" spans="1:1" x14ac:dyDescent="0.2">
      <c r="A7700" s="2"/>
    </row>
    <row r="7701" spans="1:1" x14ac:dyDescent="0.2">
      <c r="A7701" s="2"/>
    </row>
    <row r="7702" spans="1:1" x14ac:dyDescent="0.2">
      <c r="A7702" s="2"/>
    </row>
    <row r="7703" spans="1:1" x14ac:dyDescent="0.2">
      <c r="A7703" s="2"/>
    </row>
    <row r="7704" spans="1:1" x14ac:dyDescent="0.2">
      <c r="A7704" s="2"/>
    </row>
    <row r="7705" spans="1:1" x14ac:dyDescent="0.2">
      <c r="A7705" s="2"/>
    </row>
    <row r="7706" spans="1:1" x14ac:dyDescent="0.2">
      <c r="A7706" s="2"/>
    </row>
    <row r="7707" spans="1:1" x14ac:dyDescent="0.2">
      <c r="A7707" s="2"/>
    </row>
    <row r="7708" spans="1:1" x14ac:dyDescent="0.2">
      <c r="A7708" s="2"/>
    </row>
    <row r="7709" spans="1:1" x14ac:dyDescent="0.2">
      <c r="A7709" s="2"/>
    </row>
    <row r="7710" spans="1:1" x14ac:dyDescent="0.2">
      <c r="A7710" s="2"/>
    </row>
    <row r="7711" spans="1:1" x14ac:dyDescent="0.2">
      <c r="A7711" s="2"/>
    </row>
    <row r="7712" spans="1:1" x14ac:dyDescent="0.2">
      <c r="A7712" s="2"/>
    </row>
    <row r="7713" spans="1:1" x14ac:dyDescent="0.2">
      <c r="A7713" s="2"/>
    </row>
    <row r="7714" spans="1:1" x14ac:dyDescent="0.2">
      <c r="A7714" s="2"/>
    </row>
    <row r="7715" spans="1:1" x14ac:dyDescent="0.2">
      <c r="A7715" s="2"/>
    </row>
    <row r="7716" spans="1:1" x14ac:dyDescent="0.2">
      <c r="A7716" s="2"/>
    </row>
    <row r="7717" spans="1:1" x14ac:dyDescent="0.2">
      <c r="A7717" s="2"/>
    </row>
    <row r="7718" spans="1:1" x14ac:dyDescent="0.2">
      <c r="A7718" s="2"/>
    </row>
    <row r="7719" spans="1:1" x14ac:dyDescent="0.2">
      <c r="A7719" s="2"/>
    </row>
    <row r="7720" spans="1:1" x14ac:dyDescent="0.2">
      <c r="A7720" s="2"/>
    </row>
    <row r="7721" spans="1:1" x14ac:dyDescent="0.2">
      <c r="A7721" s="2"/>
    </row>
    <row r="7722" spans="1:1" x14ac:dyDescent="0.2">
      <c r="A7722" s="2"/>
    </row>
    <row r="7723" spans="1:1" x14ac:dyDescent="0.2">
      <c r="A7723" s="2"/>
    </row>
    <row r="7724" spans="1:1" x14ac:dyDescent="0.2">
      <c r="A7724" s="2"/>
    </row>
    <row r="7725" spans="1:1" x14ac:dyDescent="0.2">
      <c r="A7725" s="2"/>
    </row>
    <row r="7726" spans="1:1" x14ac:dyDescent="0.2">
      <c r="A7726" s="2"/>
    </row>
    <row r="7727" spans="1:1" x14ac:dyDescent="0.2">
      <c r="A7727" s="2"/>
    </row>
    <row r="7728" spans="1:1" x14ac:dyDescent="0.2">
      <c r="A7728" s="2"/>
    </row>
    <row r="7729" spans="1:1" x14ac:dyDescent="0.2">
      <c r="A7729" s="2"/>
    </row>
    <row r="7730" spans="1:1" x14ac:dyDescent="0.2">
      <c r="A7730" s="2"/>
    </row>
    <row r="7731" spans="1:1" x14ac:dyDescent="0.2">
      <c r="A7731" s="2"/>
    </row>
    <row r="7732" spans="1:1" x14ac:dyDescent="0.2">
      <c r="A7732" s="2"/>
    </row>
    <row r="7733" spans="1:1" x14ac:dyDescent="0.2">
      <c r="A7733" s="2"/>
    </row>
    <row r="7734" spans="1:1" x14ac:dyDescent="0.2">
      <c r="A7734" s="2"/>
    </row>
    <row r="7735" spans="1:1" x14ac:dyDescent="0.2">
      <c r="A7735" s="2"/>
    </row>
    <row r="7736" spans="1:1" x14ac:dyDescent="0.2">
      <c r="A7736" s="2"/>
    </row>
    <row r="7737" spans="1:1" x14ac:dyDescent="0.2">
      <c r="A7737" s="2"/>
    </row>
    <row r="7738" spans="1:1" x14ac:dyDescent="0.2">
      <c r="A7738" s="2"/>
    </row>
    <row r="7739" spans="1:1" x14ac:dyDescent="0.2">
      <c r="A7739" s="2"/>
    </row>
    <row r="7740" spans="1:1" x14ac:dyDescent="0.2">
      <c r="A7740" s="2"/>
    </row>
    <row r="7741" spans="1:1" x14ac:dyDescent="0.2">
      <c r="A7741" s="2"/>
    </row>
    <row r="7742" spans="1:1" x14ac:dyDescent="0.2">
      <c r="A7742" s="2"/>
    </row>
    <row r="7743" spans="1:1" x14ac:dyDescent="0.2">
      <c r="A7743" s="2"/>
    </row>
    <row r="7744" spans="1:1" x14ac:dyDescent="0.2">
      <c r="A7744" s="2"/>
    </row>
    <row r="7745" spans="1:1" x14ac:dyDescent="0.2">
      <c r="A7745" s="2"/>
    </row>
    <row r="7746" spans="1:1" x14ac:dyDescent="0.2">
      <c r="A7746" s="2"/>
    </row>
    <row r="7747" spans="1:1" x14ac:dyDescent="0.2">
      <c r="A7747" s="2"/>
    </row>
    <row r="7748" spans="1:1" x14ac:dyDescent="0.2">
      <c r="A7748" s="2"/>
    </row>
    <row r="7749" spans="1:1" x14ac:dyDescent="0.2">
      <c r="A7749" s="2"/>
    </row>
    <row r="7750" spans="1:1" x14ac:dyDescent="0.2">
      <c r="A7750" s="2"/>
    </row>
    <row r="7751" spans="1:1" x14ac:dyDescent="0.2">
      <c r="A7751" s="2"/>
    </row>
    <row r="7752" spans="1:1" x14ac:dyDescent="0.2">
      <c r="A7752" s="2"/>
    </row>
    <row r="7753" spans="1:1" x14ac:dyDescent="0.2">
      <c r="A7753" s="2"/>
    </row>
    <row r="7754" spans="1:1" x14ac:dyDescent="0.2">
      <c r="A7754" s="2"/>
    </row>
    <row r="7755" spans="1:1" x14ac:dyDescent="0.2">
      <c r="A7755" s="2"/>
    </row>
    <row r="7756" spans="1:1" x14ac:dyDescent="0.2">
      <c r="A7756" s="2"/>
    </row>
    <row r="7757" spans="1:1" x14ac:dyDescent="0.2">
      <c r="A7757" s="2"/>
    </row>
    <row r="7758" spans="1:1" x14ac:dyDescent="0.2">
      <c r="A7758" s="2"/>
    </row>
    <row r="7759" spans="1:1" x14ac:dyDescent="0.2">
      <c r="A7759" s="2"/>
    </row>
    <row r="7760" spans="1:1" x14ac:dyDescent="0.2">
      <c r="A7760" s="2"/>
    </row>
    <row r="7761" spans="1:1" x14ac:dyDescent="0.2">
      <c r="A7761" s="2"/>
    </row>
    <row r="7762" spans="1:1" x14ac:dyDescent="0.2">
      <c r="A7762" s="2"/>
    </row>
    <row r="7763" spans="1:1" x14ac:dyDescent="0.2">
      <c r="A7763" s="2"/>
    </row>
    <row r="7764" spans="1:1" x14ac:dyDescent="0.2">
      <c r="A7764" s="2"/>
    </row>
    <row r="7765" spans="1:1" x14ac:dyDescent="0.2">
      <c r="A7765" s="2"/>
    </row>
    <row r="7766" spans="1:1" x14ac:dyDescent="0.2">
      <c r="A7766" s="2"/>
    </row>
    <row r="7767" spans="1:1" x14ac:dyDescent="0.2">
      <c r="A7767" s="2"/>
    </row>
    <row r="7768" spans="1:1" x14ac:dyDescent="0.2">
      <c r="A7768" s="2"/>
    </row>
    <row r="7769" spans="1:1" x14ac:dyDescent="0.2">
      <c r="A7769" s="2"/>
    </row>
    <row r="7770" spans="1:1" x14ac:dyDescent="0.2">
      <c r="A7770" s="2"/>
    </row>
    <row r="7771" spans="1:1" x14ac:dyDescent="0.2">
      <c r="A7771" s="2"/>
    </row>
    <row r="7772" spans="1:1" x14ac:dyDescent="0.2">
      <c r="A7772" s="2"/>
    </row>
    <row r="7773" spans="1:1" x14ac:dyDescent="0.2">
      <c r="A7773" s="2"/>
    </row>
    <row r="7774" spans="1:1" x14ac:dyDescent="0.2">
      <c r="A7774" s="2"/>
    </row>
    <row r="7775" spans="1:1" x14ac:dyDescent="0.2">
      <c r="A7775" s="2"/>
    </row>
    <row r="7776" spans="1:1" x14ac:dyDescent="0.2">
      <c r="A7776" s="2"/>
    </row>
    <row r="7777" spans="1:1" x14ac:dyDescent="0.2">
      <c r="A7777" s="2"/>
    </row>
    <row r="7778" spans="1:1" x14ac:dyDescent="0.2">
      <c r="A7778" s="2"/>
    </row>
    <row r="7779" spans="1:1" x14ac:dyDescent="0.2">
      <c r="A7779" s="2"/>
    </row>
    <row r="7780" spans="1:1" x14ac:dyDescent="0.2">
      <c r="A7780" s="2"/>
    </row>
    <row r="7781" spans="1:1" x14ac:dyDescent="0.2">
      <c r="A7781" s="2"/>
    </row>
    <row r="7782" spans="1:1" x14ac:dyDescent="0.2">
      <c r="A7782" s="2"/>
    </row>
    <row r="7783" spans="1:1" x14ac:dyDescent="0.2">
      <c r="A7783" s="2"/>
    </row>
    <row r="7784" spans="1:1" x14ac:dyDescent="0.2">
      <c r="A7784" s="2"/>
    </row>
    <row r="7785" spans="1:1" x14ac:dyDescent="0.2">
      <c r="A7785" s="2"/>
    </row>
    <row r="7786" spans="1:1" x14ac:dyDescent="0.2">
      <c r="A7786" s="2"/>
    </row>
    <row r="7787" spans="1:1" x14ac:dyDescent="0.2">
      <c r="A7787" s="2"/>
    </row>
    <row r="7788" spans="1:1" x14ac:dyDescent="0.2">
      <c r="A7788" s="2"/>
    </row>
    <row r="7789" spans="1:1" x14ac:dyDescent="0.2">
      <c r="A7789" s="2"/>
    </row>
    <row r="7790" spans="1:1" x14ac:dyDescent="0.2">
      <c r="A7790" s="2"/>
    </row>
    <row r="7791" spans="1:1" x14ac:dyDescent="0.2">
      <c r="A7791" s="2"/>
    </row>
    <row r="7792" spans="1:1" x14ac:dyDescent="0.2">
      <c r="A7792" s="2"/>
    </row>
    <row r="7793" spans="1:1" x14ac:dyDescent="0.2">
      <c r="A7793" s="2"/>
    </row>
    <row r="7794" spans="1:1" x14ac:dyDescent="0.2">
      <c r="A7794" s="2"/>
    </row>
    <row r="7795" spans="1:1" x14ac:dyDescent="0.2">
      <c r="A7795" s="2"/>
    </row>
    <row r="7796" spans="1:1" x14ac:dyDescent="0.2">
      <c r="A7796" s="2"/>
    </row>
    <row r="7797" spans="1:1" x14ac:dyDescent="0.2">
      <c r="A7797" s="2"/>
    </row>
    <row r="7798" spans="1:1" x14ac:dyDescent="0.2">
      <c r="A7798" s="2"/>
    </row>
    <row r="7799" spans="1:1" x14ac:dyDescent="0.2">
      <c r="A7799" s="2"/>
    </row>
    <row r="7800" spans="1:1" x14ac:dyDescent="0.2">
      <c r="A7800" s="2"/>
    </row>
    <row r="7801" spans="1:1" x14ac:dyDescent="0.2">
      <c r="A7801" s="2"/>
    </row>
    <row r="7802" spans="1:1" x14ac:dyDescent="0.2">
      <c r="A7802" s="2"/>
    </row>
    <row r="7803" spans="1:1" x14ac:dyDescent="0.2">
      <c r="A7803" s="2"/>
    </row>
    <row r="7804" spans="1:1" x14ac:dyDescent="0.2">
      <c r="A7804" s="2"/>
    </row>
    <row r="7805" spans="1:1" x14ac:dyDescent="0.2">
      <c r="A7805" s="2"/>
    </row>
    <row r="7806" spans="1:1" x14ac:dyDescent="0.2">
      <c r="A7806" s="2"/>
    </row>
    <row r="7807" spans="1:1" x14ac:dyDescent="0.2">
      <c r="A7807" s="2"/>
    </row>
    <row r="7808" spans="1:1" x14ac:dyDescent="0.2">
      <c r="A7808" s="2"/>
    </row>
    <row r="7809" spans="1:1" x14ac:dyDescent="0.2">
      <c r="A7809" s="2"/>
    </row>
    <row r="7810" spans="1:1" x14ac:dyDescent="0.2">
      <c r="A7810" s="2"/>
    </row>
    <row r="7811" spans="1:1" x14ac:dyDescent="0.2">
      <c r="A7811" s="2"/>
    </row>
    <row r="7812" spans="1:1" x14ac:dyDescent="0.2">
      <c r="A7812" s="2"/>
    </row>
    <row r="7813" spans="1:1" x14ac:dyDescent="0.2">
      <c r="A7813" s="2"/>
    </row>
    <row r="7814" spans="1:1" x14ac:dyDescent="0.2">
      <c r="A7814" s="2"/>
    </row>
    <row r="7815" spans="1:1" x14ac:dyDescent="0.2">
      <c r="A7815" s="2"/>
    </row>
    <row r="7816" spans="1:1" x14ac:dyDescent="0.2">
      <c r="A7816" s="2"/>
    </row>
    <row r="7817" spans="1:1" x14ac:dyDescent="0.2">
      <c r="A7817" s="2"/>
    </row>
    <row r="7818" spans="1:1" x14ac:dyDescent="0.2">
      <c r="A7818" s="2"/>
    </row>
    <row r="7819" spans="1:1" x14ac:dyDescent="0.2">
      <c r="A7819" s="2"/>
    </row>
    <row r="7820" spans="1:1" x14ac:dyDescent="0.2">
      <c r="A7820" s="2"/>
    </row>
    <row r="7821" spans="1:1" x14ac:dyDescent="0.2">
      <c r="A7821" s="2"/>
    </row>
    <row r="7822" spans="1:1" x14ac:dyDescent="0.2">
      <c r="A7822" s="2"/>
    </row>
    <row r="7823" spans="1:1" x14ac:dyDescent="0.2">
      <c r="A7823" s="2"/>
    </row>
    <row r="7824" spans="1:1" x14ac:dyDescent="0.2">
      <c r="A7824" s="2"/>
    </row>
    <row r="7825" spans="1:1" x14ac:dyDescent="0.2">
      <c r="A7825" s="2"/>
    </row>
    <row r="7826" spans="1:1" x14ac:dyDescent="0.2">
      <c r="A7826" s="2"/>
    </row>
    <row r="7827" spans="1:1" x14ac:dyDescent="0.2">
      <c r="A7827" s="2"/>
    </row>
    <row r="7828" spans="1:1" x14ac:dyDescent="0.2">
      <c r="A7828" s="2"/>
    </row>
    <row r="7829" spans="1:1" x14ac:dyDescent="0.2">
      <c r="A7829" s="2"/>
    </row>
    <row r="7830" spans="1:1" x14ac:dyDescent="0.2">
      <c r="A7830" s="2"/>
    </row>
    <row r="7831" spans="1:1" x14ac:dyDescent="0.2">
      <c r="A7831" s="2"/>
    </row>
    <row r="7832" spans="1:1" x14ac:dyDescent="0.2">
      <c r="A7832" s="2"/>
    </row>
    <row r="7833" spans="1:1" x14ac:dyDescent="0.2">
      <c r="A7833" s="2"/>
    </row>
    <row r="7834" spans="1:1" x14ac:dyDescent="0.2">
      <c r="A7834" s="2"/>
    </row>
    <row r="7835" spans="1:1" x14ac:dyDescent="0.2">
      <c r="A7835" s="2"/>
    </row>
    <row r="7836" spans="1:1" x14ac:dyDescent="0.2">
      <c r="A7836" s="2"/>
    </row>
    <row r="7837" spans="1:1" x14ac:dyDescent="0.2">
      <c r="A7837" s="2"/>
    </row>
    <row r="7838" spans="1:1" x14ac:dyDescent="0.2">
      <c r="A7838" s="2"/>
    </row>
    <row r="7839" spans="1:1" x14ac:dyDescent="0.2">
      <c r="A7839" s="2"/>
    </row>
    <row r="7840" spans="1:1" x14ac:dyDescent="0.2">
      <c r="A7840" s="2"/>
    </row>
    <row r="7841" spans="1:1" x14ac:dyDescent="0.2">
      <c r="A7841" s="2"/>
    </row>
    <row r="7842" spans="1:1" x14ac:dyDescent="0.2">
      <c r="A7842" s="2"/>
    </row>
    <row r="7843" spans="1:1" x14ac:dyDescent="0.2">
      <c r="A7843" s="2"/>
    </row>
    <row r="7844" spans="1:1" x14ac:dyDescent="0.2">
      <c r="A7844" s="2"/>
    </row>
    <row r="7845" spans="1:1" x14ac:dyDescent="0.2">
      <c r="A7845" s="2"/>
    </row>
    <row r="7846" spans="1:1" x14ac:dyDescent="0.2">
      <c r="A7846" s="2"/>
    </row>
    <row r="7847" spans="1:1" x14ac:dyDescent="0.2">
      <c r="A7847" s="2"/>
    </row>
    <row r="7848" spans="1:1" x14ac:dyDescent="0.2">
      <c r="A7848" s="2"/>
    </row>
    <row r="7849" spans="1:1" x14ac:dyDescent="0.2">
      <c r="A7849" s="2"/>
    </row>
    <row r="7850" spans="1:1" x14ac:dyDescent="0.2">
      <c r="A7850" s="2"/>
    </row>
    <row r="7851" spans="1:1" x14ac:dyDescent="0.2">
      <c r="A7851" s="2"/>
    </row>
    <row r="7852" spans="1:1" x14ac:dyDescent="0.2">
      <c r="A7852" s="2"/>
    </row>
    <row r="7853" spans="1:1" x14ac:dyDescent="0.2">
      <c r="A7853" s="2"/>
    </row>
    <row r="7854" spans="1:1" x14ac:dyDescent="0.2">
      <c r="A7854" s="2"/>
    </row>
    <row r="7855" spans="1:1" x14ac:dyDescent="0.2">
      <c r="A7855" s="2"/>
    </row>
    <row r="7856" spans="1:1" x14ac:dyDescent="0.2">
      <c r="A7856" s="2"/>
    </row>
    <row r="7857" spans="1:1" x14ac:dyDescent="0.2">
      <c r="A7857" s="2"/>
    </row>
    <row r="7858" spans="1:1" x14ac:dyDescent="0.2">
      <c r="A7858" s="2"/>
    </row>
    <row r="7859" spans="1:1" x14ac:dyDescent="0.2">
      <c r="A7859" s="2"/>
    </row>
    <row r="7860" spans="1:1" x14ac:dyDescent="0.2">
      <c r="A7860" s="2"/>
    </row>
    <row r="7861" spans="1:1" x14ac:dyDescent="0.2">
      <c r="A7861" s="2"/>
    </row>
    <row r="7862" spans="1:1" x14ac:dyDescent="0.2">
      <c r="A7862" s="2"/>
    </row>
    <row r="7863" spans="1:1" x14ac:dyDescent="0.2">
      <c r="A7863" s="2"/>
    </row>
    <row r="7864" spans="1:1" x14ac:dyDescent="0.2">
      <c r="A7864" s="2"/>
    </row>
    <row r="7865" spans="1:1" x14ac:dyDescent="0.2">
      <c r="A7865" s="2"/>
    </row>
    <row r="7866" spans="1:1" x14ac:dyDescent="0.2">
      <c r="A7866" s="2"/>
    </row>
    <row r="7867" spans="1:1" x14ac:dyDescent="0.2">
      <c r="A7867" s="2"/>
    </row>
    <row r="7868" spans="1:1" x14ac:dyDescent="0.2">
      <c r="A7868" s="2"/>
    </row>
    <row r="7869" spans="1:1" x14ac:dyDescent="0.2">
      <c r="A7869" s="2"/>
    </row>
    <row r="7870" spans="1:1" x14ac:dyDescent="0.2">
      <c r="A7870" s="2"/>
    </row>
    <row r="7871" spans="1:1" x14ac:dyDescent="0.2">
      <c r="A7871" s="2"/>
    </row>
    <row r="7872" spans="1:1" x14ac:dyDescent="0.2">
      <c r="A7872" s="2"/>
    </row>
    <row r="7873" spans="1:1" x14ac:dyDescent="0.2">
      <c r="A7873" s="2"/>
    </row>
    <row r="7874" spans="1:1" x14ac:dyDescent="0.2">
      <c r="A7874" s="2"/>
    </row>
    <row r="7875" spans="1:1" x14ac:dyDescent="0.2">
      <c r="A7875" s="2"/>
    </row>
    <row r="7876" spans="1:1" x14ac:dyDescent="0.2">
      <c r="A7876" s="2"/>
    </row>
    <row r="7877" spans="1:1" x14ac:dyDescent="0.2">
      <c r="A7877" s="2"/>
    </row>
    <row r="7878" spans="1:1" x14ac:dyDescent="0.2">
      <c r="A7878" s="2"/>
    </row>
    <row r="7879" spans="1:1" x14ac:dyDescent="0.2">
      <c r="A7879" s="2"/>
    </row>
    <row r="7880" spans="1:1" x14ac:dyDescent="0.2">
      <c r="A7880" s="2"/>
    </row>
    <row r="7881" spans="1:1" x14ac:dyDescent="0.2">
      <c r="A7881" s="2"/>
    </row>
    <row r="7882" spans="1:1" x14ac:dyDescent="0.2">
      <c r="A7882" s="2"/>
    </row>
    <row r="7883" spans="1:1" x14ac:dyDescent="0.2">
      <c r="A7883" s="2"/>
    </row>
    <row r="7884" spans="1:1" x14ac:dyDescent="0.2">
      <c r="A7884" s="2"/>
    </row>
    <row r="7885" spans="1:1" x14ac:dyDescent="0.2">
      <c r="A7885" s="2"/>
    </row>
    <row r="7886" spans="1:1" x14ac:dyDescent="0.2">
      <c r="A7886" s="2"/>
    </row>
    <row r="7887" spans="1:1" x14ac:dyDescent="0.2">
      <c r="A7887" s="2"/>
    </row>
    <row r="7888" spans="1:1" x14ac:dyDescent="0.2">
      <c r="A7888" s="2"/>
    </row>
    <row r="7889" spans="1:1" x14ac:dyDescent="0.2">
      <c r="A7889" s="2"/>
    </row>
    <row r="7890" spans="1:1" x14ac:dyDescent="0.2">
      <c r="A7890" s="2"/>
    </row>
    <row r="7891" spans="1:1" x14ac:dyDescent="0.2">
      <c r="A7891" s="2"/>
    </row>
    <row r="7892" spans="1:1" x14ac:dyDescent="0.2">
      <c r="A7892" s="2"/>
    </row>
    <row r="7893" spans="1:1" x14ac:dyDescent="0.2">
      <c r="A7893" s="2"/>
    </row>
    <row r="7894" spans="1:1" x14ac:dyDescent="0.2">
      <c r="A7894" s="2"/>
    </row>
    <row r="7895" spans="1:1" x14ac:dyDescent="0.2">
      <c r="A7895" s="2"/>
    </row>
    <row r="7896" spans="1:1" x14ac:dyDescent="0.2">
      <c r="A7896" s="2"/>
    </row>
    <row r="7897" spans="1:1" x14ac:dyDescent="0.2">
      <c r="A7897" s="2"/>
    </row>
    <row r="7898" spans="1:1" x14ac:dyDescent="0.2">
      <c r="A7898" s="2"/>
    </row>
    <row r="7899" spans="1:1" x14ac:dyDescent="0.2">
      <c r="A7899" s="2"/>
    </row>
    <row r="7900" spans="1:1" x14ac:dyDescent="0.2">
      <c r="A7900" s="2"/>
    </row>
    <row r="7901" spans="1:1" x14ac:dyDescent="0.2">
      <c r="A7901" s="2"/>
    </row>
    <row r="7902" spans="1:1" x14ac:dyDescent="0.2">
      <c r="A7902" s="2"/>
    </row>
    <row r="7903" spans="1:1" x14ac:dyDescent="0.2">
      <c r="A7903" s="2"/>
    </row>
    <row r="7904" spans="1:1" x14ac:dyDescent="0.2">
      <c r="A7904" s="2"/>
    </row>
    <row r="7905" spans="1:1" x14ac:dyDescent="0.2">
      <c r="A7905" s="2"/>
    </row>
    <row r="7906" spans="1:1" x14ac:dyDescent="0.2">
      <c r="A7906" s="2"/>
    </row>
    <row r="7907" spans="1:1" x14ac:dyDescent="0.2">
      <c r="A7907" s="2"/>
    </row>
    <row r="7908" spans="1:1" x14ac:dyDescent="0.2">
      <c r="A7908" s="2"/>
    </row>
    <row r="7909" spans="1:1" x14ac:dyDescent="0.2">
      <c r="A7909" s="2"/>
    </row>
    <row r="7910" spans="1:1" x14ac:dyDescent="0.2">
      <c r="A7910" s="2"/>
    </row>
    <row r="7911" spans="1:1" x14ac:dyDescent="0.2">
      <c r="A7911" s="2"/>
    </row>
    <row r="7912" spans="1:1" x14ac:dyDescent="0.2">
      <c r="A7912" s="2"/>
    </row>
    <row r="7913" spans="1:1" x14ac:dyDescent="0.2">
      <c r="A7913" s="2"/>
    </row>
    <row r="7914" spans="1:1" x14ac:dyDescent="0.2">
      <c r="A7914" s="2"/>
    </row>
    <row r="7915" spans="1:1" x14ac:dyDescent="0.2">
      <c r="A7915" s="2"/>
    </row>
    <row r="7916" spans="1:1" x14ac:dyDescent="0.2">
      <c r="A7916" s="2"/>
    </row>
    <row r="7917" spans="1:1" x14ac:dyDescent="0.2">
      <c r="A7917" s="2"/>
    </row>
    <row r="7918" spans="1:1" x14ac:dyDescent="0.2">
      <c r="A7918" s="2"/>
    </row>
    <row r="7919" spans="1:1" x14ac:dyDescent="0.2">
      <c r="A7919" s="2"/>
    </row>
    <row r="7920" spans="1:1" x14ac:dyDescent="0.2">
      <c r="A7920" s="2"/>
    </row>
    <row r="7921" spans="1:1" x14ac:dyDescent="0.2">
      <c r="A7921" s="2"/>
    </row>
    <row r="7922" spans="1:1" x14ac:dyDescent="0.2">
      <c r="A7922" s="2"/>
    </row>
    <row r="7923" spans="1:1" x14ac:dyDescent="0.2">
      <c r="A7923" s="2"/>
    </row>
    <row r="7924" spans="1:1" x14ac:dyDescent="0.2">
      <c r="A7924" s="2"/>
    </row>
    <row r="7925" spans="1:1" x14ac:dyDescent="0.2">
      <c r="A7925" s="2"/>
    </row>
    <row r="7926" spans="1:1" x14ac:dyDescent="0.2">
      <c r="A7926" s="2"/>
    </row>
    <row r="7927" spans="1:1" x14ac:dyDescent="0.2">
      <c r="A7927" s="2"/>
    </row>
    <row r="7928" spans="1:1" x14ac:dyDescent="0.2">
      <c r="A7928" s="2"/>
    </row>
    <row r="7929" spans="1:1" x14ac:dyDescent="0.2">
      <c r="A7929" s="2"/>
    </row>
    <row r="7930" spans="1:1" x14ac:dyDescent="0.2">
      <c r="A7930" s="2"/>
    </row>
    <row r="7931" spans="1:1" x14ac:dyDescent="0.2">
      <c r="A7931" s="2"/>
    </row>
    <row r="7932" spans="1:1" x14ac:dyDescent="0.2">
      <c r="A7932" s="2"/>
    </row>
    <row r="7933" spans="1:1" x14ac:dyDescent="0.2">
      <c r="A7933" s="2"/>
    </row>
    <row r="7934" spans="1:1" x14ac:dyDescent="0.2">
      <c r="A7934" s="2"/>
    </row>
    <row r="7935" spans="1:1" x14ac:dyDescent="0.2">
      <c r="A7935" s="2"/>
    </row>
    <row r="7936" spans="1:1" x14ac:dyDescent="0.2">
      <c r="A7936" s="2"/>
    </row>
    <row r="7937" spans="1:1" x14ac:dyDescent="0.2">
      <c r="A7937" s="2"/>
    </row>
    <row r="7938" spans="1:1" x14ac:dyDescent="0.2">
      <c r="A7938" s="2"/>
    </row>
    <row r="7939" spans="1:1" x14ac:dyDescent="0.2">
      <c r="A7939" s="2"/>
    </row>
    <row r="7940" spans="1:1" x14ac:dyDescent="0.2">
      <c r="A7940" s="2"/>
    </row>
    <row r="7941" spans="1:1" x14ac:dyDescent="0.2">
      <c r="A7941" s="2"/>
    </row>
    <row r="7942" spans="1:1" x14ac:dyDescent="0.2">
      <c r="A7942" s="2"/>
    </row>
    <row r="7943" spans="1:1" x14ac:dyDescent="0.2">
      <c r="A7943" s="2"/>
    </row>
    <row r="7944" spans="1:1" x14ac:dyDescent="0.2">
      <c r="A7944" s="2"/>
    </row>
    <row r="7945" spans="1:1" x14ac:dyDescent="0.2">
      <c r="A7945" s="2"/>
    </row>
    <row r="7946" spans="1:1" x14ac:dyDescent="0.2">
      <c r="A7946" s="2"/>
    </row>
    <row r="7947" spans="1:1" x14ac:dyDescent="0.2">
      <c r="A7947" s="2"/>
    </row>
    <row r="7948" spans="1:1" x14ac:dyDescent="0.2">
      <c r="A7948" s="2"/>
    </row>
    <row r="7949" spans="1:1" x14ac:dyDescent="0.2">
      <c r="A7949" s="2"/>
    </row>
    <row r="7950" spans="1:1" x14ac:dyDescent="0.2">
      <c r="A7950" s="2"/>
    </row>
    <row r="7951" spans="1:1" x14ac:dyDescent="0.2">
      <c r="A7951" s="2"/>
    </row>
    <row r="7952" spans="1:1" x14ac:dyDescent="0.2">
      <c r="A7952" s="2"/>
    </row>
    <row r="7953" spans="1:1" x14ac:dyDescent="0.2">
      <c r="A7953" s="2"/>
    </row>
    <row r="7954" spans="1:1" x14ac:dyDescent="0.2">
      <c r="A7954" s="2"/>
    </row>
    <row r="7955" spans="1:1" x14ac:dyDescent="0.2">
      <c r="A7955" s="2"/>
    </row>
    <row r="7956" spans="1:1" x14ac:dyDescent="0.2">
      <c r="A7956" s="2"/>
    </row>
    <row r="7957" spans="1:1" x14ac:dyDescent="0.2">
      <c r="A7957" s="2"/>
    </row>
    <row r="7958" spans="1:1" x14ac:dyDescent="0.2">
      <c r="A7958" s="2"/>
    </row>
    <row r="7959" spans="1:1" x14ac:dyDescent="0.2">
      <c r="A7959" s="2"/>
    </row>
    <row r="7960" spans="1:1" x14ac:dyDescent="0.2">
      <c r="A7960" s="2"/>
    </row>
    <row r="7961" spans="1:1" x14ac:dyDescent="0.2">
      <c r="A7961" s="2"/>
    </row>
    <row r="7962" spans="1:1" x14ac:dyDescent="0.2">
      <c r="A7962" s="2"/>
    </row>
    <row r="7963" spans="1:1" x14ac:dyDescent="0.2">
      <c r="A7963" s="2"/>
    </row>
    <row r="7964" spans="1:1" x14ac:dyDescent="0.2">
      <c r="A7964" s="2"/>
    </row>
    <row r="7965" spans="1:1" x14ac:dyDescent="0.2">
      <c r="A7965" s="2"/>
    </row>
    <row r="7966" spans="1:1" x14ac:dyDescent="0.2">
      <c r="A7966" s="2"/>
    </row>
    <row r="7967" spans="1:1" x14ac:dyDescent="0.2">
      <c r="A7967" s="2"/>
    </row>
    <row r="7968" spans="1:1" x14ac:dyDescent="0.2">
      <c r="A7968" s="2"/>
    </row>
    <row r="7969" spans="1:1" x14ac:dyDescent="0.2">
      <c r="A7969" s="2"/>
    </row>
    <row r="7970" spans="1:1" x14ac:dyDescent="0.2">
      <c r="A7970" s="2"/>
    </row>
    <row r="7971" spans="1:1" x14ac:dyDescent="0.2">
      <c r="A7971" s="2"/>
    </row>
    <row r="7972" spans="1:1" x14ac:dyDescent="0.2">
      <c r="A7972" s="2"/>
    </row>
    <row r="7973" spans="1:1" x14ac:dyDescent="0.2">
      <c r="A7973" s="2"/>
    </row>
    <row r="7974" spans="1:1" x14ac:dyDescent="0.2">
      <c r="A7974" s="2"/>
    </row>
    <row r="7975" spans="1:1" x14ac:dyDescent="0.2">
      <c r="A7975" s="2"/>
    </row>
    <row r="7976" spans="1:1" x14ac:dyDescent="0.2">
      <c r="A7976" s="2"/>
    </row>
    <row r="7977" spans="1:1" x14ac:dyDescent="0.2">
      <c r="A7977" s="2"/>
    </row>
    <row r="7978" spans="1:1" x14ac:dyDescent="0.2">
      <c r="A7978" s="2"/>
    </row>
    <row r="7979" spans="1:1" x14ac:dyDescent="0.2">
      <c r="A7979" s="2"/>
    </row>
    <row r="7980" spans="1:1" x14ac:dyDescent="0.2">
      <c r="A7980" s="2"/>
    </row>
    <row r="7981" spans="1:1" x14ac:dyDescent="0.2">
      <c r="A7981" s="2"/>
    </row>
    <row r="7982" spans="1:1" x14ac:dyDescent="0.2">
      <c r="A7982" s="2"/>
    </row>
    <row r="7983" spans="1:1" x14ac:dyDescent="0.2">
      <c r="A7983" s="2"/>
    </row>
    <row r="7984" spans="1:1" x14ac:dyDescent="0.2">
      <c r="A7984" s="2"/>
    </row>
    <row r="7985" spans="1:1" x14ac:dyDescent="0.2">
      <c r="A7985" s="2"/>
    </row>
    <row r="7986" spans="1:1" x14ac:dyDescent="0.2">
      <c r="A7986" s="2"/>
    </row>
    <row r="7987" spans="1:1" x14ac:dyDescent="0.2">
      <c r="A7987" s="2"/>
    </row>
    <row r="7988" spans="1:1" x14ac:dyDescent="0.2">
      <c r="A7988" s="2"/>
    </row>
    <row r="7989" spans="1:1" x14ac:dyDescent="0.2">
      <c r="A7989" s="2"/>
    </row>
    <row r="7990" spans="1:1" x14ac:dyDescent="0.2">
      <c r="A7990" s="2"/>
    </row>
    <row r="7991" spans="1:1" x14ac:dyDescent="0.2">
      <c r="A7991" s="2"/>
    </row>
    <row r="7992" spans="1:1" x14ac:dyDescent="0.2">
      <c r="A7992" s="2"/>
    </row>
    <row r="7993" spans="1:1" x14ac:dyDescent="0.2">
      <c r="A7993" s="2"/>
    </row>
    <row r="7994" spans="1:1" x14ac:dyDescent="0.2">
      <c r="A7994" s="2"/>
    </row>
    <row r="7995" spans="1:1" x14ac:dyDescent="0.2">
      <c r="A7995" s="2"/>
    </row>
    <row r="7996" spans="1:1" x14ac:dyDescent="0.2">
      <c r="A7996" s="2"/>
    </row>
    <row r="7997" spans="1:1" x14ac:dyDescent="0.2">
      <c r="A7997" s="2"/>
    </row>
    <row r="7998" spans="1:1" x14ac:dyDescent="0.2">
      <c r="A7998" s="2"/>
    </row>
    <row r="7999" spans="1:1" x14ac:dyDescent="0.2">
      <c r="A7999" s="2"/>
    </row>
    <row r="8000" spans="1:1" x14ac:dyDescent="0.2">
      <c r="A8000" s="2"/>
    </row>
    <row r="8001" spans="1:1" x14ac:dyDescent="0.2">
      <c r="A8001" s="2"/>
    </row>
    <row r="8002" spans="1:1" x14ac:dyDescent="0.2">
      <c r="A8002" s="2"/>
    </row>
    <row r="8003" spans="1:1" x14ac:dyDescent="0.2">
      <c r="A8003" s="2"/>
    </row>
    <row r="8004" spans="1:1" x14ac:dyDescent="0.2">
      <c r="A8004" s="2"/>
    </row>
    <row r="8005" spans="1:1" x14ac:dyDescent="0.2">
      <c r="A8005" s="2"/>
    </row>
    <row r="8006" spans="1:1" x14ac:dyDescent="0.2">
      <c r="A8006" s="2"/>
    </row>
    <row r="8007" spans="1:1" x14ac:dyDescent="0.2">
      <c r="A8007" s="2"/>
    </row>
    <row r="8008" spans="1:1" x14ac:dyDescent="0.2">
      <c r="A8008" s="2"/>
    </row>
    <row r="8009" spans="1:1" x14ac:dyDescent="0.2">
      <c r="A8009" s="2"/>
    </row>
    <row r="8010" spans="1:1" x14ac:dyDescent="0.2">
      <c r="A8010" s="2"/>
    </row>
    <row r="8011" spans="1:1" x14ac:dyDescent="0.2">
      <c r="A8011" s="2"/>
    </row>
    <row r="8012" spans="1:1" x14ac:dyDescent="0.2">
      <c r="A8012" s="2"/>
    </row>
    <row r="8013" spans="1:1" x14ac:dyDescent="0.2">
      <c r="A8013" s="2"/>
    </row>
    <row r="8014" spans="1:1" x14ac:dyDescent="0.2">
      <c r="A8014" s="2"/>
    </row>
    <row r="8015" spans="1:1" x14ac:dyDescent="0.2">
      <c r="A8015" s="2"/>
    </row>
    <row r="8016" spans="1:1" x14ac:dyDescent="0.2">
      <c r="A8016" s="2"/>
    </row>
    <row r="8017" spans="1:1" x14ac:dyDescent="0.2">
      <c r="A8017" s="2"/>
    </row>
    <row r="8018" spans="1:1" x14ac:dyDescent="0.2">
      <c r="A8018" s="2"/>
    </row>
    <row r="8019" spans="1:1" x14ac:dyDescent="0.2">
      <c r="A8019" s="2"/>
    </row>
    <row r="8020" spans="1:1" x14ac:dyDescent="0.2">
      <c r="A8020" s="2"/>
    </row>
    <row r="8021" spans="1:1" x14ac:dyDescent="0.2">
      <c r="A8021" s="2"/>
    </row>
    <row r="8022" spans="1:1" x14ac:dyDescent="0.2">
      <c r="A8022" s="2"/>
    </row>
    <row r="8023" spans="1:1" x14ac:dyDescent="0.2">
      <c r="A8023" s="2"/>
    </row>
    <row r="8024" spans="1:1" x14ac:dyDescent="0.2">
      <c r="A8024" s="2"/>
    </row>
    <row r="8025" spans="1:1" x14ac:dyDescent="0.2">
      <c r="A8025" s="2"/>
    </row>
    <row r="8026" spans="1:1" x14ac:dyDescent="0.2">
      <c r="A8026" s="2"/>
    </row>
    <row r="8027" spans="1:1" x14ac:dyDescent="0.2">
      <c r="A8027" s="2"/>
    </row>
    <row r="8028" spans="1:1" x14ac:dyDescent="0.2">
      <c r="A8028" s="2"/>
    </row>
    <row r="8029" spans="1:1" x14ac:dyDescent="0.2">
      <c r="A8029" s="2"/>
    </row>
    <row r="8030" spans="1:1" x14ac:dyDescent="0.2">
      <c r="A8030" s="2"/>
    </row>
    <row r="8031" spans="1:1" x14ac:dyDescent="0.2">
      <c r="A8031" s="2"/>
    </row>
    <row r="8032" spans="1:1" x14ac:dyDescent="0.2">
      <c r="A8032" s="2"/>
    </row>
    <row r="8033" spans="1:1" x14ac:dyDescent="0.2">
      <c r="A8033" s="2"/>
    </row>
    <row r="8034" spans="1:1" x14ac:dyDescent="0.2">
      <c r="A8034" s="2"/>
    </row>
    <row r="8035" spans="1:1" x14ac:dyDescent="0.2">
      <c r="A8035" s="2"/>
    </row>
    <row r="8036" spans="1:1" x14ac:dyDescent="0.2">
      <c r="A8036" s="2"/>
    </row>
    <row r="8037" spans="1:1" x14ac:dyDescent="0.2">
      <c r="A8037" s="2"/>
    </row>
    <row r="8038" spans="1:1" x14ac:dyDescent="0.2">
      <c r="A8038" s="2"/>
    </row>
    <row r="8039" spans="1:1" x14ac:dyDescent="0.2">
      <c r="A8039" s="2"/>
    </row>
    <row r="8040" spans="1:1" x14ac:dyDescent="0.2">
      <c r="A8040" s="2"/>
    </row>
    <row r="8041" spans="1:1" x14ac:dyDescent="0.2">
      <c r="A8041" s="2"/>
    </row>
    <row r="8042" spans="1:1" x14ac:dyDescent="0.2">
      <c r="A8042" s="2"/>
    </row>
    <row r="8043" spans="1:1" x14ac:dyDescent="0.2">
      <c r="A8043" s="2"/>
    </row>
    <row r="8044" spans="1:1" x14ac:dyDescent="0.2">
      <c r="A8044" s="2"/>
    </row>
    <row r="8045" spans="1:1" x14ac:dyDescent="0.2">
      <c r="A8045" s="2"/>
    </row>
    <row r="8046" spans="1:1" x14ac:dyDescent="0.2">
      <c r="A8046" s="2"/>
    </row>
    <row r="8047" spans="1:1" x14ac:dyDescent="0.2">
      <c r="A8047" s="2"/>
    </row>
    <row r="8048" spans="1:1" x14ac:dyDescent="0.2">
      <c r="A8048" s="2"/>
    </row>
    <row r="8049" spans="1:1" x14ac:dyDescent="0.2">
      <c r="A8049" s="2"/>
    </row>
    <row r="8050" spans="1:1" x14ac:dyDescent="0.2">
      <c r="A8050" s="2"/>
    </row>
    <row r="8051" spans="1:1" x14ac:dyDescent="0.2">
      <c r="A8051" s="2"/>
    </row>
    <row r="8052" spans="1:1" x14ac:dyDescent="0.2">
      <c r="A8052" s="2"/>
    </row>
    <row r="8053" spans="1:1" x14ac:dyDescent="0.2">
      <c r="A8053" s="2"/>
    </row>
    <row r="8054" spans="1:1" x14ac:dyDescent="0.2">
      <c r="A8054" s="2"/>
    </row>
    <row r="8055" spans="1:1" x14ac:dyDescent="0.2">
      <c r="A8055" s="2"/>
    </row>
    <row r="8056" spans="1:1" x14ac:dyDescent="0.2">
      <c r="A8056" s="2"/>
    </row>
    <row r="8057" spans="1:1" x14ac:dyDescent="0.2">
      <c r="A8057" s="2"/>
    </row>
    <row r="8058" spans="1:1" x14ac:dyDescent="0.2">
      <c r="A8058" s="2"/>
    </row>
    <row r="8059" spans="1:1" x14ac:dyDescent="0.2">
      <c r="A8059" s="2"/>
    </row>
    <row r="8060" spans="1:1" x14ac:dyDescent="0.2">
      <c r="A8060" s="2"/>
    </row>
    <row r="8061" spans="1:1" x14ac:dyDescent="0.2">
      <c r="A8061" s="2"/>
    </row>
    <row r="8062" spans="1:1" x14ac:dyDescent="0.2">
      <c r="A8062" s="2"/>
    </row>
    <row r="8063" spans="1:1" x14ac:dyDescent="0.2">
      <c r="A8063" s="2"/>
    </row>
    <row r="8064" spans="1:1" x14ac:dyDescent="0.2">
      <c r="A8064" s="2"/>
    </row>
    <row r="8065" spans="1:1" x14ac:dyDescent="0.2">
      <c r="A8065" s="2"/>
    </row>
    <row r="8066" spans="1:1" x14ac:dyDescent="0.2">
      <c r="A8066" s="2"/>
    </row>
    <row r="8067" spans="1:1" x14ac:dyDescent="0.2">
      <c r="A8067" s="2"/>
    </row>
    <row r="8068" spans="1:1" x14ac:dyDescent="0.2">
      <c r="A8068" s="2"/>
    </row>
    <row r="8069" spans="1:1" x14ac:dyDescent="0.2">
      <c r="A8069" s="2"/>
    </row>
    <row r="8070" spans="1:1" x14ac:dyDescent="0.2">
      <c r="A8070" s="2"/>
    </row>
    <row r="8071" spans="1:1" x14ac:dyDescent="0.2">
      <c r="A8071" s="2"/>
    </row>
    <row r="8072" spans="1:1" x14ac:dyDescent="0.2">
      <c r="A8072" s="2"/>
    </row>
    <row r="8073" spans="1:1" x14ac:dyDescent="0.2">
      <c r="A8073" s="2"/>
    </row>
    <row r="8074" spans="1:1" x14ac:dyDescent="0.2">
      <c r="A8074" s="2"/>
    </row>
    <row r="8075" spans="1:1" x14ac:dyDescent="0.2">
      <c r="A8075" s="2"/>
    </row>
    <row r="8076" spans="1:1" x14ac:dyDescent="0.2">
      <c r="A8076" s="2"/>
    </row>
    <row r="8077" spans="1:1" x14ac:dyDescent="0.2">
      <c r="A8077" s="2"/>
    </row>
    <row r="8078" spans="1:1" x14ac:dyDescent="0.2">
      <c r="A8078" s="2"/>
    </row>
    <row r="8079" spans="1:1" x14ac:dyDescent="0.2">
      <c r="A8079" s="2"/>
    </row>
    <row r="8080" spans="1:1" x14ac:dyDescent="0.2">
      <c r="A8080" s="2"/>
    </row>
    <row r="8081" spans="1:1" x14ac:dyDescent="0.2">
      <c r="A8081" s="2"/>
    </row>
    <row r="8082" spans="1:1" x14ac:dyDescent="0.2">
      <c r="A8082" s="2"/>
    </row>
    <row r="8083" spans="1:1" x14ac:dyDescent="0.2">
      <c r="A8083" s="2"/>
    </row>
    <row r="8084" spans="1:1" x14ac:dyDescent="0.2">
      <c r="A8084" s="2"/>
    </row>
    <row r="8085" spans="1:1" x14ac:dyDescent="0.2">
      <c r="A8085" s="2"/>
    </row>
    <row r="8086" spans="1:1" x14ac:dyDescent="0.2">
      <c r="A8086" s="2"/>
    </row>
    <row r="8087" spans="1:1" x14ac:dyDescent="0.2">
      <c r="A8087" s="2"/>
    </row>
    <row r="8088" spans="1:1" x14ac:dyDescent="0.2">
      <c r="A8088" s="2"/>
    </row>
    <row r="8089" spans="1:1" x14ac:dyDescent="0.2">
      <c r="A8089" s="2"/>
    </row>
    <row r="8090" spans="1:1" x14ac:dyDescent="0.2">
      <c r="A8090" s="2"/>
    </row>
    <row r="8091" spans="1:1" x14ac:dyDescent="0.2">
      <c r="A8091" s="2"/>
    </row>
    <row r="8092" spans="1:1" x14ac:dyDescent="0.2">
      <c r="A8092" s="2"/>
    </row>
    <row r="8093" spans="1:1" x14ac:dyDescent="0.2">
      <c r="A8093" s="2"/>
    </row>
    <row r="8094" spans="1:1" x14ac:dyDescent="0.2">
      <c r="A8094" s="2"/>
    </row>
    <row r="8095" spans="1:1" x14ac:dyDescent="0.2">
      <c r="A8095" s="2"/>
    </row>
    <row r="8096" spans="1:1" x14ac:dyDescent="0.2">
      <c r="A8096" s="2"/>
    </row>
    <row r="8097" spans="1:1" x14ac:dyDescent="0.2">
      <c r="A8097" s="2"/>
    </row>
    <row r="8098" spans="1:1" x14ac:dyDescent="0.2">
      <c r="A8098" s="2"/>
    </row>
    <row r="8099" spans="1:1" x14ac:dyDescent="0.2">
      <c r="A8099" s="2"/>
    </row>
    <row r="8100" spans="1:1" x14ac:dyDescent="0.2">
      <c r="A8100" s="2"/>
    </row>
    <row r="8101" spans="1:1" x14ac:dyDescent="0.2">
      <c r="A8101" s="2"/>
    </row>
    <row r="8102" spans="1:1" x14ac:dyDescent="0.2">
      <c r="A8102" s="2"/>
    </row>
    <row r="8103" spans="1:1" x14ac:dyDescent="0.2">
      <c r="A8103" s="2"/>
    </row>
    <row r="8104" spans="1:1" x14ac:dyDescent="0.2">
      <c r="A8104" s="2"/>
    </row>
    <row r="8105" spans="1:1" x14ac:dyDescent="0.2">
      <c r="A8105" s="2"/>
    </row>
    <row r="8106" spans="1:1" x14ac:dyDescent="0.2">
      <c r="A8106" s="2"/>
    </row>
    <row r="8107" spans="1:1" x14ac:dyDescent="0.2">
      <c r="A8107" s="2"/>
    </row>
    <row r="8108" spans="1:1" x14ac:dyDescent="0.2">
      <c r="A8108" s="2"/>
    </row>
    <row r="8109" spans="1:1" x14ac:dyDescent="0.2">
      <c r="A8109" s="2"/>
    </row>
    <row r="8110" spans="1:1" x14ac:dyDescent="0.2">
      <c r="A8110" s="2"/>
    </row>
    <row r="8111" spans="1:1" x14ac:dyDescent="0.2">
      <c r="A8111" s="2"/>
    </row>
    <row r="8112" spans="1:1" x14ac:dyDescent="0.2">
      <c r="A8112" s="2"/>
    </row>
    <row r="8113" spans="1:1" x14ac:dyDescent="0.2">
      <c r="A8113" s="2"/>
    </row>
    <row r="8114" spans="1:1" x14ac:dyDescent="0.2">
      <c r="A8114" s="2"/>
    </row>
    <row r="8115" spans="1:1" x14ac:dyDescent="0.2">
      <c r="A8115" s="2"/>
    </row>
    <row r="8116" spans="1:1" x14ac:dyDescent="0.2">
      <c r="A8116" s="2"/>
    </row>
    <row r="8117" spans="1:1" x14ac:dyDescent="0.2">
      <c r="A8117" s="2"/>
    </row>
    <row r="8118" spans="1:1" x14ac:dyDescent="0.2">
      <c r="A8118" s="2"/>
    </row>
    <row r="8119" spans="1:1" x14ac:dyDescent="0.2">
      <c r="A8119" s="2"/>
    </row>
    <row r="8120" spans="1:1" x14ac:dyDescent="0.2">
      <c r="A8120" s="2"/>
    </row>
    <row r="8121" spans="1:1" x14ac:dyDescent="0.2">
      <c r="A8121" s="2"/>
    </row>
    <row r="8122" spans="1:1" x14ac:dyDescent="0.2">
      <c r="A8122" s="2"/>
    </row>
    <row r="8123" spans="1:1" x14ac:dyDescent="0.2">
      <c r="A8123" s="2"/>
    </row>
    <row r="8124" spans="1:1" x14ac:dyDescent="0.2">
      <c r="A8124" s="2"/>
    </row>
    <row r="8125" spans="1:1" x14ac:dyDescent="0.2">
      <c r="A8125" s="2"/>
    </row>
    <row r="8126" spans="1:1" x14ac:dyDescent="0.2">
      <c r="A8126" s="2"/>
    </row>
    <row r="8127" spans="1:1" x14ac:dyDescent="0.2">
      <c r="A8127" s="2"/>
    </row>
    <row r="8128" spans="1:1" x14ac:dyDescent="0.2">
      <c r="A8128" s="2"/>
    </row>
    <row r="8129" spans="1:1" x14ac:dyDescent="0.2">
      <c r="A8129" s="2"/>
    </row>
    <row r="8130" spans="1:1" x14ac:dyDescent="0.2">
      <c r="A8130" s="2"/>
    </row>
    <row r="8131" spans="1:1" x14ac:dyDescent="0.2">
      <c r="A8131" s="2"/>
    </row>
    <row r="8132" spans="1:1" x14ac:dyDescent="0.2">
      <c r="A8132" s="2"/>
    </row>
    <row r="8133" spans="1:1" x14ac:dyDescent="0.2">
      <c r="A8133" s="2"/>
    </row>
    <row r="8134" spans="1:1" x14ac:dyDescent="0.2">
      <c r="A8134" s="2"/>
    </row>
    <row r="8135" spans="1:1" x14ac:dyDescent="0.2">
      <c r="A8135" s="2"/>
    </row>
    <row r="8136" spans="1:1" x14ac:dyDescent="0.2">
      <c r="A8136" s="2"/>
    </row>
    <row r="8137" spans="1:1" x14ac:dyDescent="0.2">
      <c r="A8137" s="2"/>
    </row>
    <row r="8138" spans="1:1" x14ac:dyDescent="0.2">
      <c r="A8138" s="2"/>
    </row>
    <row r="8139" spans="1:1" x14ac:dyDescent="0.2">
      <c r="A8139" s="2"/>
    </row>
    <row r="8140" spans="1:1" x14ac:dyDescent="0.2">
      <c r="A8140" s="2"/>
    </row>
    <row r="8141" spans="1:1" x14ac:dyDescent="0.2">
      <c r="A8141" s="2"/>
    </row>
    <row r="8142" spans="1:1" x14ac:dyDescent="0.2">
      <c r="A8142" s="2"/>
    </row>
    <row r="8143" spans="1:1" x14ac:dyDescent="0.2">
      <c r="A8143" s="2"/>
    </row>
    <row r="8144" spans="1:1" x14ac:dyDescent="0.2">
      <c r="A8144" s="2"/>
    </row>
    <row r="8145" spans="1:1" x14ac:dyDescent="0.2">
      <c r="A8145" s="2"/>
    </row>
    <row r="8146" spans="1:1" x14ac:dyDescent="0.2">
      <c r="A8146" s="2"/>
    </row>
    <row r="8147" spans="1:1" x14ac:dyDescent="0.2">
      <c r="A8147" s="2"/>
    </row>
    <row r="8148" spans="1:1" x14ac:dyDescent="0.2">
      <c r="A8148" s="2"/>
    </row>
    <row r="8149" spans="1:1" x14ac:dyDescent="0.2">
      <c r="A8149" s="2"/>
    </row>
    <row r="8150" spans="1:1" x14ac:dyDescent="0.2">
      <c r="A8150" s="2"/>
    </row>
    <row r="8151" spans="1:1" x14ac:dyDescent="0.2">
      <c r="A8151" s="2"/>
    </row>
    <row r="8152" spans="1:1" x14ac:dyDescent="0.2">
      <c r="A8152" s="2"/>
    </row>
    <row r="8153" spans="1:1" x14ac:dyDescent="0.2">
      <c r="A8153" s="2"/>
    </row>
    <row r="8154" spans="1:1" x14ac:dyDescent="0.2">
      <c r="A8154" s="2"/>
    </row>
    <row r="8155" spans="1:1" x14ac:dyDescent="0.2">
      <c r="A8155" s="2"/>
    </row>
    <row r="8156" spans="1:1" x14ac:dyDescent="0.2">
      <c r="A8156" s="2"/>
    </row>
    <row r="8157" spans="1:1" x14ac:dyDescent="0.2">
      <c r="A8157" s="2"/>
    </row>
    <row r="8158" spans="1:1" x14ac:dyDescent="0.2">
      <c r="A8158" s="2"/>
    </row>
    <row r="8159" spans="1:1" x14ac:dyDescent="0.2">
      <c r="A8159" s="2"/>
    </row>
    <row r="8160" spans="1:1" x14ac:dyDescent="0.2">
      <c r="A8160" s="2"/>
    </row>
    <row r="8161" spans="1:1" x14ac:dyDescent="0.2">
      <c r="A8161" s="2"/>
    </row>
    <row r="8162" spans="1:1" x14ac:dyDescent="0.2">
      <c r="A8162" s="2"/>
    </row>
    <row r="8163" spans="1:1" x14ac:dyDescent="0.2">
      <c r="A8163" s="2"/>
    </row>
    <row r="8164" spans="1:1" x14ac:dyDescent="0.2">
      <c r="A8164" s="2"/>
    </row>
    <row r="8165" spans="1:1" x14ac:dyDescent="0.2">
      <c r="A8165" s="2"/>
    </row>
    <row r="8166" spans="1:1" x14ac:dyDescent="0.2">
      <c r="A8166" s="2"/>
    </row>
    <row r="8167" spans="1:1" x14ac:dyDescent="0.2">
      <c r="A8167" s="2"/>
    </row>
    <row r="8168" spans="1:1" x14ac:dyDescent="0.2">
      <c r="A8168" s="2"/>
    </row>
    <row r="8169" spans="1:1" x14ac:dyDescent="0.2">
      <c r="A8169" s="2"/>
    </row>
    <row r="8170" spans="1:1" x14ac:dyDescent="0.2">
      <c r="A8170" s="2"/>
    </row>
    <row r="8171" spans="1:1" x14ac:dyDescent="0.2">
      <c r="A8171" s="2"/>
    </row>
    <row r="8172" spans="1:1" x14ac:dyDescent="0.2">
      <c r="A8172" s="2"/>
    </row>
    <row r="8173" spans="1:1" x14ac:dyDescent="0.2">
      <c r="A8173" s="2"/>
    </row>
    <row r="8174" spans="1:1" x14ac:dyDescent="0.2">
      <c r="A8174" s="2"/>
    </row>
    <row r="8175" spans="1:1" x14ac:dyDescent="0.2">
      <c r="A8175" s="2"/>
    </row>
    <row r="8176" spans="1:1" x14ac:dyDescent="0.2">
      <c r="A8176" s="2"/>
    </row>
    <row r="8177" spans="1:1" x14ac:dyDescent="0.2">
      <c r="A8177" s="2"/>
    </row>
    <row r="8178" spans="1:1" x14ac:dyDescent="0.2">
      <c r="A8178" s="2"/>
    </row>
    <row r="8179" spans="1:1" x14ac:dyDescent="0.2">
      <c r="A8179" s="2"/>
    </row>
    <row r="8180" spans="1:1" x14ac:dyDescent="0.2">
      <c r="A8180" s="2"/>
    </row>
    <row r="8181" spans="1:1" x14ac:dyDescent="0.2">
      <c r="A8181" s="2"/>
    </row>
    <row r="8182" spans="1:1" x14ac:dyDescent="0.2">
      <c r="A8182" s="2"/>
    </row>
    <row r="8183" spans="1:1" x14ac:dyDescent="0.2">
      <c r="A8183" s="2"/>
    </row>
    <row r="8184" spans="1:1" x14ac:dyDescent="0.2">
      <c r="A8184" s="2"/>
    </row>
    <row r="8185" spans="1:1" x14ac:dyDescent="0.2">
      <c r="A8185" s="2"/>
    </row>
    <row r="8186" spans="1:1" x14ac:dyDescent="0.2">
      <c r="A8186" s="2"/>
    </row>
    <row r="8187" spans="1:1" x14ac:dyDescent="0.2">
      <c r="A8187" s="2"/>
    </row>
    <row r="8188" spans="1:1" x14ac:dyDescent="0.2">
      <c r="A8188" s="2"/>
    </row>
    <row r="8189" spans="1:1" x14ac:dyDescent="0.2">
      <c r="A8189" s="2"/>
    </row>
    <row r="8190" spans="1:1" x14ac:dyDescent="0.2">
      <c r="A8190" s="2"/>
    </row>
    <row r="8191" spans="1:1" x14ac:dyDescent="0.2">
      <c r="A8191" s="2"/>
    </row>
    <row r="8192" spans="1:1" x14ac:dyDescent="0.2">
      <c r="A8192" s="2"/>
    </row>
    <row r="8193" spans="1:1" x14ac:dyDescent="0.2">
      <c r="A8193" s="2"/>
    </row>
    <row r="8194" spans="1:1" x14ac:dyDescent="0.2">
      <c r="A8194" s="2"/>
    </row>
    <row r="8195" spans="1:1" x14ac:dyDescent="0.2">
      <c r="A8195" s="2"/>
    </row>
    <row r="8196" spans="1:1" x14ac:dyDescent="0.2">
      <c r="A8196" s="2"/>
    </row>
    <row r="8197" spans="1:1" x14ac:dyDescent="0.2">
      <c r="A8197" s="2"/>
    </row>
    <row r="8198" spans="1:1" x14ac:dyDescent="0.2">
      <c r="A8198" s="2"/>
    </row>
    <row r="8199" spans="1:1" x14ac:dyDescent="0.2">
      <c r="A8199" s="2"/>
    </row>
    <row r="8200" spans="1:1" x14ac:dyDescent="0.2">
      <c r="A8200" s="2"/>
    </row>
    <row r="8201" spans="1:1" x14ac:dyDescent="0.2">
      <c r="A8201" s="2"/>
    </row>
    <row r="8202" spans="1:1" x14ac:dyDescent="0.2">
      <c r="A8202" s="2"/>
    </row>
    <row r="8203" spans="1:1" x14ac:dyDescent="0.2">
      <c r="A8203" s="2"/>
    </row>
    <row r="8204" spans="1:1" x14ac:dyDescent="0.2">
      <c r="A8204" s="2"/>
    </row>
    <row r="8205" spans="1:1" x14ac:dyDescent="0.2">
      <c r="A8205" s="2"/>
    </row>
    <row r="8206" spans="1:1" x14ac:dyDescent="0.2">
      <c r="A8206" s="2"/>
    </row>
    <row r="8207" spans="1:1" x14ac:dyDescent="0.2">
      <c r="A8207" s="2"/>
    </row>
    <row r="8208" spans="1:1" x14ac:dyDescent="0.2">
      <c r="A8208" s="2"/>
    </row>
    <row r="8209" spans="1:1" x14ac:dyDescent="0.2">
      <c r="A8209" s="2"/>
    </row>
    <row r="8210" spans="1:1" x14ac:dyDescent="0.2">
      <c r="A8210" s="2"/>
    </row>
    <row r="8211" spans="1:1" x14ac:dyDescent="0.2">
      <c r="A8211" s="2"/>
    </row>
    <row r="8212" spans="1:1" x14ac:dyDescent="0.2">
      <c r="A8212" s="2"/>
    </row>
    <row r="8213" spans="1:1" x14ac:dyDescent="0.2">
      <c r="A8213" s="2"/>
    </row>
    <row r="8214" spans="1:1" x14ac:dyDescent="0.2">
      <c r="A8214" s="2"/>
    </row>
    <row r="8215" spans="1:1" x14ac:dyDescent="0.2">
      <c r="A8215" s="2"/>
    </row>
    <row r="8216" spans="1:1" x14ac:dyDescent="0.2">
      <c r="A8216" s="2"/>
    </row>
    <row r="8217" spans="1:1" x14ac:dyDescent="0.2">
      <c r="A8217" s="2"/>
    </row>
    <row r="8218" spans="1:1" x14ac:dyDescent="0.2">
      <c r="A8218" s="2"/>
    </row>
    <row r="8219" spans="1:1" x14ac:dyDescent="0.2">
      <c r="A8219" s="2"/>
    </row>
    <row r="8220" spans="1:1" x14ac:dyDescent="0.2">
      <c r="A8220" s="2"/>
    </row>
    <row r="8221" spans="1:1" x14ac:dyDescent="0.2">
      <c r="A8221" s="2"/>
    </row>
    <row r="8222" spans="1:1" x14ac:dyDescent="0.2">
      <c r="A8222" s="2"/>
    </row>
    <row r="8223" spans="1:1" x14ac:dyDescent="0.2">
      <c r="A8223" s="2"/>
    </row>
    <row r="8224" spans="1:1" x14ac:dyDescent="0.2">
      <c r="A8224" s="2"/>
    </row>
    <row r="8225" spans="1:1" x14ac:dyDescent="0.2">
      <c r="A8225" s="2"/>
    </row>
    <row r="8226" spans="1:1" x14ac:dyDescent="0.2">
      <c r="A8226" s="2"/>
    </row>
    <row r="8227" spans="1:1" x14ac:dyDescent="0.2">
      <c r="A8227" s="2"/>
    </row>
    <row r="8228" spans="1:1" x14ac:dyDescent="0.2">
      <c r="A8228" s="2"/>
    </row>
    <row r="8229" spans="1:1" x14ac:dyDescent="0.2">
      <c r="A8229" s="2"/>
    </row>
    <row r="8230" spans="1:1" x14ac:dyDescent="0.2">
      <c r="A8230" s="2"/>
    </row>
    <row r="8231" spans="1:1" x14ac:dyDescent="0.2">
      <c r="A8231" s="2"/>
    </row>
    <row r="8232" spans="1:1" x14ac:dyDescent="0.2">
      <c r="A8232" s="2"/>
    </row>
    <row r="8233" spans="1:1" x14ac:dyDescent="0.2">
      <c r="A8233" s="2"/>
    </row>
    <row r="8234" spans="1:1" x14ac:dyDescent="0.2">
      <c r="A8234" s="2"/>
    </row>
    <row r="8235" spans="1:1" x14ac:dyDescent="0.2">
      <c r="A8235" s="2"/>
    </row>
    <row r="8236" spans="1:1" x14ac:dyDescent="0.2">
      <c r="A8236" s="2"/>
    </row>
    <row r="8237" spans="1:1" x14ac:dyDescent="0.2">
      <c r="A8237" s="2"/>
    </row>
    <row r="8238" spans="1:1" x14ac:dyDescent="0.2">
      <c r="A8238" s="2"/>
    </row>
    <row r="8239" spans="1:1" x14ac:dyDescent="0.2">
      <c r="A8239" s="2"/>
    </row>
    <row r="8240" spans="1:1" x14ac:dyDescent="0.2">
      <c r="A8240" s="2"/>
    </row>
    <row r="8241" spans="1:1" x14ac:dyDescent="0.2">
      <c r="A8241" s="2"/>
    </row>
    <row r="8242" spans="1:1" x14ac:dyDescent="0.2">
      <c r="A8242" s="2"/>
    </row>
    <row r="8243" spans="1:1" x14ac:dyDescent="0.2">
      <c r="A8243" s="2"/>
    </row>
    <row r="8244" spans="1:1" x14ac:dyDescent="0.2">
      <c r="A8244" s="2"/>
    </row>
    <row r="8245" spans="1:1" x14ac:dyDescent="0.2">
      <c r="A8245" s="2"/>
    </row>
    <row r="8246" spans="1:1" x14ac:dyDescent="0.2">
      <c r="A8246" s="2"/>
    </row>
    <row r="8247" spans="1:1" x14ac:dyDescent="0.2">
      <c r="A8247" s="2"/>
    </row>
    <row r="8248" spans="1:1" x14ac:dyDescent="0.2">
      <c r="A8248" s="2"/>
    </row>
    <row r="8249" spans="1:1" x14ac:dyDescent="0.2">
      <c r="A8249" s="2"/>
    </row>
    <row r="8250" spans="1:1" x14ac:dyDescent="0.2">
      <c r="A8250" s="2"/>
    </row>
    <row r="8251" spans="1:1" x14ac:dyDescent="0.2">
      <c r="A8251" s="2"/>
    </row>
    <row r="8252" spans="1:1" x14ac:dyDescent="0.2">
      <c r="A8252" s="2"/>
    </row>
    <row r="8253" spans="1:1" x14ac:dyDescent="0.2">
      <c r="A8253" s="2"/>
    </row>
    <row r="8254" spans="1:1" x14ac:dyDescent="0.2">
      <c r="A8254" s="2"/>
    </row>
    <row r="8255" spans="1:1" x14ac:dyDescent="0.2">
      <c r="A8255" s="2"/>
    </row>
    <row r="8256" spans="1:1" x14ac:dyDescent="0.2">
      <c r="A8256" s="2"/>
    </row>
    <row r="8257" spans="1:1" x14ac:dyDescent="0.2">
      <c r="A8257" s="2"/>
    </row>
    <row r="8258" spans="1:1" x14ac:dyDescent="0.2">
      <c r="A8258" s="2"/>
    </row>
    <row r="8259" spans="1:1" x14ac:dyDescent="0.2">
      <c r="A8259" s="2"/>
    </row>
    <row r="8260" spans="1:1" x14ac:dyDescent="0.2">
      <c r="A8260" s="2"/>
    </row>
    <row r="8261" spans="1:1" x14ac:dyDescent="0.2">
      <c r="A8261" s="2"/>
    </row>
    <row r="8262" spans="1:1" x14ac:dyDescent="0.2">
      <c r="A8262" s="2"/>
    </row>
    <row r="8263" spans="1:1" x14ac:dyDescent="0.2">
      <c r="A8263" s="2"/>
    </row>
    <row r="8264" spans="1:1" x14ac:dyDescent="0.2">
      <c r="A8264" s="2"/>
    </row>
    <row r="8265" spans="1:1" x14ac:dyDescent="0.2">
      <c r="A8265" s="2"/>
    </row>
    <row r="8266" spans="1:1" x14ac:dyDescent="0.2">
      <c r="A8266" s="2"/>
    </row>
    <row r="8267" spans="1:1" x14ac:dyDescent="0.2">
      <c r="A8267" s="2"/>
    </row>
    <row r="8268" spans="1:1" x14ac:dyDescent="0.2">
      <c r="A8268" s="2"/>
    </row>
    <row r="8269" spans="1:1" x14ac:dyDescent="0.2">
      <c r="A8269" s="2"/>
    </row>
    <row r="8270" spans="1:1" x14ac:dyDescent="0.2">
      <c r="A8270" s="2"/>
    </row>
    <row r="8271" spans="1:1" x14ac:dyDescent="0.2">
      <c r="A8271" s="2"/>
    </row>
    <row r="8272" spans="1:1" x14ac:dyDescent="0.2">
      <c r="A8272" s="2"/>
    </row>
    <row r="8273" spans="1:1" x14ac:dyDescent="0.2">
      <c r="A8273" s="2"/>
    </row>
    <row r="8274" spans="1:1" x14ac:dyDescent="0.2">
      <c r="A8274" s="2"/>
    </row>
    <row r="8275" spans="1:1" x14ac:dyDescent="0.2">
      <c r="A8275" s="2"/>
    </row>
    <row r="8276" spans="1:1" x14ac:dyDescent="0.2">
      <c r="A8276" s="2"/>
    </row>
    <row r="8277" spans="1:1" x14ac:dyDescent="0.2">
      <c r="A8277" s="2"/>
    </row>
    <row r="8278" spans="1:1" x14ac:dyDescent="0.2">
      <c r="A8278" s="2"/>
    </row>
    <row r="8279" spans="1:1" x14ac:dyDescent="0.2">
      <c r="A8279" s="2"/>
    </row>
    <row r="8280" spans="1:1" x14ac:dyDescent="0.2">
      <c r="A8280" s="2"/>
    </row>
    <row r="8281" spans="1:1" x14ac:dyDescent="0.2">
      <c r="A8281" s="2"/>
    </row>
    <row r="8282" spans="1:1" x14ac:dyDescent="0.2">
      <c r="A8282" s="2"/>
    </row>
    <row r="8283" spans="1:1" x14ac:dyDescent="0.2">
      <c r="A8283" s="2"/>
    </row>
    <row r="8284" spans="1:1" x14ac:dyDescent="0.2">
      <c r="A8284" s="2"/>
    </row>
    <row r="8285" spans="1:1" x14ac:dyDescent="0.2">
      <c r="A8285" s="2"/>
    </row>
    <row r="8286" spans="1:1" x14ac:dyDescent="0.2">
      <c r="A8286" s="2"/>
    </row>
    <row r="8287" spans="1:1" x14ac:dyDescent="0.2">
      <c r="A8287" s="2"/>
    </row>
    <row r="8288" spans="1:1" x14ac:dyDescent="0.2">
      <c r="A8288" s="2"/>
    </row>
    <row r="8289" spans="1:1" x14ac:dyDescent="0.2">
      <c r="A8289" s="2"/>
    </row>
    <row r="8290" spans="1:1" x14ac:dyDescent="0.2">
      <c r="A8290" s="2"/>
    </row>
    <row r="8291" spans="1:1" x14ac:dyDescent="0.2">
      <c r="A8291" s="2"/>
    </row>
    <row r="8292" spans="1:1" x14ac:dyDescent="0.2">
      <c r="A8292" s="2"/>
    </row>
    <row r="8293" spans="1:1" x14ac:dyDescent="0.2">
      <c r="A8293" s="2"/>
    </row>
    <row r="8294" spans="1:1" x14ac:dyDescent="0.2">
      <c r="A8294" s="2"/>
    </row>
    <row r="8295" spans="1:1" x14ac:dyDescent="0.2">
      <c r="A8295" s="2"/>
    </row>
    <row r="8296" spans="1:1" x14ac:dyDescent="0.2">
      <c r="A8296" s="2"/>
    </row>
    <row r="8297" spans="1:1" x14ac:dyDescent="0.2">
      <c r="A8297" s="2"/>
    </row>
    <row r="8298" spans="1:1" x14ac:dyDescent="0.2">
      <c r="A8298" s="2"/>
    </row>
    <row r="8299" spans="1:1" x14ac:dyDescent="0.2">
      <c r="A8299" s="2"/>
    </row>
    <row r="8300" spans="1:1" x14ac:dyDescent="0.2">
      <c r="A8300" s="2"/>
    </row>
    <row r="8301" spans="1:1" x14ac:dyDescent="0.2">
      <c r="A8301" s="2"/>
    </row>
    <row r="8302" spans="1:1" x14ac:dyDescent="0.2">
      <c r="A8302" s="2"/>
    </row>
    <row r="8303" spans="1:1" x14ac:dyDescent="0.2">
      <c r="A8303" s="2"/>
    </row>
    <row r="8304" spans="1:1" x14ac:dyDescent="0.2">
      <c r="A8304" s="2"/>
    </row>
    <row r="8305" spans="1:1" x14ac:dyDescent="0.2">
      <c r="A8305" s="2"/>
    </row>
    <row r="8306" spans="1:1" x14ac:dyDescent="0.2">
      <c r="A8306" s="2"/>
    </row>
    <row r="8307" spans="1:1" x14ac:dyDescent="0.2">
      <c r="A8307" s="2"/>
    </row>
    <row r="8308" spans="1:1" x14ac:dyDescent="0.2">
      <c r="A8308" s="2"/>
    </row>
    <row r="8309" spans="1:1" x14ac:dyDescent="0.2">
      <c r="A8309" s="2"/>
    </row>
    <row r="8310" spans="1:1" x14ac:dyDescent="0.2">
      <c r="A8310" s="2"/>
    </row>
    <row r="8311" spans="1:1" x14ac:dyDescent="0.2">
      <c r="A8311" s="2"/>
    </row>
    <row r="8312" spans="1:1" x14ac:dyDescent="0.2">
      <c r="A8312" s="2"/>
    </row>
    <row r="8313" spans="1:1" x14ac:dyDescent="0.2">
      <c r="A8313" s="2"/>
    </row>
    <row r="8314" spans="1:1" x14ac:dyDescent="0.2">
      <c r="A8314" s="2"/>
    </row>
    <row r="8315" spans="1:1" x14ac:dyDescent="0.2">
      <c r="A8315" s="2"/>
    </row>
    <row r="8316" spans="1:1" x14ac:dyDescent="0.2">
      <c r="A8316" s="2"/>
    </row>
    <row r="8317" spans="1:1" x14ac:dyDescent="0.2">
      <c r="A8317" s="2"/>
    </row>
    <row r="8318" spans="1:1" x14ac:dyDescent="0.2">
      <c r="A8318" s="2"/>
    </row>
    <row r="8319" spans="1:1" x14ac:dyDescent="0.2">
      <c r="A8319" s="2"/>
    </row>
    <row r="8320" spans="1:1" x14ac:dyDescent="0.2">
      <c r="A8320" s="2"/>
    </row>
    <row r="8321" spans="1:1" x14ac:dyDescent="0.2">
      <c r="A8321" s="2"/>
    </row>
    <row r="8322" spans="1:1" x14ac:dyDescent="0.2">
      <c r="A8322" s="2"/>
    </row>
    <row r="8323" spans="1:1" x14ac:dyDescent="0.2">
      <c r="A8323" s="2"/>
    </row>
    <row r="8324" spans="1:1" x14ac:dyDescent="0.2">
      <c r="A8324" s="2"/>
    </row>
    <row r="8325" spans="1:1" x14ac:dyDescent="0.2">
      <c r="A8325" s="2"/>
    </row>
    <row r="8326" spans="1:1" x14ac:dyDescent="0.2">
      <c r="A8326" s="2"/>
    </row>
    <row r="8327" spans="1:1" x14ac:dyDescent="0.2">
      <c r="A8327" s="2"/>
    </row>
    <row r="8328" spans="1:1" x14ac:dyDescent="0.2">
      <c r="A8328" s="2"/>
    </row>
    <row r="8329" spans="1:1" x14ac:dyDescent="0.2">
      <c r="A8329" s="2"/>
    </row>
    <row r="8330" spans="1:1" x14ac:dyDescent="0.2">
      <c r="A8330" s="2"/>
    </row>
    <row r="8331" spans="1:1" x14ac:dyDescent="0.2">
      <c r="A8331" s="2"/>
    </row>
    <row r="8332" spans="1:1" x14ac:dyDescent="0.2">
      <c r="A8332" s="2"/>
    </row>
    <row r="8333" spans="1:1" x14ac:dyDescent="0.2">
      <c r="A8333" s="2"/>
    </row>
    <row r="8334" spans="1:1" x14ac:dyDescent="0.2">
      <c r="A8334" s="2"/>
    </row>
    <row r="8335" spans="1:1" x14ac:dyDescent="0.2">
      <c r="A8335" s="2"/>
    </row>
    <row r="8336" spans="1:1" x14ac:dyDescent="0.2">
      <c r="A8336" s="2"/>
    </row>
    <row r="8337" spans="1:1" x14ac:dyDescent="0.2">
      <c r="A8337" s="2"/>
    </row>
    <row r="8338" spans="1:1" x14ac:dyDescent="0.2">
      <c r="A8338" s="2"/>
    </row>
    <row r="8339" spans="1:1" x14ac:dyDescent="0.2">
      <c r="A8339" s="2"/>
    </row>
    <row r="8340" spans="1:1" x14ac:dyDescent="0.2">
      <c r="A8340" s="2"/>
    </row>
    <row r="8341" spans="1:1" x14ac:dyDescent="0.2">
      <c r="A8341" s="2"/>
    </row>
    <row r="8342" spans="1:1" x14ac:dyDescent="0.2">
      <c r="A8342" s="2"/>
    </row>
    <row r="8343" spans="1:1" x14ac:dyDescent="0.2">
      <c r="A8343" s="2"/>
    </row>
    <row r="8344" spans="1:1" x14ac:dyDescent="0.2">
      <c r="A8344" s="2"/>
    </row>
    <row r="8345" spans="1:1" x14ac:dyDescent="0.2">
      <c r="A8345" s="2"/>
    </row>
    <row r="8346" spans="1:1" x14ac:dyDescent="0.2">
      <c r="A8346" s="2"/>
    </row>
    <row r="8347" spans="1:1" x14ac:dyDescent="0.2">
      <c r="A8347" s="2"/>
    </row>
    <row r="8348" spans="1:1" x14ac:dyDescent="0.2">
      <c r="A8348" s="2"/>
    </row>
    <row r="8349" spans="1:1" x14ac:dyDescent="0.2">
      <c r="A8349" s="2"/>
    </row>
    <row r="8350" spans="1:1" x14ac:dyDescent="0.2">
      <c r="A8350" s="2"/>
    </row>
    <row r="8351" spans="1:1" x14ac:dyDescent="0.2">
      <c r="A8351" s="2"/>
    </row>
    <row r="8352" spans="1:1" x14ac:dyDescent="0.2">
      <c r="A8352" s="2"/>
    </row>
    <row r="8353" spans="1:1" x14ac:dyDescent="0.2">
      <c r="A8353" s="2"/>
    </row>
    <row r="8354" spans="1:1" x14ac:dyDescent="0.2">
      <c r="A8354" s="2"/>
    </row>
    <row r="8355" spans="1:1" x14ac:dyDescent="0.2">
      <c r="A8355" s="2"/>
    </row>
    <row r="8356" spans="1:1" x14ac:dyDescent="0.2">
      <c r="A8356" s="2"/>
    </row>
    <row r="8357" spans="1:1" x14ac:dyDescent="0.2">
      <c r="A8357" s="2"/>
    </row>
    <row r="8358" spans="1:1" x14ac:dyDescent="0.2">
      <c r="A8358" s="2"/>
    </row>
    <row r="8359" spans="1:1" x14ac:dyDescent="0.2">
      <c r="A8359" s="2"/>
    </row>
    <row r="8360" spans="1:1" x14ac:dyDescent="0.2">
      <c r="A8360" s="2"/>
    </row>
    <row r="8361" spans="1:1" x14ac:dyDescent="0.2">
      <c r="A8361" s="2"/>
    </row>
    <row r="8362" spans="1:1" x14ac:dyDescent="0.2">
      <c r="A8362" s="2"/>
    </row>
    <row r="8363" spans="1:1" x14ac:dyDescent="0.2">
      <c r="A8363" s="2"/>
    </row>
    <row r="8364" spans="1:1" x14ac:dyDescent="0.2">
      <c r="A8364" s="2"/>
    </row>
    <row r="8365" spans="1:1" x14ac:dyDescent="0.2">
      <c r="A8365" s="2"/>
    </row>
    <row r="8366" spans="1:1" x14ac:dyDescent="0.2">
      <c r="A8366" s="2"/>
    </row>
    <row r="8367" spans="1:1" x14ac:dyDescent="0.2">
      <c r="A8367" s="2"/>
    </row>
    <row r="8368" spans="1:1" x14ac:dyDescent="0.2">
      <c r="A8368" s="2"/>
    </row>
    <row r="8369" spans="1:1" x14ac:dyDescent="0.2">
      <c r="A8369" s="2"/>
    </row>
    <row r="8370" spans="1:1" x14ac:dyDescent="0.2">
      <c r="A8370" s="2"/>
    </row>
    <row r="8371" spans="1:1" x14ac:dyDescent="0.2">
      <c r="A8371" s="2"/>
    </row>
    <row r="8372" spans="1:1" x14ac:dyDescent="0.2">
      <c r="A8372" s="2"/>
    </row>
    <row r="8373" spans="1:1" x14ac:dyDescent="0.2">
      <c r="A8373" s="2"/>
    </row>
    <row r="8374" spans="1:1" x14ac:dyDescent="0.2">
      <c r="A8374" s="2"/>
    </row>
    <row r="8375" spans="1:1" x14ac:dyDescent="0.2">
      <c r="A8375" s="2"/>
    </row>
    <row r="8376" spans="1:1" x14ac:dyDescent="0.2">
      <c r="A8376" s="2"/>
    </row>
    <row r="8377" spans="1:1" x14ac:dyDescent="0.2">
      <c r="A8377" s="2"/>
    </row>
    <row r="8378" spans="1:1" x14ac:dyDescent="0.2">
      <c r="A8378" s="2"/>
    </row>
    <row r="8379" spans="1:1" x14ac:dyDescent="0.2">
      <c r="A8379" s="2"/>
    </row>
    <row r="8380" spans="1:1" x14ac:dyDescent="0.2">
      <c r="A8380" s="2"/>
    </row>
    <row r="8381" spans="1:1" x14ac:dyDescent="0.2">
      <c r="A8381" s="2"/>
    </row>
    <row r="8382" spans="1:1" x14ac:dyDescent="0.2">
      <c r="A8382" s="2"/>
    </row>
    <row r="8383" spans="1:1" x14ac:dyDescent="0.2">
      <c r="A8383" s="2"/>
    </row>
    <row r="8384" spans="1:1" x14ac:dyDescent="0.2">
      <c r="A8384" s="2"/>
    </row>
    <row r="8385" spans="1:1" x14ac:dyDescent="0.2">
      <c r="A8385" s="2"/>
    </row>
    <row r="8386" spans="1:1" x14ac:dyDescent="0.2">
      <c r="A8386" s="2"/>
    </row>
    <row r="8387" spans="1:1" x14ac:dyDescent="0.2">
      <c r="A8387" s="2"/>
    </row>
    <row r="8388" spans="1:1" x14ac:dyDescent="0.2">
      <c r="A8388" s="2"/>
    </row>
    <row r="8389" spans="1:1" x14ac:dyDescent="0.2">
      <c r="A8389" s="2"/>
    </row>
    <row r="8390" spans="1:1" x14ac:dyDescent="0.2">
      <c r="A8390" s="2"/>
    </row>
    <row r="8391" spans="1:1" x14ac:dyDescent="0.2">
      <c r="A8391" s="2"/>
    </row>
    <row r="8392" spans="1:1" x14ac:dyDescent="0.2">
      <c r="A8392" s="2"/>
    </row>
    <row r="8393" spans="1:1" x14ac:dyDescent="0.2">
      <c r="A8393" s="2"/>
    </row>
    <row r="8394" spans="1:1" x14ac:dyDescent="0.2">
      <c r="A8394" s="2"/>
    </row>
    <row r="8395" spans="1:1" x14ac:dyDescent="0.2">
      <c r="A8395" s="2"/>
    </row>
    <row r="8396" spans="1:1" x14ac:dyDescent="0.2">
      <c r="A8396" s="2"/>
    </row>
    <row r="8397" spans="1:1" x14ac:dyDescent="0.2">
      <c r="A8397" s="2"/>
    </row>
    <row r="8398" spans="1:1" x14ac:dyDescent="0.2">
      <c r="A8398" s="2"/>
    </row>
    <row r="8399" spans="1:1" x14ac:dyDescent="0.2">
      <c r="A8399" s="2"/>
    </row>
    <row r="8400" spans="1:1" x14ac:dyDescent="0.2">
      <c r="A8400" s="2"/>
    </row>
    <row r="8401" spans="1:1" x14ac:dyDescent="0.2">
      <c r="A8401" s="2"/>
    </row>
    <row r="8402" spans="1:1" x14ac:dyDescent="0.2">
      <c r="A8402" s="2"/>
    </row>
    <row r="8403" spans="1:1" x14ac:dyDescent="0.2">
      <c r="A8403" s="2"/>
    </row>
    <row r="8404" spans="1:1" x14ac:dyDescent="0.2">
      <c r="A8404" s="2"/>
    </row>
    <row r="8405" spans="1:1" x14ac:dyDescent="0.2">
      <c r="A8405" s="2"/>
    </row>
    <row r="8406" spans="1:1" x14ac:dyDescent="0.2">
      <c r="A8406" s="2"/>
    </row>
    <row r="8407" spans="1:1" x14ac:dyDescent="0.2">
      <c r="A8407" s="2"/>
    </row>
    <row r="8408" spans="1:1" x14ac:dyDescent="0.2">
      <c r="A8408" s="2"/>
    </row>
    <row r="8409" spans="1:1" x14ac:dyDescent="0.2">
      <c r="A8409" s="2"/>
    </row>
    <row r="8410" spans="1:1" x14ac:dyDescent="0.2">
      <c r="A8410" s="2"/>
    </row>
    <row r="8411" spans="1:1" x14ac:dyDescent="0.2">
      <c r="A8411" s="2"/>
    </row>
    <row r="8412" spans="1:1" x14ac:dyDescent="0.2">
      <c r="A8412" s="2"/>
    </row>
    <row r="8413" spans="1:1" x14ac:dyDescent="0.2">
      <c r="A8413" s="2"/>
    </row>
    <row r="8414" spans="1:1" x14ac:dyDescent="0.2">
      <c r="A8414" s="2"/>
    </row>
    <row r="8415" spans="1:1" x14ac:dyDescent="0.2">
      <c r="A8415" s="2"/>
    </row>
    <row r="8416" spans="1:1" x14ac:dyDescent="0.2">
      <c r="A8416" s="2"/>
    </row>
    <row r="8417" spans="1:1" x14ac:dyDescent="0.2">
      <c r="A8417" s="2"/>
    </row>
    <row r="8418" spans="1:1" x14ac:dyDescent="0.2">
      <c r="A8418" s="2"/>
    </row>
    <row r="8419" spans="1:1" x14ac:dyDescent="0.2">
      <c r="A8419" s="2"/>
    </row>
    <row r="8420" spans="1:1" x14ac:dyDescent="0.2">
      <c r="A8420" s="2"/>
    </row>
    <row r="8421" spans="1:1" x14ac:dyDescent="0.2">
      <c r="A8421" s="2"/>
    </row>
    <row r="8422" spans="1:1" x14ac:dyDescent="0.2">
      <c r="A8422" s="2"/>
    </row>
    <row r="8423" spans="1:1" x14ac:dyDescent="0.2">
      <c r="A8423" s="2"/>
    </row>
    <row r="8424" spans="1:1" x14ac:dyDescent="0.2">
      <c r="A8424" s="2"/>
    </row>
    <row r="8425" spans="1:1" x14ac:dyDescent="0.2">
      <c r="A8425" s="2"/>
    </row>
    <row r="8426" spans="1:1" x14ac:dyDescent="0.2">
      <c r="A8426" s="2"/>
    </row>
    <row r="8427" spans="1:1" x14ac:dyDescent="0.2">
      <c r="A8427" s="2"/>
    </row>
    <row r="8428" spans="1:1" x14ac:dyDescent="0.2">
      <c r="A8428" s="2"/>
    </row>
    <row r="8429" spans="1:1" x14ac:dyDescent="0.2">
      <c r="A8429" s="2"/>
    </row>
    <row r="8430" spans="1:1" x14ac:dyDescent="0.2">
      <c r="A8430" s="2"/>
    </row>
    <row r="8431" spans="1:1" x14ac:dyDescent="0.2">
      <c r="A8431" s="2"/>
    </row>
    <row r="8432" spans="1:1" x14ac:dyDescent="0.2">
      <c r="A8432" s="2"/>
    </row>
    <row r="8433" spans="1:1" x14ac:dyDescent="0.2">
      <c r="A8433" s="2"/>
    </row>
    <row r="8434" spans="1:1" x14ac:dyDescent="0.2">
      <c r="A8434" s="2"/>
    </row>
    <row r="8435" spans="1:1" x14ac:dyDescent="0.2">
      <c r="A8435" s="2"/>
    </row>
    <row r="8436" spans="1:1" x14ac:dyDescent="0.2">
      <c r="A8436" s="2"/>
    </row>
    <row r="8437" spans="1:1" x14ac:dyDescent="0.2">
      <c r="A8437" s="2"/>
    </row>
    <row r="8438" spans="1:1" x14ac:dyDescent="0.2">
      <c r="A8438" s="2"/>
    </row>
    <row r="8439" spans="1:1" x14ac:dyDescent="0.2">
      <c r="A8439" s="2"/>
    </row>
    <row r="8440" spans="1:1" x14ac:dyDescent="0.2">
      <c r="A8440" s="2"/>
    </row>
    <row r="8441" spans="1:1" x14ac:dyDescent="0.2">
      <c r="A8441" s="2"/>
    </row>
    <row r="8442" spans="1:1" x14ac:dyDescent="0.2">
      <c r="A8442" s="2"/>
    </row>
    <row r="8443" spans="1:1" x14ac:dyDescent="0.2">
      <c r="A8443" s="2"/>
    </row>
    <row r="8444" spans="1:1" x14ac:dyDescent="0.2">
      <c r="A8444" s="2"/>
    </row>
    <row r="8445" spans="1:1" x14ac:dyDescent="0.2">
      <c r="A8445" s="2"/>
    </row>
    <row r="8446" spans="1:1" x14ac:dyDescent="0.2">
      <c r="A8446" s="2"/>
    </row>
    <row r="8447" spans="1:1" x14ac:dyDescent="0.2">
      <c r="A8447" s="2"/>
    </row>
    <row r="8448" spans="1:1" x14ac:dyDescent="0.2">
      <c r="A8448" s="2"/>
    </row>
    <row r="8449" spans="1:1" x14ac:dyDescent="0.2">
      <c r="A8449" s="2"/>
    </row>
    <row r="8450" spans="1:1" x14ac:dyDescent="0.2">
      <c r="A8450" s="2"/>
    </row>
    <row r="8451" spans="1:1" x14ac:dyDescent="0.2">
      <c r="A8451" s="2"/>
    </row>
    <row r="8452" spans="1:1" x14ac:dyDescent="0.2">
      <c r="A8452" s="2"/>
    </row>
    <row r="8453" spans="1:1" x14ac:dyDescent="0.2">
      <c r="A8453" s="2"/>
    </row>
    <row r="8454" spans="1:1" x14ac:dyDescent="0.2">
      <c r="A8454" s="2"/>
    </row>
    <row r="8455" spans="1:1" x14ac:dyDescent="0.2">
      <c r="A8455" s="2"/>
    </row>
    <row r="8456" spans="1:1" x14ac:dyDescent="0.2">
      <c r="A8456" s="2"/>
    </row>
    <row r="8457" spans="1:1" x14ac:dyDescent="0.2">
      <c r="A8457" s="2"/>
    </row>
    <row r="8458" spans="1:1" x14ac:dyDescent="0.2">
      <c r="A8458" s="2"/>
    </row>
    <row r="8459" spans="1:1" x14ac:dyDescent="0.2">
      <c r="A8459" s="2"/>
    </row>
    <row r="8460" spans="1:1" x14ac:dyDescent="0.2">
      <c r="A8460" s="2"/>
    </row>
    <row r="8461" spans="1:1" x14ac:dyDescent="0.2">
      <c r="A8461" s="2"/>
    </row>
    <row r="8462" spans="1:1" x14ac:dyDescent="0.2">
      <c r="A8462" s="2"/>
    </row>
    <row r="8463" spans="1:1" x14ac:dyDescent="0.2">
      <c r="A8463" s="2"/>
    </row>
    <row r="8464" spans="1:1" x14ac:dyDescent="0.2">
      <c r="A8464" s="2"/>
    </row>
    <row r="8465" spans="1:1" x14ac:dyDescent="0.2">
      <c r="A8465" s="2"/>
    </row>
    <row r="8466" spans="1:1" x14ac:dyDescent="0.2">
      <c r="A8466" s="2"/>
    </row>
    <row r="8467" spans="1:1" x14ac:dyDescent="0.2">
      <c r="A8467" s="2"/>
    </row>
    <row r="8468" spans="1:1" x14ac:dyDescent="0.2">
      <c r="A8468" s="2"/>
    </row>
    <row r="8469" spans="1:1" x14ac:dyDescent="0.2">
      <c r="A8469" s="2"/>
    </row>
    <row r="8470" spans="1:1" x14ac:dyDescent="0.2">
      <c r="A8470" s="2"/>
    </row>
    <row r="8471" spans="1:1" x14ac:dyDescent="0.2">
      <c r="A8471" s="2"/>
    </row>
    <row r="8472" spans="1:1" x14ac:dyDescent="0.2">
      <c r="A8472" s="2"/>
    </row>
    <row r="8473" spans="1:1" x14ac:dyDescent="0.2">
      <c r="A8473" s="2"/>
    </row>
    <row r="8474" spans="1:1" x14ac:dyDescent="0.2">
      <c r="A8474" s="2"/>
    </row>
    <row r="8475" spans="1:1" x14ac:dyDescent="0.2">
      <c r="A8475" s="2"/>
    </row>
    <row r="8476" spans="1:1" x14ac:dyDescent="0.2">
      <c r="A8476" s="2"/>
    </row>
    <row r="8477" spans="1:1" x14ac:dyDescent="0.2">
      <c r="A8477" s="2"/>
    </row>
    <row r="8478" spans="1:1" x14ac:dyDescent="0.2">
      <c r="A8478" s="2"/>
    </row>
    <row r="8479" spans="1:1" x14ac:dyDescent="0.2">
      <c r="A8479" s="2"/>
    </row>
    <row r="8480" spans="1:1" x14ac:dyDescent="0.2">
      <c r="A8480" s="2"/>
    </row>
    <row r="8481" spans="1:1" x14ac:dyDescent="0.2">
      <c r="A8481" s="2"/>
    </row>
    <row r="8482" spans="1:1" x14ac:dyDescent="0.2">
      <c r="A8482" s="2"/>
    </row>
    <row r="8483" spans="1:1" x14ac:dyDescent="0.2">
      <c r="A8483" s="2"/>
    </row>
    <row r="8484" spans="1:1" x14ac:dyDescent="0.2">
      <c r="A8484" s="2"/>
    </row>
    <row r="8485" spans="1:1" x14ac:dyDescent="0.2">
      <c r="A8485" s="2"/>
    </row>
    <row r="8486" spans="1:1" x14ac:dyDescent="0.2">
      <c r="A8486" s="2"/>
    </row>
    <row r="8487" spans="1:1" x14ac:dyDescent="0.2">
      <c r="A8487" s="2"/>
    </row>
    <row r="8488" spans="1:1" x14ac:dyDescent="0.2">
      <c r="A8488" s="2"/>
    </row>
    <row r="8489" spans="1:1" x14ac:dyDescent="0.2">
      <c r="A8489" s="2"/>
    </row>
    <row r="8490" spans="1:1" x14ac:dyDescent="0.2">
      <c r="A8490" s="2"/>
    </row>
    <row r="8491" spans="1:1" x14ac:dyDescent="0.2">
      <c r="A8491" s="2"/>
    </row>
    <row r="8492" spans="1:1" x14ac:dyDescent="0.2">
      <c r="A8492" s="2"/>
    </row>
    <row r="8493" spans="1:1" x14ac:dyDescent="0.2">
      <c r="A8493" s="2"/>
    </row>
    <row r="8494" spans="1:1" x14ac:dyDescent="0.2">
      <c r="A8494" s="2"/>
    </row>
    <row r="8495" spans="1:1" x14ac:dyDescent="0.2">
      <c r="A8495" s="2"/>
    </row>
    <row r="8496" spans="1:1" x14ac:dyDescent="0.2">
      <c r="A8496" s="2"/>
    </row>
    <row r="8497" spans="1:1" x14ac:dyDescent="0.2">
      <c r="A8497" s="2"/>
    </row>
    <row r="8498" spans="1:1" x14ac:dyDescent="0.2">
      <c r="A8498" s="2"/>
    </row>
    <row r="8499" spans="1:1" x14ac:dyDescent="0.2">
      <c r="A8499" s="2"/>
    </row>
    <row r="8500" spans="1:1" x14ac:dyDescent="0.2">
      <c r="A8500" s="2"/>
    </row>
    <row r="8501" spans="1:1" x14ac:dyDescent="0.2">
      <c r="A8501" s="2"/>
    </row>
    <row r="8502" spans="1:1" x14ac:dyDescent="0.2">
      <c r="A8502" s="2"/>
    </row>
    <row r="8503" spans="1:1" x14ac:dyDescent="0.2">
      <c r="A8503" s="2"/>
    </row>
    <row r="8504" spans="1:1" x14ac:dyDescent="0.2">
      <c r="A8504" s="2"/>
    </row>
    <row r="8505" spans="1:1" x14ac:dyDescent="0.2">
      <c r="A8505" s="2"/>
    </row>
    <row r="8506" spans="1:1" x14ac:dyDescent="0.2">
      <c r="A8506" s="2"/>
    </row>
    <row r="8507" spans="1:1" x14ac:dyDescent="0.2">
      <c r="A8507" s="2"/>
    </row>
    <row r="8508" spans="1:1" x14ac:dyDescent="0.2">
      <c r="A8508" s="2"/>
    </row>
    <row r="8509" spans="1:1" x14ac:dyDescent="0.2">
      <c r="A8509" s="2"/>
    </row>
    <row r="8510" spans="1:1" x14ac:dyDescent="0.2">
      <c r="A8510" s="2"/>
    </row>
    <row r="8511" spans="1:1" x14ac:dyDescent="0.2">
      <c r="A8511" s="2"/>
    </row>
    <row r="8512" spans="1:1" x14ac:dyDescent="0.2">
      <c r="A8512" s="2"/>
    </row>
    <row r="8513" spans="1:1" x14ac:dyDescent="0.2">
      <c r="A8513" s="2"/>
    </row>
    <row r="8514" spans="1:1" x14ac:dyDescent="0.2">
      <c r="A8514" s="2"/>
    </row>
    <row r="8515" spans="1:1" x14ac:dyDescent="0.2">
      <c r="A8515" s="2"/>
    </row>
    <row r="8516" spans="1:1" x14ac:dyDescent="0.2">
      <c r="A8516" s="2"/>
    </row>
    <row r="8517" spans="1:1" x14ac:dyDescent="0.2">
      <c r="A8517" s="2"/>
    </row>
    <row r="8518" spans="1:1" x14ac:dyDescent="0.2">
      <c r="A8518" s="2"/>
    </row>
    <row r="8519" spans="1:1" x14ac:dyDescent="0.2">
      <c r="A8519" s="2"/>
    </row>
    <row r="8520" spans="1:1" x14ac:dyDescent="0.2">
      <c r="A8520" s="2"/>
    </row>
    <row r="8521" spans="1:1" x14ac:dyDescent="0.2">
      <c r="A8521" s="2"/>
    </row>
    <row r="8522" spans="1:1" x14ac:dyDescent="0.2">
      <c r="A8522" s="2"/>
    </row>
    <row r="8523" spans="1:1" x14ac:dyDescent="0.2">
      <c r="A8523" s="2"/>
    </row>
    <row r="8524" spans="1:1" x14ac:dyDescent="0.2">
      <c r="A8524" s="2"/>
    </row>
    <row r="8525" spans="1:1" x14ac:dyDescent="0.2">
      <c r="A8525" s="2"/>
    </row>
    <row r="8526" spans="1:1" x14ac:dyDescent="0.2">
      <c r="A8526" s="2"/>
    </row>
    <row r="8527" spans="1:1" x14ac:dyDescent="0.2">
      <c r="A8527" s="2"/>
    </row>
    <row r="8528" spans="1:1" x14ac:dyDescent="0.2">
      <c r="A8528" s="2"/>
    </row>
    <row r="8529" spans="1:1" x14ac:dyDescent="0.2">
      <c r="A8529" s="2"/>
    </row>
    <row r="8530" spans="1:1" x14ac:dyDescent="0.2">
      <c r="A8530" s="2"/>
    </row>
    <row r="8531" spans="1:1" x14ac:dyDescent="0.2">
      <c r="A8531" s="2"/>
    </row>
    <row r="8532" spans="1:1" x14ac:dyDescent="0.2">
      <c r="A8532" s="2"/>
    </row>
    <row r="8533" spans="1:1" x14ac:dyDescent="0.2">
      <c r="A8533" s="2"/>
    </row>
    <row r="8534" spans="1:1" x14ac:dyDescent="0.2">
      <c r="A8534" s="2"/>
    </row>
    <row r="8535" spans="1:1" x14ac:dyDescent="0.2">
      <c r="A8535" s="2"/>
    </row>
    <row r="8536" spans="1:1" x14ac:dyDescent="0.2">
      <c r="A8536" s="2"/>
    </row>
    <row r="8537" spans="1:1" x14ac:dyDescent="0.2">
      <c r="A8537" s="2"/>
    </row>
    <row r="8538" spans="1:1" x14ac:dyDescent="0.2">
      <c r="A8538" s="2"/>
    </row>
    <row r="8539" spans="1:1" x14ac:dyDescent="0.2">
      <c r="A8539" s="2"/>
    </row>
    <row r="8540" spans="1:1" x14ac:dyDescent="0.2">
      <c r="A8540" s="2"/>
    </row>
    <row r="8541" spans="1:1" x14ac:dyDescent="0.2">
      <c r="A8541" s="2"/>
    </row>
    <row r="8542" spans="1:1" x14ac:dyDescent="0.2">
      <c r="A8542" s="2"/>
    </row>
    <row r="8543" spans="1:1" x14ac:dyDescent="0.2">
      <c r="A8543" s="2"/>
    </row>
    <row r="8544" spans="1:1" x14ac:dyDescent="0.2">
      <c r="A8544" s="2"/>
    </row>
    <row r="8545" spans="1:1" x14ac:dyDescent="0.2">
      <c r="A8545" s="2"/>
    </row>
    <row r="8546" spans="1:1" x14ac:dyDescent="0.2">
      <c r="A8546" s="2"/>
    </row>
    <row r="8547" spans="1:1" x14ac:dyDescent="0.2">
      <c r="A8547" s="2"/>
    </row>
    <row r="8548" spans="1:1" x14ac:dyDescent="0.2">
      <c r="A8548" s="2"/>
    </row>
    <row r="8549" spans="1:1" x14ac:dyDescent="0.2">
      <c r="A8549" s="2"/>
    </row>
    <row r="8550" spans="1:1" x14ac:dyDescent="0.2">
      <c r="A8550" s="2"/>
    </row>
    <row r="8551" spans="1:1" x14ac:dyDescent="0.2">
      <c r="A8551" s="2"/>
    </row>
    <row r="8552" spans="1:1" x14ac:dyDescent="0.2">
      <c r="A8552" s="2"/>
    </row>
    <row r="8553" spans="1:1" x14ac:dyDescent="0.2">
      <c r="A8553" s="2"/>
    </row>
    <row r="8554" spans="1:1" x14ac:dyDescent="0.2">
      <c r="A8554" s="2"/>
    </row>
    <row r="8555" spans="1:1" x14ac:dyDescent="0.2">
      <c r="A8555" s="2"/>
    </row>
    <row r="8556" spans="1:1" x14ac:dyDescent="0.2">
      <c r="A8556" s="2"/>
    </row>
    <row r="8557" spans="1:1" x14ac:dyDescent="0.2">
      <c r="A8557" s="2"/>
    </row>
    <row r="8558" spans="1:1" x14ac:dyDescent="0.2">
      <c r="A8558" s="2"/>
    </row>
    <row r="8559" spans="1:1" x14ac:dyDescent="0.2">
      <c r="A8559" s="2"/>
    </row>
    <row r="8560" spans="1:1" x14ac:dyDescent="0.2">
      <c r="A8560" s="2"/>
    </row>
    <row r="8561" spans="1:1" x14ac:dyDescent="0.2">
      <c r="A8561" s="2"/>
    </row>
    <row r="8562" spans="1:1" x14ac:dyDescent="0.2">
      <c r="A8562" s="2"/>
    </row>
    <row r="8563" spans="1:1" x14ac:dyDescent="0.2">
      <c r="A8563" s="2"/>
    </row>
    <row r="8564" spans="1:1" x14ac:dyDescent="0.2">
      <c r="A8564" s="2"/>
    </row>
    <row r="8565" spans="1:1" x14ac:dyDescent="0.2">
      <c r="A8565" s="2"/>
    </row>
    <row r="8566" spans="1:1" x14ac:dyDescent="0.2">
      <c r="A8566" s="2"/>
    </row>
    <row r="8567" spans="1:1" x14ac:dyDescent="0.2">
      <c r="A8567" s="2"/>
    </row>
    <row r="8568" spans="1:1" x14ac:dyDescent="0.2">
      <c r="A8568" s="2"/>
    </row>
    <row r="8569" spans="1:1" x14ac:dyDescent="0.2">
      <c r="A8569" s="2"/>
    </row>
    <row r="8570" spans="1:1" x14ac:dyDescent="0.2">
      <c r="A8570" s="2"/>
    </row>
    <row r="8571" spans="1:1" x14ac:dyDescent="0.2">
      <c r="A8571" s="2"/>
    </row>
    <row r="8572" spans="1:1" x14ac:dyDescent="0.2">
      <c r="A8572" s="2"/>
    </row>
    <row r="8573" spans="1:1" x14ac:dyDescent="0.2">
      <c r="A8573" s="2"/>
    </row>
    <row r="8574" spans="1:1" x14ac:dyDescent="0.2">
      <c r="A8574" s="2"/>
    </row>
    <row r="8575" spans="1:1" x14ac:dyDescent="0.2">
      <c r="A8575" s="2"/>
    </row>
    <row r="8576" spans="1:1" x14ac:dyDescent="0.2">
      <c r="A8576" s="2"/>
    </row>
    <row r="8577" spans="1:1" x14ac:dyDescent="0.2">
      <c r="A8577" s="2"/>
    </row>
    <row r="8578" spans="1:1" x14ac:dyDescent="0.2">
      <c r="A8578" s="2"/>
    </row>
    <row r="8579" spans="1:1" x14ac:dyDescent="0.2">
      <c r="A8579" s="2"/>
    </row>
    <row r="8580" spans="1:1" x14ac:dyDescent="0.2">
      <c r="A8580" s="2"/>
    </row>
    <row r="8581" spans="1:1" x14ac:dyDescent="0.2">
      <c r="A8581" s="2"/>
    </row>
    <row r="8582" spans="1:1" x14ac:dyDescent="0.2">
      <c r="A8582" s="2"/>
    </row>
    <row r="8583" spans="1:1" x14ac:dyDescent="0.2">
      <c r="A8583" s="2"/>
    </row>
    <row r="8584" spans="1:1" x14ac:dyDescent="0.2">
      <c r="A8584" s="2"/>
    </row>
    <row r="8585" spans="1:1" x14ac:dyDescent="0.2">
      <c r="A8585" s="2"/>
    </row>
    <row r="8586" spans="1:1" x14ac:dyDescent="0.2">
      <c r="A8586" s="2"/>
    </row>
    <row r="8587" spans="1:1" x14ac:dyDescent="0.2">
      <c r="A8587" s="2"/>
    </row>
    <row r="8588" spans="1:1" x14ac:dyDescent="0.2">
      <c r="A8588" s="2"/>
    </row>
    <row r="8589" spans="1:1" x14ac:dyDescent="0.2">
      <c r="A8589" s="2"/>
    </row>
    <row r="8590" spans="1:1" x14ac:dyDescent="0.2">
      <c r="A8590" s="2"/>
    </row>
    <row r="8591" spans="1:1" x14ac:dyDescent="0.2">
      <c r="A8591" s="2"/>
    </row>
    <row r="8592" spans="1:1" x14ac:dyDescent="0.2">
      <c r="A8592" s="2"/>
    </row>
    <row r="8593" spans="1:1" x14ac:dyDescent="0.2">
      <c r="A8593" s="2"/>
    </row>
    <row r="8594" spans="1:1" x14ac:dyDescent="0.2">
      <c r="A8594" s="2"/>
    </row>
    <row r="8595" spans="1:1" x14ac:dyDescent="0.2">
      <c r="A8595" s="2"/>
    </row>
    <row r="8596" spans="1:1" x14ac:dyDescent="0.2">
      <c r="A8596" s="2"/>
    </row>
    <row r="8597" spans="1:1" x14ac:dyDescent="0.2">
      <c r="A8597" s="2"/>
    </row>
    <row r="8598" spans="1:1" x14ac:dyDescent="0.2">
      <c r="A8598" s="2"/>
    </row>
    <row r="8599" spans="1:1" x14ac:dyDescent="0.2">
      <c r="A8599" s="2"/>
    </row>
    <row r="8600" spans="1:1" x14ac:dyDescent="0.2">
      <c r="A8600" s="2"/>
    </row>
    <row r="8601" spans="1:1" x14ac:dyDescent="0.2">
      <c r="A8601" s="2"/>
    </row>
    <row r="8602" spans="1:1" x14ac:dyDescent="0.2">
      <c r="A8602" s="2"/>
    </row>
    <row r="8603" spans="1:1" x14ac:dyDescent="0.2">
      <c r="A8603" s="2"/>
    </row>
    <row r="8604" spans="1:1" x14ac:dyDescent="0.2">
      <c r="A8604" s="2"/>
    </row>
    <row r="8605" spans="1:1" x14ac:dyDescent="0.2">
      <c r="A8605" s="2"/>
    </row>
    <row r="8606" spans="1:1" x14ac:dyDescent="0.2">
      <c r="A8606" s="2"/>
    </row>
    <row r="8607" spans="1:1" x14ac:dyDescent="0.2">
      <c r="A8607" s="2"/>
    </row>
    <row r="8608" spans="1:1" x14ac:dyDescent="0.2">
      <c r="A8608" s="2"/>
    </row>
    <row r="8609" spans="1:1" x14ac:dyDescent="0.2">
      <c r="A8609" s="2"/>
    </row>
    <row r="8610" spans="1:1" x14ac:dyDescent="0.2">
      <c r="A8610" s="2"/>
    </row>
    <row r="8611" spans="1:1" x14ac:dyDescent="0.2">
      <c r="A8611" s="2"/>
    </row>
    <row r="8612" spans="1:1" x14ac:dyDescent="0.2">
      <c r="A8612" s="2"/>
    </row>
    <row r="8613" spans="1:1" x14ac:dyDescent="0.2">
      <c r="A8613" s="2"/>
    </row>
    <row r="8614" spans="1:1" x14ac:dyDescent="0.2">
      <c r="A8614" s="2"/>
    </row>
    <row r="8615" spans="1:1" x14ac:dyDescent="0.2">
      <c r="A8615" s="2"/>
    </row>
    <row r="8616" spans="1:1" x14ac:dyDescent="0.2">
      <c r="A8616" s="2"/>
    </row>
    <row r="8617" spans="1:1" x14ac:dyDescent="0.2">
      <c r="A8617" s="2"/>
    </row>
    <row r="8618" spans="1:1" x14ac:dyDescent="0.2">
      <c r="A8618" s="2"/>
    </row>
    <row r="8619" spans="1:1" x14ac:dyDescent="0.2">
      <c r="A8619" s="2"/>
    </row>
    <row r="8620" spans="1:1" x14ac:dyDescent="0.2">
      <c r="A8620" s="2"/>
    </row>
    <row r="8621" spans="1:1" x14ac:dyDescent="0.2">
      <c r="A8621" s="2"/>
    </row>
    <row r="8622" spans="1:1" x14ac:dyDescent="0.2">
      <c r="A8622" s="2"/>
    </row>
    <row r="8623" spans="1:1" x14ac:dyDescent="0.2">
      <c r="A8623" s="2"/>
    </row>
    <row r="8624" spans="1:1" x14ac:dyDescent="0.2">
      <c r="A8624" s="2"/>
    </row>
    <row r="8625" spans="1:1" x14ac:dyDescent="0.2">
      <c r="A8625" s="2"/>
    </row>
    <row r="8626" spans="1:1" x14ac:dyDescent="0.2">
      <c r="A8626" s="2"/>
    </row>
    <row r="8627" spans="1:1" x14ac:dyDescent="0.2">
      <c r="A8627" s="2"/>
    </row>
    <row r="8628" spans="1:1" x14ac:dyDescent="0.2">
      <c r="A8628" s="2"/>
    </row>
    <row r="8629" spans="1:1" x14ac:dyDescent="0.2">
      <c r="A8629" s="2"/>
    </row>
    <row r="8630" spans="1:1" x14ac:dyDescent="0.2">
      <c r="A8630" s="2"/>
    </row>
    <row r="8631" spans="1:1" x14ac:dyDescent="0.2">
      <c r="A8631" s="2"/>
    </row>
    <row r="8632" spans="1:1" x14ac:dyDescent="0.2">
      <c r="A8632" s="2"/>
    </row>
    <row r="8633" spans="1:1" x14ac:dyDescent="0.2">
      <c r="A8633" s="2"/>
    </row>
    <row r="8634" spans="1:1" x14ac:dyDescent="0.2">
      <c r="A8634" s="2"/>
    </row>
    <row r="8635" spans="1:1" x14ac:dyDescent="0.2">
      <c r="A8635" s="2"/>
    </row>
    <row r="8636" spans="1:1" x14ac:dyDescent="0.2">
      <c r="A8636" s="2"/>
    </row>
    <row r="8637" spans="1:1" x14ac:dyDescent="0.2">
      <c r="A8637" s="2"/>
    </row>
    <row r="8638" spans="1:1" x14ac:dyDescent="0.2">
      <c r="A8638" s="2"/>
    </row>
    <row r="8639" spans="1:1" x14ac:dyDescent="0.2">
      <c r="A8639" s="2"/>
    </row>
    <row r="8640" spans="1:1" x14ac:dyDescent="0.2">
      <c r="A8640" s="2"/>
    </row>
    <row r="8641" spans="1:1" x14ac:dyDescent="0.2">
      <c r="A8641" s="2"/>
    </row>
    <row r="8642" spans="1:1" x14ac:dyDescent="0.2">
      <c r="A8642" s="2"/>
    </row>
    <row r="8643" spans="1:1" x14ac:dyDescent="0.2">
      <c r="A8643" s="2"/>
    </row>
    <row r="8644" spans="1:1" x14ac:dyDescent="0.2">
      <c r="A8644" s="2"/>
    </row>
    <row r="8645" spans="1:1" x14ac:dyDescent="0.2">
      <c r="A8645" s="2"/>
    </row>
    <row r="8646" spans="1:1" x14ac:dyDescent="0.2">
      <c r="A8646" s="2"/>
    </row>
    <row r="8647" spans="1:1" x14ac:dyDescent="0.2">
      <c r="A8647" s="2"/>
    </row>
    <row r="8648" spans="1:1" x14ac:dyDescent="0.2">
      <c r="A8648" s="2"/>
    </row>
    <row r="8649" spans="1:1" x14ac:dyDescent="0.2">
      <c r="A8649" s="2"/>
    </row>
    <row r="8650" spans="1:1" x14ac:dyDescent="0.2">
      <c r="A8650" s="2"/>
    </row>
    <row r="8651" spans="1:1" x14ac:dyDescent="0.2">
      <c r="A8651" s="2"/>
    </row>
    <row r="8652" spans="1:1" x14ac:dyDescent="0.2">
      <c r="A8652" s="2"/>
    </row>
    <row r="8653" spans="1:1" x14ac:dyDescent="0.2">
      <c r="A8653" s="2"/>
    </row>
    <row r="8654" spans="1:1" x14ac:dyDescent="0.2">
      <c r="A8654" s="2"/>
    </row>
    <row r="8655" spans="1:1" x14ac:dyDescent="0.2">
      <c r="A8655" s="2"/>
    </row>
    <row r="8656" spans="1:1" x14ac:dyDescent="0.2">
      <c r="A8656" s="2"/>
    </row>
    <row r="8657" spans="1:1" x14ac:dyDescent="0.2">
      <c r="A8657" s="2"/>
    </row>
    <row r="8658" spans="1:1" x14ac:dyDescent="0.2">
      <c r="A8658" s="2"/>
    </row>
    <row r="8659" spans="1:1" x14ac:dyDescent="0.2">
      <c r="A8659" s="2"/>
    </row>
    <row r="8660" spans="1:1" x14ac:dyDescent="0.2">
      <c r="A8660" s="2"/>
    </row>
    <row r="8661" spans="1:1" x14ac:dyDescent="0.2">
      <c r="A8661" s="2"/>
    </row>
    <row r="8662" spans="1:1" x14ac:dyDescent="0.2">
      <c r="A8662" s="2"/>
    </row>
    <row r="8663" spans="1:1" x14ac:dyDescent="0.2">
      <c r="A8663" s="2"/>
    </row>
    <row r="8664" spans="1:1" x14ac:dyDescent="0.2">
      <c r="A8664" s="2"/>
    </row>
    <row r="8665" spans="1:1" x14ac:dyDescent="0.2">
      <c r="A8665" s="2"/>
    </row>
    <row r="8666" spans="1:1" x14ac:dyDescent="0.2">
      <c r="A8666" s="2"/>
    </row>
    <row r="8667" spans="1:1" x14ac:dyDescent="0.2">
      <c r="A8667" s="2"/>
    </row>
    <row r="8668" spans="1:1" x14ac:dyDescent="0.2">
      <c r="A8668" s="2"/>
    </row>
    <row r="8669" spans="1:1" x14ac:dyDescent="0.2">
      <c r="A8669" s="2"/>
    </row>
    <row r="8670" spans="1:1" x14ac:dyDescent="0.2">
      <c r="A8670" s="2"/>
    </row>
    <row r="8671" spans="1:1" x14ac:dyDescent="0.2">
      <c r="A8671" s="2"/>
    </row>
    <row r="8672" spans="1:1" x14ac:dyDescent="0.2">
      <c r="A8672" s="2"/>
    </row>
    <row r="8673" spans="1:1" x14ac:dyDescent="0.2">
      <c r="A8673" s="2"/>
    </row>
    <row r="8674" spans="1:1" x14ac:dyDescent="0.2">
      <c r="A8674" s="2"/>
    </row>
    <row r="8675" spans="1:1" x14ac:dyDescent="0.2">
      <c r="A8675" s="2"/>
    </row>
    <row r="8676" spans="1:1" x14ac:dyDescent="0.2">
      <c r="A8676" s="2"/>
    </row>
    <row r="8677" spans="1:1" x14ac:dyDescent="0.2">
      <c r="A8677" s="2"/>
    </row>
    <row r="8678" spans="1:1" x14ac:dyDescent="0.2">
      <c r="A8678" s="2"/>
    </row>
    <row r="8679" spans="1:1" x14ac:dyDescent="0.2">
      <c r="A8679" s="2"/>
    </row>
    <row r="8680" spans="1:1" x14ac:dyDescent="0.2">
      <c r="A8680" s="2"/>
    </row>
    <row r="8681" spans="1:1" x14ac:dyDescent="0.2">
      <c r="A8681" s="2"/>
    </row>
    <row r="8682" spans="1:1" x14ac:dyDescent="0.2">
      <c r="A8682" s="2"/>
    </row>
    <row r="8683" spans="1:1" x14ac:dyDescent="0.2">
      <c r="A8683" s="2"/>
    </row>
    <row r="8684" spans="1:1" x14ac:dyDescent="0.2">
      <c r="A8684" s="2"/>
    </row>
    <row r="8685" spans="1:1" x14ac:dyDescent="0.2">
      <c r="A8685" s="2"/>
    </row>
    <row r="8686" spans="1:1" x14ac:dyDescent="0.2">
      <c r="A8686" s="2"/>
    </row>
    <row r="8687" spans="1:1" x14ac:dyDescent="0.2">
      <c r="A8687" s="2"/>
    </row>
    <row r="8688" spans="1:1" x14ac:dyDescent="0.2">
      <c r="A8688" s="2"/>
    </row>
    <row r="8689" spans="1:1" x14ac:dyDescent="0.2">
      <c r="A8689" s="2"/>
    </row>
    <row r="8690" spans="1:1" x14ac:dyDescent="0.2">
      <c r="A8690" s="2"/>
    </row>
    <row r="8691" spans="1:1" x14ac:dyDescent="0.2">
      <c r="A8691" s="2"/>
    </row>
    <row r="8692" spans="1:1" x14ac:dyDescent="0.2">
      <c r="A8692" s="2"/>
    </row>
    <row r="8693" spans="1:1" x14ac:dyDescent="0.2">
      <c r="A8693" s="2"/>
    </row>
    <row r="8694" spans="1:1" x14ac:dyDescent="0.2">
      <c r="A8694" s="2"/>
    </row>
    <row r="8695" spans="1:1" x14ac:dyDescent="0.2">
      <c r="A8695" s="2"/>
    </row>
    <row r="8696" spans="1:1" x14ac:dyDescent="0.2">
      <c r="A8696" s="2"/>
    </row>
    <row r="8697" spans="1:1" x14ac:dyDescent="0.2">
      <c r="A8697" s="2"/>
    </row>
    <row r="8698" spans="1:1" x14ac:dyDescent="0.2">
      <c r="A8698" s="2"/>
    </row>
    <row r="8699" spans="1:1" x14ac:dyDescent="0.2">
      <c r="A8699" s="2"/>
    </row>
    <row r="8700" spans="1:1" x14ac:dyDescent="0.2">
      <c r="A8700" s="2"/>
    </row>
    <row r="8701" spans="1:1" x14ac:dyDescent="0.2">
      <c r="A8701" s="2"/>
    </row>
    <row r="8702" spans="1:1" x14ac:dyDescent="0.2">
      <c r="A8702" s="2"/>
    </row>
    <row r="8703" spans="1:1" x14ac:dyDescent="0.2">
      <c r="A8703" s="2"/>
    </row>
    <row r="8704" spans="1:1" x14ac:dyDescent="0.2">
      <c r="A8704" s="2"/>
    </row>
    <row r="8705" spans="1:1" x14ac:dyDescent="0.2">
      <c r="A8705" s="2"/>
    </row>
    <row r="8706" spans="1:1" x14ac:dyDescent="0.2">
      <c r="A8706" s="2"/>
    </row>
    <row r="8707" spans="1:1" x14ac:dyDescent="0.2">
      <c r="A8707" s="2"/>
    </row>
    <row r="8708" spans="1:1" x14ac:dyDescent="0.2">
      <c r="A8708" s="2"/>
    </row>
    <row r="8709" spans="1:1" x14ac:dyDescent="0.2">
      <c r="A8709" s="2"/>
    </row>
    <row r="8710" spans="1:1" x14ac:dyDescent="0.2">
      <c r="A8710" s="2"/>
    </row>
    <row r="8711" spans="1:1" x14ac:dyDescent="0.2">
      <c r="A8711" s="2"/>
    </row>
    <row r="8712" spans="1:1" x14ac:dyDescent="0.2">
      <c r="A8712" s="2"/>
    </row>
    <row r="8713" spans="1:1" x14ac:dyDescent="0.2">
      <c r="A8713" s="2"/>
    </row>
    <row r="8714" spans="1:1" x14ac:dyDescent="0.2">
      <c r="A8714" s="2"/>
    </row>
    <row r="8715" spans="1:1" x14ac:dyDescent="0.2">
      <c r="A8715" s="2"/>
    </row>
    <row r="8716" spans="1:1" x14ac:dyDescent="0.2">
      <c r="A8716" s="2"/>
    </row>
    <row r="8717" spans="1:1" x14ac:dyDescent="0.2">
      <c r="A8717" s="2"/>
    </row>
    <row r="8718" spans="1:1" x14ac:dyDescent="0.2">
      <c r="A8718" s="2"/>
    </row>
    <row r="8719" spans="1:1" x14ac:dyDescent="0.2">
      <c r="A8719" s="2"/>
    </row>
    <row r="8720" spans="1:1" x14ac:dyDescent="0.2">
      <c r="A8720" s="2"/>
    </row>
    <row r="8721" spans="1:1" x14ac:dyDescent="0.2">
      <c r="A8721" s="2"/>
    </row>
    <row r="8722" spans="1:1" x14ac:dyDescent="0.2">
      <c r="A8722" s="2"/>
    </row>
    <row r="8723" spans="1:1" x14ac:dyDescent="0.2">
      <c r="A8723" s="2"/>
    </row>
    <row r="8724" spans="1:1" x14ac:dyDescent="0.2">
      <c r="A8724" s="2"/>
    </row>
    <row r="8725" spans="1:1" x14ac:dyDescent="0.2">
      <c r="A8725" s="2"/>
    </row>
    <row r="8726" spans="1:1" x14ac:dyDescent="0.2">
      <c r="A8726" s="2"/>
    </row>
    <row r="8727" spans="1:1" x14ac:dyDescent="0.2">
      <c r="A8727" s="2"/>
    </row>
    <row r="8728" spans="1:1" x14ac:dyDescent="0.2">
      <c r="A8728" s="2"/>
    </row>
    <row r="8729" spans="1:1" x14ac:dyDescent="0.2">
      <c r="A8729" s="2"/>
    </row>
    <row r="8730" spans="1:1" x14ac:dyDescent="0.2">
      <c r="A8730" s="2"/>
    </row>
    <row r="8731" spans="1:1" x14ac:dyDescent="0.2">
      <c r="A8731" s="2"/>
    </row>
    <row r="8732" spans="1:1" x14ac:dyDescent="0.2">
      <c r="A8732" s="2"/>
    </row>
    <row r="8733" spans="1:1" x14ac:dyDescent="0.2">
      <c r="A8733" s="2"/>
    </row>
    <row r="8734" spans="1:1" x14ac:dyDescent="0.2">
      <c r="A8734" s="2"/>
    </row>
    <row r="8735" spans="1:1" x14ac:dyDescent="0.2">
      <c r="A8735" s="2"/>
    </row>
    <row r="8736" spans="1:1" x14ac:dyDescent="0.2">
      <c r="A8736" s="2"/>
    </row>
    <row r="8737" spans="1:1" x14ac:dyDescent="0.2">
      <c r="A8737" s="2"/>
    </row>
    <row r="8738" spans="1:1" x14ac:dyDescent="0.2">
      <c r="A8738" s="2"/>
    </row>
    <row r="8739" spans="1:1" x14ac:dyDescent="0.2">
      <c r="A8739" s="2"/>
    </row>
    <row r="8740" spans="1:1" x14ac:dyDescent="0.2">
      <c r="A8740" s="2"/>
    </row>
    <row r="8741" spans="1:1" x14ac:dyDescent="0.2">
      <c r="A8741" s="2"/>
    </row>
    <row r="8742" spans="1:1" x14ac:dyDescent="0.2">
      <c r="A8742" s="2"/>
    </row>
    <row r="8743" spans="1:1" x14ac:dyDescent="0.2">
      <c r="A8743" s="2"/>
    </row>
    <row r="8744" spans="1:1" x14ac:dyDescent="0.2">
      <c r="A8744" s="2"/>
    </row>
    <row r="8745" spans="1:1" x14ac:dyDescent="0.2">
      <c r="A8745" s="2"/>
    </row>
    <row r="8746" spans="1:1" x14ac:dyDescent="0.2">
      <c r="A8746" s="2"/>
    </row>
    <row r="8747" spans="1:1" x14ac:dyDescent="0.2">
      <c r="A8747" s="2"/>
    </row>
    <row r="8748" spans="1:1" x14ac:dyDescent="0.2">
      <c r="A8748" s="2"/>
    </row>
    <row r="8749" spans="1:1" x14ac:dyDescent="0.2">
      <c r="A8749" s="2"/>
    </row>
    <row r="8750" spans="1:1" x14ac:dyDescent="0.2">
      <c r="A8750" s="2"/>
    </row>
    <row r="8751" spans="1:1" x14ac:dyDescent="0.2">
      <c r="A8751" s="2"/>
    </row>
    <row r="8752" spans="1:1" x14ac:dyDescent="0.2">
      <c r="A8752" s="2"/>
    </row>
    <row r="8753" spans="1:1" x14ac:dyDescent="0.2">
      <c r="A8753" s="2"/>
    </row>
    <row r="8754" spans="1:1" x14ac:dyDescent="0.2">
      <c r="A8754" s="2"/>
    </row>
    <row r="8755" spans="1:1" x14ac:dyDescent="0.2">
      <c r="A8755" s="2"/>
    </row>
    <row r="8756" spans="1:1" x14ac:dyDescent="0.2">
      <c r="A8756" s="2"/>
    </row>
    <row r="8757" spans="1:1" x14ac:dyDescent="0.2">
      <c r="A8757" s="2"/>
    </row>
    <row r="8758" spans="1:1" x14ac:dyDescent="0.2">
      <c r="A8758" s="2"/>
    </row>
    <row r="8759" spans="1:1" x14ac:dyDescent="0.2">
      <c r="A8759" s="2"/>
    </row>
    <row r="8760" spans="1:1" x14ac:dyDescent="0.2">
      <c r="A8760" s="2"/>
    </row>
    <row r="8761" spans="1:1" x14ac:dyDescent="0.2">
      <c r="A8761" s="2"/>
    </row>
    <row r="8762" spans="1:1" x14ac:dyDescent="0.2">
      <c r="A8762" s="2"/>
    </row>
    <row r="8763" spans="1:1" x14ac:dyDescent="0.2">
      <c r="A8763" s="2"/>
    </row>
    <row r="8764" spans="1:1" x14ac:dyDescent="0.2">
      <c r="A8764" s="2"/>
    </row>
    <row r="8765" spans="1:1" x14ac:dyDescent="0.2">
      <c r="A8765" s="2"/>
    </row>
    <row r="8766" spans="1:1" x14ac:dyDescent="0.2">
      <c r="A8766" s="2"/>
    </row>
    <row r="8767" spans="1:1" x14ac:dyDescent="0.2">
      <c r="A8767" s="2"/>
    </row>
    <row r="8768" spans="1:1" x14ac:dyDescent="0.2">
      <c r="A8768" s="2"/>
    </row>
    <row r="8769" spans="1:1" x14ac:dyDescent="0.2">
      <c r="A8769" s="2"/>
    </row>
    <row r="8770" spans="1:1" x14ac:dyDescent="0.2">
      <c r="A8770" s="2"/>
    </row>
    <row r="8771" spans="1:1" x14ac:dyDescent="0.2">
      <c r="A8771" s="2"/>
    </row>
    <row r="8772" spans="1:1" x14ac:dyDescent="0.2">
      <c r="A8772" s="2"/>
    </row>
    <row r="8773" spans="1:1" x14ac:dyDescent="0.2">
      <c r="A8773" s="2"/>
    </row>
    <row r="8774" spans="1:1" x14ac:dyDescent="0.2">
      <c r="A8774" s="2"/>
    </row>
    <row r="8775" spans="1:1" x14ac:dyDescent="0.2">
      <c r="A8775" s="2"/>
    </row>
    <row r="8776" spans="1:1" x14ac:dyDescent="0.2">
      <c r="A8776" s="2"/>
    </row>
    <row r="8777" spans="1:1" x14ac:dyDescent="0.2">
      <c r="A8777" s="2"/>
    </row>
    <row r="8778" spans="1:1" x14ac:dyDescent="0.2">
      <c r="A8778" s="2"/>
    </row>
    <row r="8779" spans="1:1" x14ac:dyDescent="0.2">
      <c r="A8779" s="2"/>
    </row>
    <row r="8780" spans="1:1" x14ac:dyDescent="0.2">
      <c r="A8780" s="2"/>
    </row>
    <row r="8781" spans="1:1" x14ac:dyDescent="0.2">
      <c r="A8781" s="2"/>
    </row>
    <row r="8782" spans="1:1" x14ac:dyDescent="0.2">
      <c r="A8782" s="2"/>
    </row>
    <row r="8783" spans="1:1" x14ac:dyDescent="0.2">
      <c r="A8783" s="2"/>
    </row>
    <row r="8784" spans="1:1" x14ac:dyDescent="0.2">
      <c r="A8784" s="2"/>
    </row>
    <row r="8785" spans="1:1" x14ac:dyDescent="0.2">
      <c r="A8785" s="2"/>
    </row>
    <row r="8786" spans="1:1" x14ac:dyDescent="0.2">
      <c r="A8786" s="2"/>
    </row>
    <row r="8787" spans="1:1" x14ac:dyDescent="0.2">
      <c r="A8787" s="2"/>
    </row>
    <row r="8788" spans="1:1" x14ac:dyDescent="0.2">
      <c r="A8788" s="2"/>
    </row>
    <row r="8789" spans="1:1" x14ac:dyDescent="0.2">
      <c r="A8789" s="2"/>
    </row>
    <row r="8790" spans="1:1" x14ac:dyDescent="0.2">
      <c r="A8790" s="2"/>
    </row>
    <row r="8791" spans="1:1" x14ac:dyDescent="0.2">
      <c r="A8791" s="2"/>
    </row>
    <row r="8792" spans="1:1" x14ac:dyDescent="0.2">
      <c r="A8792" s="2"/>
    </row>
    <row r="8793" spans="1:1" x14ac:dyDescent="0.2">
      <c r="A8793" s="2"/>
    </row>
    <row r="8794" spans="1:1" x14ac:dyDescent="0.2">
      <c r="A8794" s="2"/>
    </row>
    <row r="8795" spans="1:1" x14ac:dyDescent="0.2">
      <c r="A8795" s="2"/>
    </row>
    <row r="8796" spans="1:1" x14ac:dyDescent="0.2">
      <c r="A8796" s="2"/>
    </row>
    <row r="8797" spans="1:1" x14ac:dyDescent="0.2">
      <c r="A8797" s="2"/>
    </row>
    <row r="8798" spans="1:1" x14ac:dyDescent="0.2">
      <c r="A8798" s="2"/>
    </row>
    <row r="8799" spans="1:1" x14ac:dyDescent="0.2">
      <c r="A8799" s="2"/>
    </row>
    <row r="8800" spans="1:1" x14ac:dyDescent="0.2">
      <c r="A8800" s="2"/>
    </row>
    <row r="8801" spans="1:1" x14ac:dyDescent="0.2">
      <c r="A8801" s="2"/>
    </row>
    <row r="8802" spans="1:1" x14ac:dyDescent="0.2">
      <c r="A8802" s="2"/>
    </row>
    <row r="8803" spans="1:1" x14ac:dyDescent="0.2">
      <c r="A8803" s="2"/>
    </row>
    <row r="8804" spans="1:1" x14ac:dyDescent="0.2">
      <c r="A8804" s="2"/>
    </row>
    <row r="8805" spans="1:1" x14ac:dyDescent="0.2">
      <c r="A8805" s="2"/>
    </row>
    <row r="8806" spans="1:1" x14ac:dyDescent="0.2">
      <c r="A8806" s="2"/>
    </row>
    <row r="8807" spans="1:1" x14ac:dyDescent="0.2">
      <c r="A8807" s="2"/>
    </row>
    <row r="8808" spans="1:1" x14ac:dyDescent="0.2">
      <c r="A8808" s="2"/>
    </row>
    <row r="8809" spans="1:1" x14ac:dyDescent="0.2">
      <c r="A8809" s="2"/>
    </row>
    <row r="8810" spans="1:1" x14ac:dyDescent="0.2">
      <c r="A8810" s="2"/>
    </row>
    <row r="8811" spans="1:1" x14ac:dyDescent="0.2">
      <c r="A8811" s="2"/>
    </row>
    <row r="8812" spans="1:1" x14ac:dyDescent="0.2">
      <c r="A8812" s="2"/>
    </row>
    <row r="8813" spans="1:1" x14ac:dyDescent="0.2">
      <c r="A8813" s="2"/>
    </row>
    <row r="8814" spans="1:1" x14ac:dyDescent="0.2">
      <c r="A8814" s="2"/>
    </row>
    <row r="8815" spans="1:1" x14ac:dyDescent="0.2">
      <c r="A8815" s="2"/>
    </row>
    <row r="8816" spans="1:1" x14ac:dyDescent="0.2">
      <c r="A8816" s="2"/>
    </row>
    <row r="8817" spans="1:1" x14ac:dyDescent="0.2">
      <c r="A8817" s="2"/>
    </row>
    <row r="8818" spans="1:1" x14ac:dyDescent="0.2">
      <c r="A8818" s="2"/>
    </row>
    <row r="8819" spans="1:1" x14ac:dyDescent="0.2">
      <c r="A8819" s="2"/>
    </row>
    <row r="8820" spans="1:1" x14ac:dyDescent="0.2">
      <c r="A8820" s="2"/>
    </row>
    <row r="8821" spans="1:1" x14ac:dyDescent="0.2">
      <c r="A8821" s="2"/>
    </row>
    <row r="8822" spans="1:1" x14ac:dyDescent="0.2">
      <c r="A8822" s="2"/>
    </row>
    <row r="8823" spans="1:1" x14ac:dyDescent="0.2">
      <c r="A8823" s="2"/>
    </row>
    <row r="8824" spans="1:1" x14ac:dyDescent="0.2">
      <c r="A8824" s="2"/>
    </row>
    <row r="8825" spans="1:1" x14ac:dyDescent="0.2">
      <c r="A8825" s="2"/>
    </row>
    <row r="8826" spans="1:1" x14ac:dyDescent="0.2">
      <c r="A8826" s="2"/>
    </row>
    <row r="8827" spans="1:1" x14ac:dyDescent="0.2">
      <c r="A8827" s="2"/>
    </row>
    <row r="8828" spans="1:1" x14ac:dyDescent="0.2">
      <c r="A8828" s="2"/>
    </row>
    <row r="8829" spans="1:1" x14ac:dyDescent="0.2">
      <c r="A8829" s="2"/>
    </row>
    <row r="8830" spans="1:1" x14ac:dyDescent="0.2">
      <c r="A8830" s="2"/>
    </row>
    <row r="8831" spans="1:1" x14ac:dyDescent="0.2">
      <c r="A8831" s="2"/>
    </row>
    <row r="8832" spans="1:1" x14ac:dyDescent="0.2">
      <c r="A8832" s="2"/>
    </row>
    <row r="8833" spans="1:1" x14ac:dyDescent="0.2">
      <c r="A8833" s="2"/>
    </row>
    <row r="8834" spans="1:1" x14ac:dyDescent="0.2">
      <c r="A8834" s="2"/>
    </row>
    <row r="8835" spans="1:1" x14ac:dyDescent="0.2">
      <c r="A8835" s="2"/>
    </row>
    <row r="8836" spans="1:1" x14ac:dyDescent="0.2">
      <c r="A8836" s="2"/>
    </row>
    <row r="8837" spans="1:1" x14ac:dyDescent="0.2">
      <c r="A8837" s="2"/>
    </row>
    <row r="8838" spans="1:1" x14ac:dyDescent="0.2">
      <c r="A8838" s="2"/>
    </row>
    <row r="8839" spans="1:1" x14ac:dyDescent="0.2">
      <c r="A8839" s="2"/>
    </row>
    <row r="8840" spans="1:1" x14ac:dyDescent="0.2">
      <c r="A8840" s="2"/>
    </row>
    <row r="8841" spans="1:1" x14ac:dyDescent="0.2">
      <c r="A8841" s="2"/>
    </row>
    <row r="8842" spans="1:1" x14ac:dyDescent="0.2">
      <c r="A8842" s="2"/>
    </row>
    <row r="8843" spans="1:1" x14ac:dyDescent="0.2">
      <c r="A8843" s="2"/>
    </row>
    <row r="8844" spans="1:1" x14ac:dyDescent="0.2">
      <c r="A8844" s="2"/>
    </row>
    <row r="8845" spans="1:1" x14ac:dyDescent="0.2">
      <c r="A8845" s="2"/>
    </row>
    <row r="8846" spans="1:1" x14ac:dyDescent="0.2">
      <c r="A8846" s="2"/>
    </row>
    <row r="8847" spans="1:1" x14ac:dyDescent="0.2">
      <c r="A8847" s="2"/>
    </row>
    <row r="8848" spans="1:1" x14ac:dyDescent="0.2">
      <c r="A8848" s="2"/>
    </row>
    <row r="8849" spans="1:1" x14ac:dyDescent="0.2">
      <c r="A8849" s="2"/>
    </row>
    <row r="8850" spans="1:1" x14ac:dyDescent="0.2">
      <c r="A8850" s="2"/>
    </row>
    <row r="8851" spans="1:1" x14ac:dyDescent="0.2">
      <c r="A8851" s="2"/>
    </row>
    <row r="8852" spans="1:1" x14ac:dyDescent="0.2">
      <c r="A8852" s="2"/>
    </row>
    <row r="8853" spans="1:1" x14ac:dyDescent="0.2">
      <c r="A8853" s="2"/>
    </row>
    <row r="8854" spans="1:1" x14ac:dyDescent="0.2">
      <c r="A8854" s="2"/>
    </row>
    <row r="8855" spans="1:1" x14ac:dyDescent="0.2">
      <c r="A8855" s="2"/>
    </row>
    <row r="8856" spans="1:1" x14ac:dyDescent="0.2">
      <c r="A8856" s="2"/>
    </row>
    <row r="8857" spans="1:1" x14ac:dyDescent="0.2">
      <c r="A8857" s="2"/>
    </row>
    <row r="8858" spans="1:1" x14ac:dyDescent="0.2">
      <c r="A8858" s="2"/>
    </row>
    <row r="8859" spans="1:1" x14ac:dyDescent="0.2">
      <c r="A8859" s="2"/>
    </row>
    <row r="8860" spans="1:1" x14ac:dyDescent="0.2">
      <c r="A8860" s="2"/>
    </row>
    <row r="8861" spans="1:1" x14ac:dyDescent="0.2">
      <c r="A8861" s="2"/>
    </row>
    <row r="8862" spans="1:1" x14ac:dyDescent="0.2">
      <c r="A8862" s="2"/>
    </row>
    <row r="8863" spans="1:1" x14ac:dyDescent="0.2">
      <c r="A8863" s="2"/>
    </row>
    <row r="8864" spans="1:1" x14ac:dyDescent="0.2">
      <c r="A8864" s="2"/>
    </row>
    <row r="8865" spans="1:1" x14ac:dyDescent="0.2">
      <c r="A8865" s="2"/>
    </row>
    <row r="8866" spans="1:1" x14ac:dyDescent="0.2">
      <c r="A8866" s="2"/>
    </row>
    <row r="8867" spans="1:1" x14ac:dyDescent="0.2">
      <c r="A8867" s="2"/>
    </row>
    <row r="8868" spans="1:1" x14ac:dyDescent="0.2">
      <c r="A8868" s="2"/>
    </row>
    <row r="8869" spans="1:1" x14ac:dyDescent="0.2">
      <c r="A8869" s="2"/>
    </row>
    <row r="8870" spans="1:1" x14ac:dyDescent="0.2">
      <c r="A8870" s="2"/>
    </row>
    <row r="8871" spans="1:1" x14ac:dyDescent="0.2">
      <c r="A8871" s="2"/>
    </row>
    <row r="8872" spans="1:1" x14ac:dyDescent="0.2">
      <c r="A8872" s="2"/>
    </row>
    <row r="8873" spans="1:1" x14ac:dyDescent="0.2">
      <c r="A8873" s="2"/>
    </row>
    <row r="8874" spans="1:1" x14ac:dyDescent="0.2">
      <c r="A8874" s="2"/>
    </row>
    <row r="8875" spans="1:1" x14ac:dyDescent="0.2">
      <c r="A8875" s="2"/>
    </row>
    <row r="8876" spans="1:1" x14ac:dyDescent="0.2">
      <c r="A8876" s="2"/>
    </row>
    <row r="8877" spans="1:1" x14ac:dyDescent="0.2">
      <c r="A8877" s="2"/>
    </row>
    <row r="8878" spans="1:1" x14ac:dyDescent="0.2">
      <c r="A8878" s="2"/>
    </row>
    <row r="8879" spans="1:1" x14ac:dyDescent="0.2">
      <c r="A8879" s="2"/>
    </row>
    <row r="8880" spans="1:1" x14ac:dyDescent="0.2">
      <c r="A8880" s="2"/>
    </row>
    <row r="8881" spans="1:1" x14ac:dyDescent="0.2">
      <c r="A8881" s="2"/>
    </row>
    <row r="8882" spans="1:1" x14ac:dyDescent="0.2">
      <c r="A8882" s="2"/>
    </row>
    <row r="8883" spans="1:1" x14ac:dyDescent="0.2">
      <c r="A8883" s="2"/>
    </row>
    <row r="8884" spans="1:1" x14ac:dyDescent="0.2">
      <c r="A8884" s="2"/>
    </row>
    <row r="8885" spans="1:1" x14ac:dyDescent="0.2">
      <c r="A8885" s="2"/>
    </row>
    <row r="8886" spans="1:1" x14ac:dyDescent="0.2">
      <c r="A8886" s="2"/>
    </row>
    <row r="8887" spans="1:1" x14ac:dyDescent="0.2">
      <c r="A8887" s="2"/>
    </row>
    <row r="8888" spans="1:1" x14ac:dyDescent="0.2">
      <c r="A8888" s="2"/>
    </row>
    <row r="8889" spans="1:1" x14ac:dyDescent="0.2">
      <c r="A8889" s="2"/>
    </row>
    <row r="8890" spans="1:1" x14ac:dyDescent="0.2">
      <c r="A8890" s="2"/>
    </row>
    <row r="8891" spans="1:1" x14ac:dyDescent="0.2">
      <c r="A8891" s="2"/>
    </row>
    <row r="8892" spans="1:1" x14ac:dyDescent="0.2">
      <c r="A8892" s="2"/>
    </row>
    <row r="8893" spans="1:1" x14ac:dyDescent="0.2">
      <c r="A8893" s="2"/>
    </row>
    <row r="8894" spans="1:1" x14ac:dyDescent="0.2">
      <c r="A8894" s="2"/>
    </row>
    <row r="8895" spans="1:1" x14ac:dyDescent="0.2">
      <c r="A8895" s="2"/>
    </row>
    <row r="8896" spans="1:1" x14ac:dyDescent="0.2">
      <c r="A8896" s="2"/>
    </row>
    <row r="8897" spans="1:1" x14ac:dyDescent="0.2">
      <c r="A8897" s="2"/>
    </row>
    <row r="8898" spans="1:1" x14ac:dyDescent="0.2">
      <c r="A8898" s="2"/>
    </row>
    <row r="8899" spans="1:1" x14ac:dyDescent="0.2">
      <c r="A8899" s="2"/>
    </row>
    <row r="8900" spans="1:1" x14ac:dyDescent="0.2">
      <c r="A8900" s="2"/>
    </row>
    <row r="8901" spans="1:1" x14ac:dyDescent="0.2">
      <c r="A8901" s="2"/>
    </row>
    <row r="8902" spans="1:1" x14ac:dyDescent="0.2">
      <c r="A8902" s="2"/>
    </row>
    <row r="8903" spans="1:1" x14ac:dyDescent="0.2">
      <c r="A8903" s="2"/>
    </row>
    <row r="8904" spans="1:1" x14ac:dyDescent="0.2">
      <c r="A8904" s="2"/>
    </row>
    <row r="8905" spans="1:1" x14ac:dyDescent="0.2">
      <c r="A8905" s="2"/>
    </row>
    <row r="8906" spans="1:1" x14ac:dyDescent="0.2">
      <c r="A8906" s="2"/>
    </row>
    <row r="8907" spans="1:1" x14ac:dyDescent="0.2">
      <c r="A8907" s="2"/>
    </row>
    <row r="8908" spans="1:1" x14ac:dyDescent="0.2">
      <c r="A8908" s="2"/>
    </row>
    <row r="8909" spans="1:1" x14ac:dyDescent="0.2">
      <c r="A8909" s="2"/>
    </row>
    <row r="8910" spans="1:1" x14ac:dyDescent="0.2">
      <c r="A8910" s="2"/>
    </row>
    <row r="8911" spans="1:1" x14ac:dyDescent="0.2">
      <c r="A8911" s="2"/>
    </row>
    <row r="8912" spans="1:1" x14ac:dyDescent="0.2">
      <c r="A8912" s="2"/>
    </row>
    <row r="8913" spans="1:1" x14ac:dyDescent="0.2">
      <c r="A8913" s="2"/>
    </row>
    <row r="8914" spans="1:1" x14ac:dyDescent="0.2">
      <c r="A8914" s="2"/>
    </row>
    <row r="8915" spans="1:1" x14ac:dyDescent="0.2">
      <c r="A8915" s="2"/>
    </row>
    <row r="8916" spans="1:1" x14ac:dyDescent="0.2">
      <c r="A8916" s="2"/>
    </row>
    <row r="8917" spans="1:1" x14ac:dyDescent="0.2">
      <c r="A8917" s="2"/>
    </row>
    <row r="8918" spans="1:1" x14ac:dyDescent="0.2">
      <c r="A8918" s="2"/>
    </row>
    <row r="8919" spans="1:1" x14ac:dyDescent="0.2">
      <c r="A8919" s="2"/>
    </row>
    <row r="8920" spans="1:1" x14ac:dyDescent="0.2">
      <c r="A8920" s="2"/>
    </row>
    <row r="8921" spans="1:1" x14ac:dyDescent="0.2">
      <c r="A8921" s="2"/>
    </row>
    <row r="8922" spans="1:1" x14ac:dyDescent="0.2">
      <c r="A8922" s="2"/>
    </row>
    <row r="8923" spans="1:1" x14ac:dyDescent="0.2">
      <c r="A8923" s="2"/>
    </row>
    <row r="8924" spans="1:1" x14ac:dyDescent="0.2">
      <c r="A8924" s="2"/>
    </row>
    <row r="8925" spans="1:1" x14ac:dyDescent="0.2">
      <c r="A8925" s="2"/>
    </row>
    <row r="8926" spans="1:1" x14ac:dyDescent="0.2">
      <c r="A8926" s="2"/>
    </row>
    <row r="8927" spans="1:1" x14ac:dyDescent="0.2">
      <c r="A8927" s="2"/>
    </row>
    <row r="8928" spans="1:1" x14ac:dyDescent="0.2">
      <c r="A8928" s="2"/>
    </row>
    <row r="8929" spans="1:1" x14ac:dyDescent="0.2">
      <c r="A8929" s="2"/>
    </row>
    <row r="8930" spans="1:1" x14ac:dyDescent="0.2">
      <c r="A8930" s="2"/>
    </row>
    <row r="8931" spans="1:1" x14ac:dyDescent="0.2">
      <c r="A8931" s="2"/>
    </row>
    <row r="8932" spans="1:1" x14ac:dyDescent="0.2">
      <c r="A8932" s="2"/>
    </row>
    <row r="8933" spans="1:1" x14ac:dyDescent="0.2">
      <c r="A8933" s="2"/>
    </row>
    <row r="8934" spans="1:1" x14ac:dyDescent="0.2">
      <c r="A8934" s="2"/>
    </row>
    <row r="8935" spans="1:1" x14ac:dyDescent="0.2">
      <c r="A8935" s="2"/>
    </row>
    <row r="8936" spans="1:1" x14ac:dyDescent="0.2">
      <c r="A8936" s="2"/>
    </row>
    <row r="8937" spans="1:1" x14ac:dyDescent="0.2">
      <c r="A8937" s="2"/>
    </row>
    <row r="8938" spans="1:1" x14ac:dyDescent="0.2">
      <c r="A8938" s="2"/>
    </row>
    <row r="8939" spans="1:1" x14ac:dyDescent="0.2">
      <c r="A8939" s="2"/>
    </row>
    <row r="8940" spans="1:1" x14ac:dyDescent="0.2">
      <c r="A8940" s="2"/>
    </row>
    <row r="8941" spans="1:1" x14ac:dyDescent="0.2">
      <c r="A8941" s="2"/>
    </row>
    <row r="8942" spans="1:1" x14ac:dyDescent="0.2">
      <c r="A8942" s="2"/>
    </row>
    <row r="8943" spans="1:1" x14ac:dyDescent="0.2">
      <c r="A8943" s="2"/>
    </row>
    <row r="8944" spans="1:1" x14ac:dyDescent="0.2">
      <c r="A8944" s="2"/>
    </row>
    <row r="8945" spans="1:1" x14ac:dyDescent="0.2">
      <c r="A8945" s="2"/>
    </row>
    <row r="8946" spans="1:1" x14ac:dyDescent="0.2">
      <c r="A8946" s="2"/>
    </row>
    <row r="8947" spans="1:1" x14ac:dyDescent="0.2">
      <c r="A8947" s="2"/>
    </row>
    <row r="8948" spans="1:1" x14ac:dyDescent="0.2">
      <c r="A8948" s="2"/>
    </row>
    <row r="8949" spans="1:1" x14ac:dyDescent="0.2">
      <c r="A8949" s="2"/>
    </row>
    <row r="8950" spans="1:1" x14ac:dyDescent="0.2">
      <c r="A8950" s="2"/>
    </row>
    <row r="8951" spans="1:1" x14ac:dyDescent="0.2">
      <c r="A8951" s="2"/>
    </row>
    <row r="8952" spans="1:1" x14ac:dyDescent="0.2">
      <c r="A8952" s="2"/>
    </row>
    <row r="8953" spans="1:1" x14ac:dyDescent="0.2">
      <c r="A8953" s="2"/>
    </row>
    <row r="8954" spans="1:1" x14ac:dyDescent="0.2">
      <c r="A8954" s="2"/>
    </row>
    <row r="8955" spans="1:1" x14ac:dyDescent="0.2">
      <c r="A8955" s="2"/>
    </row>
    <row r="8956" spans="1:1" x14ac:dyDescent="0.2">
      <c r="A8956" s="2"/>
    </row>
    <row r="8957" spans="1:1" x14ac:dyDescent="0.2">
      <c r="A8957" s="2"/>
    </row>
    <row r="8958" spans="1:1" x14ac:dyDescent="0.2">
      <c r="A8958" s="2"/>
    </row>
    <row r="8959" spans="1:1" x14ac:dyDescent="0.2">
      <c r="A8959" s="2"/>
    </row>
    <row r="8960" spans="1:1" x14ac:dyDescent="0.2">
      <c r="A8960" s="2"/>
    </row>
    <row r="8961" spans="1:1" x14ac:dyDescent="0.2">
      <c r="A8961" s="2"/>
    </row>
    <row r="8962" spans="1:1" x14ac:dyDescent="0.2">
      <c r="A8962" s="2"/>
    </row>
    <row r="8963" spans="1:1" x14ac:dyDescent="0.2">
      <c r="A8963" s="2"/>
    </row>
    <row r="8964" spans="1:1" x14ac:dyDescent="0.2">
      <c r="A8964" s="2"/>
    </row>
    <row r="8965" spans="1:1" x14ac:dyDescent="0.2">
      <c r="A8965" s="2"/>
    </row>
    <row r="8966" spans="1:1" x14ac:dyDescent="0.2">
      <c r="A8966" s="2"/>
    </row>
    <row r="8967" spans="1:1" x14ac:dyDescent="0.2">
      <c r="A8967" s="2"/>
    </row>
    <row r="8968" spans="1:1" x14ac:dyDescent="0.2">
      <c r="A8968" s="2"/>
    </row>
    <row r="8969" spans="1:1" x14ac:dyDescent="0.2">
      <c r="A8969" s="2"/>
    </row>
    <row r="8970" spans="1:1" x14ac:dyDescent="0.2">
      <c r="A8970" s="2"/>
    </row>
    <row r="8971" spans="1:1" x14ac:dyDescent="0.2">
      <c r="A8971" s="2"/>
    </row>
    <row r="8972" spans="1:1" x14ac:dyDescent="0.2">
      <c r="A8972" s="2"/>
    </row>
    <row r="8973" spans="1:1" x14ac:dyDescent="0.2">
      <c r="A8973" s="2"/>
    </row>
    <row r="8974" spans="1:1" x14ac:dyDescent="0.2">
      <c r="A8974" s="2"/>
    </row>
    <row r="8975" spans="1:1" x14ac:dyDescent="0.2">
      <c r="A8975" s="2"/>
    </row>
    <row r="8976" spans="1:1" x14ac:dyDescent="0.2">
      <c r="A8976" s="2"/>
    </row>
    <row r="8977" spans="1:1" x14ac:dyDescent="0.2">
      <c r="A8977" s="2"/>
    </row>
    <row r="8978" spans="1:1" x14ac:dyDescent="0.2">
      <c r="A8978" s="2"/>
    </row>
    <row r="8979" spans="1:1" x14ac:dyDescent="0.2">
      <c r="A8979" s="2"/>
    </row>
    <row r="8980" spans="1:1" x14ac:dyDescent="0.2">
      <c r="A8980" s="2"/>
    </row>
    <row r="8981" spans="1:1" x14ac:dyDescent="0.2">
      <c r="A8981" s="2"/>
    </row>
    <row r="8982" spans="1:1" x14ac:dyDescent="0.2">
      <c r="A8982" s="2"/>
    </row>
    <row r="8983" spans="1:1" x14ac:dyDescent="0.2">
      <c r="A8983" s="2"/>
    </row>
    <row r="8984" spans="1:1" x14ac:dyDescent="0.2">
      <c r="A8984" s="2"/>
    </row>
    <row r="8985" spans="1:1" x14ac:dyDescent="0.2">
      <c r="A8985" s="2"/>
    </row>
    <row r="8986" spans="1:1" x14ac:dyDescent="0.2">
      <c r="A8986" s="2"/>
    </row>
    <row r="8987" spans="1:1" x14ac:dyDescent="0.2">
      <c r="A8987" s="2"/>
    </row>
    <row r="8988" spans="1:1" x14ac:dyDescent="0.2">
      <c r="A8988" s="2"/>
    </row>
    <row r="8989" spans="1:1" x14ac:dyDescent="0.2">
      <c r="A8989" s="2"/>
    </row>
    <row r="8990" spans="1:1" x14ac:dyDescent="0.2">
      <c r="A8990" s="2"/>
    </row>
    <row r="8991" spans="1:1" x14ac:dyDescent="0.2">
      <c r="A8991" s="2"/>
    </row>
    <row r="8992" spans="1:1" x14ac:dyDescent="0.2">
      <c r="A8992" s="2"/>
    </row>
    <row r="8993" spans="1:1" x14ac:dyDescent="0.2">
      <c r="A8993" s="2"/>
    </row>
    <row r="8994" spans="1:1" x14ac:dyDescent="0.2">
      <c r="A8994" s="2"/>
    </row>
    <row r="8995" spans="1:1" x14ac:dyDescent="0.2">
      <c r="A8995" s="2"/>
    </row>
    <row r="8996" spans="1:1" x14ac:dyDescent="0.2">
      <c r="A8996" s="2"/>
    </row>
    <row r="8997" spans="1:1" x14ac:dyDescent="0.2">
      <c r="A8997" s="2"/>
    </row>
    <row r="8998" spans="1:1" x14ac:dyDescent="0.2">
      <c r="A8998" s="2"/>
    </row>
    <row r="8999" spans="1:1" x14ac:dyDescent="0.2">
      <c r="A8999" s="2"/>
    </row>
    <row r="9000" spans="1:1" x14ac:dyDescent="0.2">
      <c r="A9000" s="2"/>
    </row>
    <row r="9001" spans="1:1" x14ac:dyDescent="0.2">
      <c r="A9001" s="2"/>
    </row>
    <row r="9002" spans="1:1" x14ac:dyDescent="0.2">
      <c r="A9002" s="2"/>
    </row>
    <row r="9003" spans="1:1" x14ac:dyDescent="0.2">
      <c r="A9003" s="2"/>
    </row>
    <row r="9004" spans="1:1" x14ac:dyDescent="0.2">
      <c r="A9004" s="2"/>
    </row>
    <row r="9005" spans="1:1" x14ac:dyDescent="0.2">
      <c r="A9005" s="2"/>
    </row>
    <row r="9006" spans="1:1" x14ac:dyDescent="0.2">
      <c r="A9006" s="2"/>
    </row>
    <row r="9007" spans="1:1" x14ac:dyDescent="0.2">
      <c r="A9007" s="2"/>
    </row>
    <row r="9008" spans="1:1" x14ac:dyDescent="0.2">
      <c r="A9008" s="2"/>
    </row>
    <row r="9009" spans="1:1" x14ac:dyDescent="0.2">
      <c r="A9009" s="2"/>
    </row>
    <row r="9010" spans="1:1" x14ac:dyDescent="0.2">
      <c r="A9010" s="2"/>
    </row>
    <row r="9011" spans="1:1" x14ac:dyDescent="0.2">
      <c r="A9011" s="2"/>
    </row>
    <row r="9012" spans="1:1" x14ac:dyDescent="0.2">
      <c r="A9012" s="2"/>
    </row>
    <row r="9013" spans="1:1" x14ac:dyDescent="0.2">
      <c r="A9013" s="2"/>
    </row>
    <row r="9014" spans="1:1" x14ac:dyDescent="0.2">
      <c r="A9014" s="2"/>
    </row>
    <row r="9015" spans="1:1" x14ac:dyDescent="0.2">
      <c r="A9015" s="2"/>
    </row>
    <row r="9016" spans="1:1" x14ac:dyDescent="0.2">
      <c r="A9016" s="2"/>
    </row>
    <row r="9017" spans="1:1" x14ac:dyDescent="0.2">
      <c r="A9017" s="2"/>
    </row>
    <row r="9018" spans="1:1" x14ac:dyDescent="0.2">
      <c r="A9018" s="2"/>
    </row>
    <row r="9019" spans="1:1" x14ac:dyDescent="0.2">
      <c r="A9019" s="2"/>
    </row>
    <row r="9020" spans="1:1" x14ac:dyDescent="0.2">
      <c r="A9020" s="2"/>
    </row>
    <row r="9021" spans="1:1" x14ac:dyDescent="0.2">
      <c r="A9021" s="2"/>
    </row>
    <row r="9022" spans="1:1" x14ac:dyDescent="0.2">
      <c r="A9022" s="2"/>
    </row>
    <row r="9023" spans="1:1" x14ac:dyDescent="0.2">
      <c r="A9023" s="2"/>
    </row>
    <row r="9024" spans="1:1" x14ac:dyDescent="0.2">
      <c r="A9024" s="2"/>
    </row>
    <row r="9025" spans="1:1" x14ac:dyDescent="0.2">
      <c r="A9025" s="2"/>
    </row>
    <row r="9026" spans="1:1" x14ac:dyDescent="0.2">
      <c r="A9026" s="2"/>
    </row>
    <row r="9027" spans="1:1" x14ac:dyDescent="0.2">
      <c r="A9027" s="2"/>
    </row>
    <row r="9028" spans="1:1" x14ac:dyDescent="0.2">
      <c r="A9028" s="2"/>
    </row>
    <row r="9029" spans="1:1" x14ac:dyDescent="0.2">
      <c r="A9029" s="2"/>
    </row>
    <row r="9030" spans="1:1" x14ac:dyDescent="0.2">
      <c r="A9030" s="2"/>
    </row>
    <row r="9031" spans="1:1" x14ac:dyDescent="0.2">
      <c r="A9031" s="2"/>
    </row>
    <row r="9032" spans="1:1" x14ac:dyDescent="0.2">
      <c r="A9032" s="2"/>
    </row>
    <row r="9033" spans="1:1" x14ac:dyDescent="0.2">
      <c r="A9033" s="2"/>
    </row>
    <row r="9034" spans="1:1" x14ac:dyDescent="0.2">
      <c r="A9034" s="2"/>
    </row>
    <row r="9035" spans="1:1" x14ac:dyDescent="0.2">
      <c r="A9035" s="2"/>
    </row>
    <row r="9036" spans="1:1" x14ac:dyDescent="0.2">
      <c r="A9036" s="2"/>
    </row>
    <row r="9037" spans="1:1" x14ac:dyDescent="0.2">
      <c r="A9037" s="2"/>
    </row>
    <row r="9038" spans="1:1" x14ac:dyDescent="0.2">
      <c r="A9038" s="2"/>
    </row>
    <row r="9039" spans="1:1" x14ac:dyDescent="0.2">
      <c r="A9039" s="2"/>
    </row>
    <row r="9040" spans="1:1" x14ac:dyDescent="0.2">
      <c r="A9040" s="2"/>
    </row>
    <row r="9041" spans="1:1" x14ac:dyDescent="0.2">
      <c r="A9041" s="2"/>
    </row>
    <row r="9042" spans="1:1" x14ac:dyDescent="0.2">
      <c r="A9042" s="2"/>
    </row>
    <row r="9043" spans="1:1" x14ac:dyDescent="0.2">
      <c r="A9043" s="2"/>
    </row>
    <row r="9044" spans="1:1" x14ac:dyDescent="0.2">
      <c r="A9044" s="2"/>
    </row>
    <row r="9045" spans="1:1" x14ac:dyDescent="0.2">
      <c r="A9045" s="2"/>
    </row>
    <row r="9046" spans="1:1" x14ac:dyDescent="0.2">
      <c r="A9046" s="2"/>
    </row>
    <row r="9047" spans="1:1" x14ac:dyDescent="0.2">
      <c r="A9047" s="2"/>
    </row>
    <row r="9048" spans="1:1" x14ac:dyDescent="0.2">
      <c r="A9048" s="2"/>
    </row>
    <row r="9049" spans="1:1" x14ac:dyDescent="0.2">
      <c r="A9049" s="2"/>
    </row>
    <row r="9050" spans="1:1" x14ac:dyDescent="0.2">
      <c r="A9050" s="2"/>
    </row>
    <row r="9051" spans="1:1" x14ac:dyDescent="0.2">
      <c r="A9051" s="2"/>
    </row>
    <row r="9052" spans="1:1" x14ac:dyDescent="0.2">
      <c r="A9052" s="2"/>
    </row>
    <row r="9053" spans="1:1" x14ac:dyDescent="0.2">
      <c r="A9053" s="2"/>
    </row>
    <row r="9054" spans="1:1" x14ac:dyDescent="0.2">
      <c r="A9054" s="2"/>
    </row>
    <row r="9055" spans="1:1" x14ac:dyDescent="0.2">
      <c r="A9055" s="2"/>
    </row>
    <row r="9056" spans="1:1" x14ac:dyDescent="0.2">
      <c r="A9056" s="2"/>
    </row>
    <row r="9057" spans="1:1" x14ac:dyDescent="0.2">
      <c r="A9057" s="2"/>
    </row>
    <row r="9058" spans="1:1" x14ac:dyDescent="0.2">
      <c r="A9058" s="2"/>
    </row>
    <row r="9059" spans="1:1" x14ac:dyDescent="0.2">
      <c r="A9059" s="2"/>
    </row>
    <row r="9060" spans="1:1" x14ac:dyDescent="0.2">
      <c r="A9060" s="2"/>
    </row>
    <row r="9061" spans="1:1" x14ac:dyDescent="0.2">
      <c r="A9061" s="2"/>
    </row>
    <row r="9062" spans="1:1" x14ac:dyDescent="0.2">
      <c r="A9062" s="2"/>
    </row>
    <row r="9063" spans="1:1" x14ac:dyDescent="0.2">
      <c r="A9063" s="2"/>
    </row>
    <row r="9064" spans="1:1" x14ac:dyDescent="0.2">
      <c r="A9064" s="2"/>
    </row>
    <row r="9065" spans="1:1" x14ac:dyDescent="0.2">
      <c r="A9065" s="2"/>
    </row>
    <row r="9066" spans="1:1" x14ac:dyDescent="0.2">
      <c r="A9066" s="2"/>
    </row>
    <row r="9067" spans="1:1" x14ac:dyDescent="0.2">
      <c r="A9067" s="2"/>
    </row>
    <row r="9068" spans="1:1" x14ac:dyDescent="0.2">
      <c r="A9068" s="2"/>
    </row>
    <row r="9069" spans="1:1" x14ac:dyDescent="0.2">
      <c r="A9069" s="2"/>
    </row>
    <row r="9070" spans="1:1" x14ac:dyDescent="0.2">
      <c r="A9070" s="2"/>
    </row>
    <row r="9071" spans="1:1" x14ac:dyDescent="0.2">
      <c r="A9071" s="2"/>
    </row>
    <row r="9072" spans="1:1" x14ac:dyDescent="0.2">
      <c r="A9072" s="2"/>
    </row>
    <row r="9073" spans="1:1" x14ac:dyDescent="0.2">
      <c r="A9073" s="2"/>
    </row>
    <row r="9074" spans="1:1" x14ac:dyDescent="0.2">
      <c r="A9074" s="2"/>
    </row>
    <row r="9075" spans="1:1" x14ac:dyDescent="0.2">
      <c r="A9075" s="2"/>
    </row>
    <row r="9076" spans="1:1" x14ac:dyDescent="0.2">
      <c r="A9076" s="2"/>
    </row>
    <row r="9077" spans="1:1" x14ac:dyDescent="0.2">
      <c r="A9077" s="2"/>
    </row>
    <row r="9078" spans="1:1" x14ac:dyDescent="0.2">
      <c r="A9078" s="2"/>
    </row>
    <row r="9079" spans="1:1" x14ac:dyDescent="0.2">
      <c r="A9079" s="2"/>
    </row>
    <row r="9080" spans="1:1" x14ac:dyDescent="0.2">
      <c r="A9080" s="2"/>
    </row>
    <row r="9081" spans="1:1" x14ac:dyDescent="0.2">
      <c r="A9081" s="2"/>
    </row>
    <row r="9082" spans="1:1" x14ac:dyDescent="0.2">
      <c r="A9082" s="2"/>
    </row>
    <row r="9083" spans="1:1" x14ac:dyDescent="0.2">
      <c r="A9083" s="2"/>
    </row>
    <row r="9084" spans="1:1" x14ac:dyDescent="0.2">
      <c r="A9084" s="2"/>
    </row>
    <row r="9085" spans="1:1" x14ac:dyDescent="0.2">
      <c r="A9085" s="2"/>
    </row>
    <row r="9086" spans="1:1" x14ac:dyDescent="0.2">
      <c r="A9086" s="2"/>
    </row>
    <row r="9087" spans="1:1" x14ac:dyDescent="0.2">
      <c r="A9087" s="2"/>
    </row>
    <row r="9088" spans="1:1" x14ac:dyDescent="0.2">
      <c r="A9088" s="2"/>
    </row>
    <row r="9089" spans="1:1" x14ac:dyDescent="0.2">
      <c r="A9089" s="2"/>
    </row>
    <row r="9090" spans="1:1" x14ac:dyDescent="0.2">
      <c r="A9090" s="2"/>
    </row>
    <row r="9091" spans="1:1" x14ac:dyDescent="0.2">
      <c r="A9091" s="2"/>
    </row>
    <row r="9092" spans="1:1" x14ac:dyDescent="0.2">
      <c r="A9092" s="2"/>
    </row>
    <row r="9093" spans="1:1" x14ac:dyDescent="0.2">
      <c r="A9093" s="2"/>
    </row>
    <row r="9094" spans="1:1" x14ac:dyDescent="0.2">
      <c r="A9094" s="2"/>
    </row>
    <row r="9095" spans="1:1" x14ac:dyDescent="0.2">
      <c r="A9095" s="2"/>
    </row>
    <row r="9096" spans="1:1" x14ac:dyDescent="0.2">
      <c r="A9096" s="2"/>
    </row>
    <row r="9097" spans="1:1" x14ac:dyDescent="0.2">
      <c r="A9097" s="2"/>
    </row>
    <row r="9098" spans="1:1" x14ac:dyDescent="0.2">
      <c r="A9098" s="2"/>
    </row>
    <row r="9099" spans="1:1" x14ac:dyDescent="0.2">
      <c r="A9099" s="2"/>
    </row>
    <row r="9100" spans="1:1" x14ac:dyDescent="0.2">
      <c r="A9100" s="2"/>
    </row>
    <row r="9101" spans="1:1" x14ac:dyDescent="0.2">
      <c r="A9101" s="2"/>
    </row>
    <row r="9102" spans="1:1" x14ac:dyDescent="0.2">
      <c r="A9102" s="2"/>
    </row>
    <row r="9103" spans="1:1" x14ac:dyDescent="0.2">
      <c r="A9103" s="2"/>
    </row>
    <row r="9104" spans="1:1" x14ac:dyDescent="0.2">
      <c r="A9104" s="2"/>
    </row>
    <row r="9105" spans="1:1" x14ac:dyDescent="0.2">
      <c r="A9105" s="2"/>
    </row>
    <row r="9106" spans="1:1" x14ac:dyDescent="0.2">
      <c r="A9106" s="2"/>
    </row>
    <row r="9107" spans="1:1" x14ac:dyDescent="0.2">
      <c r="A9107" s="2"/>
    </row>
    <row r="9108" spans="1:1" x14ac:dyDescent="0.2">
      <c r="A9108" s="2"/>
    </row>
    <row r="9109" spans="1:1" x14ac:dyDescent="0.2">
      <c r="A9109" s="2"/>
    </row>
    <row r="9110" spans="1:1" x14ac:dyDescent="0.2">
      <c r="A9110" s="2"/>
    </row>
    <row r="9111" spans="1:1" x14ac:dyDescent="0.2">
      <c r="A9111" s="2"/>
    </row>
    <row r="9112" spans="1:1" x14ac:dyDescent="0.2">
      <c r="A9112" s="2"/>
    </row>
    <row r="9113" spans="1:1" x14ac:dyDescent="0.2">
      <c r="A9113" s="2"/>
    </row>
    <row r="9114" spans="1:1" x14ac:dyDescent="0.2">
      <c r="A9114" s="2"/>
    </row>
    <row r="9115" spans="1:1" x14ac:dyDescent="0.2">
      <c r="A9115" s="2"/>
    </row>
    <row r="9116" spans="1:1" x14ac:dyDescent="0.2">
      <c r="A9116" s="2"/>
    </row>
    <row r="9117" spans="1:1" x14ac:dyDescent="0.2">
      <c r="A9117" s="2"/>
    </row>
    <row r="9118" spans="1:1" x14ac:dyDescent="0.2">
      <c r="A9118" s="2"/>
    </row>
    <row r="9119" spans="1:1" x14ac:dyDescent="0.2">
      <c r="A9119" s="2"/>
    </row>
    <row r="9120" spans="1:1" x14ac:dyDescent="0.2">
      <c r="A9120" s="2"/>
    </row>
    <row r="9121" spans="1:1" x14ac:dyDescent="0.2">
      <c r="A9121" s="2"/>
    </row>
    <row r="9122" spans="1:1" x14ac:dyDescent="0.2">
      <c r="A9122" s="2"/>
    </row>
    <row r="9123" spans="1:1" x14ac:dyDescent="0.2">
      <c r="A9123" s="2"/>
    </row>
    <row r="9124" spans="1:1" x14ac:dyDescent="0.2">
      <c r="A9124" s="2"/>
    </row>
    <row r="9125" spans="1:1" x14ac:dyDescent="0.2">
      <c r="A9125" s="2"/>
    </row>
    <row r="9126" spans="1:1" x14ac:dyDescent="0.2">
      <c r="A9126" s="2"/>
    </row>
    <row r="9127" spans="1:1" x14ac:dyDescent="0.2">
      <c r="A9127" s="2"/>
    </row>
    <row r="9128" spans="1:1" x14ac:dyDescent="0.2">
      <c r="A9128" s="2"/>
    </row>
    <row r="9129" spans="1:1" x14ac:dyDescent="0.2">
      <c r="A9129" s="2"/>
    </row>
    <row r="9130" spans="1:1" x14ac:dyDescent="0.2">
      <c r="A9130" s="2"/>
    </row>
    <row r="9131" spans="1:1" x14ac:dyDescent="0.2">
      <c r="A9131" s="2"/>
    </row>
    <row r="9132" spans="1:1" x14ac:dyDescent="0.2">
      <c r="A9132" s="2"/>
    </row>
    <row r="9133" spans="1:1" x14ac:dyDescent="0.2">
      <c r="A9133" s="2"/>
    </row>
    <row r="9134" spans="1:1" x14ac:dyDescent="0.2">
      <c r="A9134" s="2"/>
    </row>
    <row r="9135" spans="1:1" x14ac:dyDescent="0.2">
      <c r="A9135" s="2"/>
    </row>
    <row r="9136" spans="1:1" x14ac:dyDescent="0.2">
      <c r="A9136" s="2"/>
    </row>
    <row r="9137" spans="1:1" x14ac:dyDescent="0.2">
      <c r="A9137" s="2"/>
    </row>
    <row r="9138" spans="1:1" x14ac:dyDescent="0.2">
      <c r="A9138" s="2"/>
    </row>
    <row r="9139" spans="1:1" x14ac:dyDescent="0.2">
      <c r="A9139" s="2"/>
    </row>
    <row r="9140" spans="1:1" x14ac:dyDescent="0.2">
      <c r="A9140" s="2"/>
    </row>
    <row r="9141" spans="1:1" x14ac:dyDescent="0.2">
      <c r="A9141" s="2"/>
    </row>
    <row r="9142" spans="1:1" x14ac:dyDescent="0.2">
      <c r="A9142" s="2"/>
    </row>
    <row r="9143" spans="1:1" x14ac:dyDescent="0.2">
      <c r="A9143" s="2"/>
    </row>
    <row r="9144" spans="1:1" x14ac:dyDescent="0.2">
      <c r="A9144" s="2"/>
    </row>
    <row r="9145" spans="1:1" x14ac:dyDescent="0.2">
      <c r="A9145" s="2"/>
    </row>
    <row r="9146" spans="1:1" x14ac:dyDescent="0.2">
      <c r="A9146" s="2"/>
    </row>
    <row r="9147" spans="1:1" x14ac:dyDescent="0.2">
      <c r="A9147" s="2"/>
    </row>
    <row r="9148" spans="1:1" x14ac:dyDescent="0.2">
      <c r="A9148" s="2"/>
    </row>
    <row r="9149" spans="1:1" x14ac:dyDescent="0.2">
      <c r="A9149" s="2"/>
    </row>
    <row r="9150" spans="1:1" x14ac:dyDescent="0.2">
      <c r="A9150" s="2"/>
    </row>
    <row r="9151" spans="1:1" x14ac:dyDescent="0.2">
      <c r="A9151" s="2"/>
    </row>
    <row r="9152" spans="1:1" x14ac:dyDescent="0.2">
      <c r="A9152" s="2"/>
    </row>
    <row r="9153" spans="1:1" x14ac:dyDescent="0.2">
      <c r="A9153" s="2"/>
    </row>
    <row r="9154" spans="1:1" x14ac:dyDescent="0.2">
      <c r="A9154" s="2"/>
    </row>
    <row r="9155" spans="1:1" x14ac:dyDescent="0.2">
      <c r="A9155" s="2"/>
    </row>
    <row r="9156" spans="1:1" x14ac:dyDescent="0.2">
      <c r="A9156" s="2"/>
    </row>
    <row r="9157" spans="1:1" x14ac:dyDescent="0.2">
      <c r="A9157" s="2"/>
    </row>
    <row r="9158" spans="1:1" x14ac:dyDescent="0.2">
      <c r="A9158" s="2"/>
    </row>
    <row r="9159" spans="1:1" x14ac:dyDescent="0.2">
      <c r="A9159" s="2"/>
    </row>
    <row r="9160" spans="1:1" x14ac:dyDescent="0.2">
      <c r="A9160" s="2"/>
    </row>
    <row r="9161" spans="1:1" x14ac:dyDescent="0.2">
      <c r="A9161" s="2"/>
    </row>
    <row r="9162" spans="1:1" x14ac:dyDescent="0.2">
      <c r="A9162" s="2"/>
    </row>
    <row r="9163" spans="1:1" x14ac:dyDescent="0.2">
      <c r="A9163" s="2"/>
    </row>
    <row r="9164" spans="1:1" x14ac:dyDescent="0.2">
      <c r="A9164" s="2"/>
    </row>
    <row r="9165" spans="1:1" x14ac:dyDescent="0.2">
      <c r="A9165" s="2"/>
    </row>
    <row r="9166" spans="1:1" x14ac:dyDescent="0.2">
      <c r="A9166" s="2"/>
    </row>
    <row r="9167" spans="1:1" x14ac:dyDescent="0.2">
      <c r="A9167" s="2"/>
    </row>
    <row r="9168" spans="1:1" x14ac:dyDescent="0.2">
      <c r="A9168" s="2"/>
    </row>
    <row r="9169" spans="1:1" x14ac:dyDescent="0.2">
      <c r="A9169" s="2"/>
    </row>
    <row r="9170" spans="1:1" x14ac:dyDescent="0.2">
      <c r="A9170" s="2"/>
    </row>
    <row r="9171" spans="1:1" x14ac:dyDescent="0.2">
      <c r="A9171" s="2"/>
    </row>
    <row r="9172" spans="1:1" x14ac:dyDescent="0.2">
      <c r="A9172" s="2"/>
    </row>
    <row r="9173" spans="1:1" x14ac:dyDescent="0.2">
      <c r="A9173" s="2"/>
    </row>
    <row r="9174" spans="1:1" x14ac:dyDescent="0.2">
      <c r="A9174" s="2"/>
    </row>
    <row r="9175" spans="1:1" x14ac:dyDescent="0.2">
      <c r="A9175" s="2"/>
    </row>
    <row r="9176" spans="1:1" x14ac:dyDescent="0.2">
      <c r="A9176" s="2"/>
    </row>
    <row r="9177" spans="1:1" x14ac:dyDescent="0.2">
      <c r="A9177" s="2"/>
    </row>
    <row r="9178" spans="1:1" x14ac:dyDescent="0.2">
      <c r="A9178" s="2"/>
    </row>
    <row r="9179" spans="1:1" x14ac:dyDescent="0.2">
      <c r="A9179" s="2"/>
    </row>
    <row r="9180" spans="1:1" x14ac:dyDescent="0.2">
      <c r="A9180" s="2"/>
    </row>
    <row r="9181" spans="1:1" x14ac:dyDescent="0.2">
      <c r="A9181" s="2"/>
    </row>
    <row r="9182" spans="1:1" x14ac:dyDescent="0.2">
      <c r="A9182" s="2"/>
    </row>
    <row r="9183" spans="1:1" x14ac:dyDescent="0.2">
      <c r="A9183" s="2"/>
    </row>
    <row r="9184" spans="1:1" x14ac:dyDescent="0.2">
      <c r="A9184" s="2"/>
    </row>
    <row r="9185" spans="1:1" x14ac:dyDescent="0.2">
      <c r="A9185" s="2"/>
    </row>
    <row r="9186" spans="1:1" x14ac:dyDescent="0.2">
      <c r="A9186" s="2"/>
    </row>
    <row r="9187" spans="1:1" x14ac:dyDescent="0.2">
      <c r="A9187" s="2"/>
    </row>
    <row r="9188" spans="1:1" x14ac:dyDescent="0.2">
      <c r="A9188" s="2"/>
    </row>
    <row r="9189" spans="1:1" x14ac:dyDescent="0.2">
      <c r="A9189" s="2"/>
    </row>
    <row r="9190" spans="1:1" x14ac:dyDescent="0.2">
      <c r="A9190" s="2"/>
    </row>
    <row r="9191" spans="1:1" x14ac:dyDescent="0.2">
      <c r="A9191" s="2"/>
    </row>
    <row r="9192" spans="1:1" x14ac:dyDescent="0.2">
      <c r="A9192" s="2"/>
    </row>
    <row r="9193" spans="1:1" x14ac:dyDescent="0.2">
      <c r="A9193" s="2"/>
    </row>
    <row r="9194" spans="1:1" x14ac:dyDescent="0.2">
      <c r="A9194" s="2"/>
    </row>
    <row r="9195" spans="1:1" x14ac:dyDescent="0.2">
      <c r="A9195" s="2"/>
    </row>
    <row r="9196" spans="1:1" x14ac:dyDescent="0.2">
      <c r="A9196" s="2"/>
    </row>
    <row r="9197" spans="1:1" x14ac:dyDescent="0.2">
      <c r="A9197" s="2"/>
    </row>
    <row r="9198" spans="1:1" x14ac:dyDescent="0.2">
      <c r="A9198" s="2"/>
    </row>
    <row r="9199" spans="1:1" x14ac:dyDescent="0.2">
      <c r="A9199" s="2"/>
    </row>
    <row r="9200" spans="1:1" x14ac:dyDescent="0.2">
      <c r="A9200" s="2"/>
    </row>
    <row r="9201" spans="1:1" x14ac:dyDescent="0.2">
      <c r="A9201" s="2"/>
    </row>
    <row r="9202" spans="1:1" x14ac:dyDescent="0.2">
      <c r="A9202" s="2"/>
    </row>
    <row r="9203" spans="1:1" x14ac:dyDescent="0.2">
      <c r="A9203" s="2"/>
    </row>
    <row r="9204" spans="1:1" x14ac:dyDescent="0.2">
      <c r="A9204" s="2"/>
    </row>
    <row r="9205" spans="1:1" x14ac:dyDescent="0.2">
      <c r="A9205" s="2"/>
    </row>
    <row r="9206" spans="1:1" x14ac:dyDescent="0.2">
      <c r="A9206" s="2"/>
    </row>
    <row r="9207" spans="1:1" x14ac:dyDescent="0.2">
      <c r="A9207" s="2"/>
    </row>
    <row r="9208" spans="1:1" x14ac:dyDescent="0.2">
      <c r="A9208" s="2"/>
    </row>
    <row r="9209" spans="1:1" x14ac:dyDescent="0.2">
      <c r="A9209" s="2"/>
    </row>
    <row r="9210" spans="1:1" x14ac:dyDescent="0.2">
      <c r="A9210" s="2"/>
    </row>
    <row r="9211" spans="1:1" x14ac:dyDescent="0.2">
      <c r="A9211" s="2"/>
    </row>
    <row r="9212" spans="1:1" x14ac:dyDescent="0.2">
      <c r="A9212" s="2"/>
    </row>
    <row r="9213" spans="1:1" x14ac:dyDescent="0.2">
      <c r="A9213" s="2"/>
    </row>
    <row r="9214" spans="1:1" x14ac:dyDescent="0.2">
      <c r="A9214" s="2"/>
    </row>
    <row r="9215" spans="1:1" x14ac:dyDescent="0.2">
      <c r="A9215" s="2"/>
    </row>
    <row r="9216" spans="1:1" x14ac:dyDescent="0.2">
      <c r="A9216" s="2"/>
    </row>
    <row r="9217" spans="1:1" x14ac:dyDescent="0.2">
      <c r="A9217" s="2"/>
    </row>
    <row r="9218" spans="1:1" x14ac:dyDescent="0.2">
      <c r="A9218" s="2"/>
    </row>
    <row r="9219" spans="1:1" x14ac:dyDescent="0.2">
      <c r="A9219" s="2"/>
    </row>
    <row r="9220" spans="1:1" x14ac:dyDescent="0.2">
      <c r="A9220" s="2"/>
    </row>
    <row r="9221" spans="1:1" x14ac:dyDescent="0.2">
      <c r="A9221" s="2"/>
    </row>
    <row r="9222" spans="1:1" x14ac:dyDescent="0.2">
      <c r="A9222" s="2"/>
    </row>
    <row r="9223" spans="1:1" x14ac:dyDescent="0.2">
      <c r="A9223" s="2"/>
    </row>
    <row r="9224" spans="1:1" x14ac:dyDescent="0.2">
      <c r="A9224" s="2"/>
    </row>
    <row r="9225" spans="1:1" x14ac:dyDescent="0.2">
      <c r="A9225" s="2"/>
    </row>
    <row r="9226" spans="1:1" x14ac:dyDescent="0.2">
      <c r="A9226" s="2"/>
    </row>
    <row r="9227" spans="1:1" x14ac:dyDescent="0.2">
      <c r="A9227" s="2"/>
    </row>
    <row r="9228" spans="1:1" x14ac:dyDescent="0.2">
      <c r="A9228" s="2"/>
    </row>
    <row r="9229" spans="1:1" x14ac:dyDescent="0.2">
      <c r="A9229" s="2"/>
    </row>
    <row r="9230" spans="1:1" x14ac:dyDescent="0.2">
      <c r="A9230" s="2"/>
    </row>
    <row r="9231" spans="1:1" x14ac:dyDescent="0.2">
      <c r="A9231" s="2"/>
    </row>
    <row r="9232" spans="1:1" x14ac:dyDescent="0.2">
      <c r="A9232" s="2"/>
    </row>
    <row r="9233" spans="1:1" x14ac:dyDescent="0.2">
      <c r="A9233" s="2"/>
    </row>
    <row r="9234" spans="1:1" x14ac:dyDescent="0.2">
      <c r="A9234" s="2"/>
    </row>
    <row r="9235" spans="1:1" x14ac:dyDescent="0.2">
      <c r="A9235" s="2"/>
    </row>
    <row r="9236" spans="1:1" x14ac:dyDescent="0.2">
      <c r="A9236" s="2"/>
    </row>
    <row r="9237" spans="1:1" x14ac:dyDescent="0.2">
      <c r="A9237" s="2"/>
    </row>
    <row r="9238" spans="1:1" x14ac:dyDescent="0.2">
      <c r="A9238" s="2"/>
    </row>
    <row r="9239" spans="1:1" x14ac:dyDescent="0.2">
      <c r="A9239" s="2"/>
    </row>
    <row r="9240" spans="1:1" x14ac:dyDescent="0.2">
      <c r="A9240" s="2"/>
    </row>
    <row r="9241" spans="1:1" x14ac:dyDescent="0.2">
      <c r="A9241" s="2"/>
    </row>
    <row r="9242" spans="1:1" x14ac:dyDescent="0.2">
      <c r="A9242" s="2"/>
    </row>
    <row r="9243" spans="1:1" x14ac:dyDescent="0.2">
      <c r="A9243" s="2"/>
    </row>
    <row r="9244" spans="1:1" x14ac:dyDescent="0.2">
      <c r="A9244" s="2"/>
    </row>
    <row r="9245" spans="1:1" x14ac:dyDescent="0.2">
      <c r="A9245" s="2"/>
    </row>
    <row r="9246" spans="1:1" x14ac:dyDescent="0.2">
      <c r="A9246" s="2"/>
    </row>
    <row r="9247" spans="1:1" x14ac:dyDescent="0.2">
      <c r="A9247" s="2"/>
    </row>
    <row r="9248" spans="1:1" x14ac:dyDescent="0.2">
      <c r="A9248" s="2"/>
    </row>
    <row r="9249" spans="1:1" x14ac:dyDescent="0.2">
      <c r="A9249" s="2"/>
    </row>
    <row r="9250" spans="1:1" x14ac:dyDescent="0.2">
      <c r="A9250" s="2"/>
    </row>
    <row r="9251" spans="1:1" x14ac:dyDescent="0.2">
      <c r="A9251" s="2"/>
    </row>
    <row r="9252" spans="1:1" x14ac:dyDescent="0.2">
      <c r="A9252" s="2"/>
    </row>
    <row r="9253" spans="1:1" x14ac:dyDescent="0.2">
      <c r="A9253" s="2"/>
    </row>
    <row r="9254" spans="1:1" x14ac:dyDescent="0.2">
      <c r="A9254" s="2"/>
    </row>
    <row r="9255" spans="1:1" x14ac:dyDescent="0.2">
      <c r="A9255" s="2"/>
    </row>
    <row r="9256" spans="1:1" x14ac:dyDescent="0.2">
      <c r="A9256" s="2"/>
    </row>
    <row r="9257" spans="1:1" x14ac:dyDescent="0.2">
      <c r="A9257" s="2"/>
    </row>
    <row r="9258" spans="1:1" x14ac:dyDescent="0.2">
      <c r="A9258" s="2"/>
    </row>
    <row r="9259" spans="1:1" x14ac:dyDescent="0.2">
      <c r="A9259" s="2"/>
    </row>
    <row r="9260" spans="1:1" x14ac:dyDescent="0.2">
      <c r="A9260" s="2"/>
    </row>
    <row r="9261" spans="1:1" x14ac:dyDescent="0.2">
      <c r="A9261" s="2"/>
    </row>
    <row r="9262" spans="1:1" x14ac:dyDescent="0.2">
      <c r="A9262" s="2"/>
    </row>
    <row r="9263" spans="1:1" x14ac:dyDescent="0.2">
      <c r="A9263" s="2"/>
    </row>
    <row r="9264" spans="1:1" x14ac:dyDescent="0.2">
      <c r="A9264" s="2"/>
    </row>
    <row r="9265" spans="1:1" x14ac:dyDescent="0.2">
      <c r="A9265" s="2"/>
    </row>
    <row r="9266" spans="1:1" x14ac:dyDescent="0.2">
      <c r="A9266" s="2"/>
    </row>
    <row r="9267" spans="1:1" x14ac:dyDescent="0.2">
      <c r="A9267" s="2"/>
    </row>
    <row r="9268" spans="1:1" x14ac:dyDescent="0.2">
      <c r="A9268" s="2"/>
    </row>
    <row r="9269" spans="1:1" x14ac:dyDescent="0.2">
      <c r="A9269" s="2"/>
    </row>
    <row r="9270" spans="1:1" x14ac:dyDescent="0.2">
      <c r="A9270" s="2"/>
    </row>
    <row r="9271" spans="1:1" x14ac:dyDescent="0.2">
      <c r="A9271" s="2"/>
    </row>
    <row r="9272" spans="1:1" x14ac:dyDescent="0.2">
      <c r="A9272" s="2"/>
    </row>
    <row r="9273" spans="1:1" x14ac:dyDescent="0.2">
      <c r="A9273" s="2"/>
    </row>
    <row r="9274" spans="1:1" x14ac:dyDescent="0.2">
      <c r="A9274" s="2"/>
    </row>
    <row r="9275" spans="1:1" x14ac:dyDescent="0.2">
      <c r="A9275" s="2"/>
    </row>
    <row r="9276" spans="1:1" x14ac:dyDescent="0.2">
      <c r="A9276" s="2"/>
    </row>
    <row r="9277" spans="1:1" x14ac:dyDescent="0.2">
      <c r="A9277" s="2"/>
    </row>
    <row r="9278" spans="1:1" x14ac:dyDescent="0.2">
      <c r="A9278" s="2"/>
    </row>
    <row r="9279" spans="1:1" x14ac:dyDescent="0.2">
      <c r="A9279" s="2"/>
    </row>
    <row r="9280" spans="1:1" x14ac:dyDescent="0.2">
      <c r="A9280" s="2"/>
    </row>
    <row r="9281" spans="1:1" x14ac:dyDescent="0.2">
      <c r="A9281" s="2"/>
    </row>
    <row r="9282" spans="1:1" x14ac:dyDescent="0.2">
      <c r="A9282" s="2"/>
    </row>
    <row r="9283" spans="1:1" x14ac:dyDescent="0.2">
      <c r="A9283" s="2"/>
    </row>
    <row r="9284" spans="1:1" x14ac:dyDescent="0.2">
      <c r="A9284" s="2"/>
    </row>
    <row r="9285" spans="1:1" x14ac:dyDescent="0.2">
      <c r="A9285" s="2"/>
    </row>
    <row r="9286" spans="1:1" x14ac:dyDescent="0.2">
      <c r="A9286" s="2"/>
    </row>
    <row r="9287" spans="1:1" x14ac:dyDescent="0.2">
      <c r="A9287" s="2"/>
    </row>
    <row r="9288" spans="1:1" x14ac:dyDescent="0.2">
      <c r="A9288" s="2"/>
    </row>
    <row r="9289" spans="1:1" x14ac:dyDescent="0.2">
      <c r="A9289" s="2"/>
    </row>
    <row r="9290" spans="1:1" x14ac:dyDescent="0.2">
      <c r="A9290" s="2"/>
    </row>
    <row r="9291" spans="1:1" x14ac:dyDescent="0.2">
      <c r="A9291" s="2"/>
    </row>
    <row r="9292" spans="1:1" x14ac:dyDescent="0.2">
      <c r="A9292" s="2"/>
    </row>
    <row r="9293" spans="1:1" x14ac:dyDescent="0.2">
      <c r="A9293" s="2"/>
    </row>
    <row r="9294" spans="1:1" x14ac:dyDescent="0.2">
      <c r="A9294" s="2"/>
    </row>
    <row r="9295" spans="1:1" x14ac:dyDescent="0.2">
      <c r="A9295" s="2"/>
    </row>
    <row r="9296" spans="1:1" x14ac:dyDescent="0.2">
      <c r="A9296" s="2"/>
    </row>
    <row r="9297" spans="1:1" x14ac:dyDescent="0.2">
      <c r="A9297" s="2"/>
    </row>
    <row r="9298" spans="1:1" x14ac:dyDescent="0.2">
      <c r="A9298" s="2"/>
    </row>
    <row r="9299" spans="1:1" x14ac:dyDescent="0.2">
      <c r="A9299" s="2"/>
    </row>
    <row r="9300" spans="1:1" x14ac:dyDescent="0.2">
      <c r="A9300" s="2"/>
    </row>
    <row r="9301" spans="1:1" x14ac:dyDescent="0.2">
      <c r="A9301" s="2"/>
    </row>
    <row r="9302" spans="1:1" x14ac:dyDescent="0.2">
      <c r="A9302" s="2"/>
    </row>
    <row r="9303" spans="1:1" x14ac:dyDescent="0.2">
      <c r="A9303" s="2"/>
    </row>
    <row r="9304" spans="1:1" x14ac:dyDescent="0.2">
      <c r="A9304" s="2"/>
    </row>
    <row r="9305" spans="1:1" x14ac:dyDescent="0.2">
      <c r="A9305" s="2"/>
    </row>
    <row r="9306" spans="1:1" x14ac:dyDescent="0.2">
      <c r="A9306" s="2"/>
    </row>
    <row r="9307" spans="1:1" x14ac:dyDescent="0.2">
      <c r="A9307" s="2"/>
    </row>
    <row r="9308" spans="1:1" x14ac:dyDescent="0.2">
      <c r="A9308" s="2"/>
    </row>
    <row r="9309" spans="1:1" x14ac:dyDescent="0.2">
      <c r="A9309" s="2"/>
    </row>
    <row r="9310" spans="1:1" x14ac:dyDescent="0.2">
      <c r="A9310" s="2"/>
    </row>
    <row r="9311" spans="1:1" x14ac:dyDescent="0.2">
      <c r="A9311" s="2"/>
    </row>
    <row r="9312" spans="1:1" x14ac:dyDescent="0.2">
      <c r="A9312" s="2"/>
    </row>
    <row r="9313" spans="1:1" x14ac:dyDescent="0.2">
      <c r="A9313" s="2"/>
    </row>
    <row r="9314" spans="1:1" x14ac:dyDescent="0.2">
      <c r="A9314" s="2"/>
    </row>
    <row r="9315" spans="1:1" x14ac:dyDescent="0.2">
      <c r="A9315" s="2"/>
    </row>
    <row r="9316" spans="1:1" x14ac:dyDescent="0.2">
      <c r="A9316" s="2"/>
    </row>
    <row r="9317" spans="1:1" x14ac:dyDescent="0.2">
      <c r="A9317" s="2"/>
    </row>
    <row r="9318" spans="1:1" x14ac:dyDescent="0.2">
      <c r="A9318" s="2"/>
    </row>
    <row r="9319" spans="1:1" x14ac:dyDescent="0.2">
      <c r="A9319" s="2"/>
    </row>
    <row r="9320" spans="1:1" x14ac:dyDescent="0.2">
      <c r="A9320" s="2"/>
    </row>
    <row r="9321" spans="1:1" x14ac:dyDescent="0.2">
      <c r="A9321" s="2"/>
    </row>
    <row r="9322" spans="1:1" x14ac:dyDescent="0.2">
      <c r="A9322" s="2"/>
    </row>
    <row r="9323" spans="1:1" x14ac:dyDescent="0.2">
      <c r="A9323" s="2"/>
    </row>
    <row r="9324" spans="1:1" x14ac:dyDescent="0.2">
      <c r="A9324" s="2"/>
    </row>
    <row r="9325" spans="1:1" x14ac:dyDescent="0.2">
      <c r="A9325" s="2"/>
    </row>
    <row r="9326" spans="1:1" x14ac:dyDescent="0.2">
      <c r="A9326" s="2"/>
    </row>
    <row r="9327" spans="1:1" x14ac:dyDescent="0.2">
      <c r="A9327" s="2"/>
    </row>
    <row r="9328" spans="1:1" x14ac:dyDescent="0.2">
      <c r="A9328" s="2"/>
    </row>
    <row r="9329" spans="1:1" x14ac:dyDescent="0.2">
      <c r="A9329" s="2"/>
    </row>
    <row r="9330" spans="1:1" x14ac:dyDescent="0.2">
      <c r="A9330" s="2"/>
    </row>
    <row r="9331" spans="1:1" x14ac:dyDescent="0.2">
      <c r="A9331" s="2"/>
    </row>
    <row r="9332" spans="1:1" x14ac:dyDescent="0.2">
      <c r="A9332" s="2"/>
    </row>
    <row r="9333" spans="1:1" x14ac:dyDescent="0.2">
      <c r="A9333" s="2"/>
    </row>
    <row r="9334" spans="1:1" x14ac:dyDescent="0.2">
      <c r="A9334" s="2"/>
    </row>
    <row r="9335" spans="1:1" x14ac:dyDescent="0.2">
      <c r="A9335" s="2"/>
    </row>
    <row r="9336" spans="1:1" x14ac:dyDescent="0.2">
      <c r="A9336" s="2"/>
    </row>
    <row r="9337" spans="1:1" x14ac:dyDescent="0.2">
      <c r="A9337" s="2"/>
    </row>
    <row r="9338" spans="1:1" x14ac:dyDescent="0.2">
      <c r="A9338" s="2"/>
    </row>
    <row r="9339" spans="1:1" x14ac:dyDescent="0.2">
      <c r="A9339" s="2"/>
    </row>
    <row r="9340" spans="1:1" x14ac:dyDescent="0.2">
      <c r="A9340" s="2"/>
    </row>
    <row r="9341" spans="1:1" x14ac:dyDescent="0.2">
      <c r="A9341" s="2"/>
    </row>
    <row r="9342" spans="1:1" x14ac:dyDescent="0.2">
      <c r="A9342" s="2"/>
    </row>
    <row r="9343" spans="1:1" x14ac:dyDescent="0.2">
      <c r="A9343" s="2"/>
    </row>
    <row r="9344" spans="1:1" x14ac:dyDescent="0.2">
      <c r="A9344" s="2"/>
    </row>
    <row r="9345" spans="1:1" x14ac:dyDescent="0.2">
      <c r="A9345" s="2"/>
    </row>
    <row r="9346" spans="1:1" x14ac:dyDescent="0.2">
      <c r="A9346" s="2"/>
    </row>
    <row r="9347" spans="1:1" x14ac:dyDescent="0.2">
      <c r="A9347" s="2"/>
    </row>
    <row r="9348" spans="1:1" x14ac:dyDescent="0.2">
      <c r="A9348" s="2"/>
    </row>
    <row r="9349" spans="1:1" x14ac:dyDescent="0.2">
      <c r="A9349" s="2"/>
    </row>
    <row r="9350" spans="1:1" x14ac:dyDescent="0.2">
      <c r="A9350" s="2"/>
    </row>
    <row r="9351" spans="1:1" x14ac:dyDescent="0.2">
      <c r="A9351" s="2"/>
    </row>
    <row r="9352" spans="1:1" x14ac:dyDescent="0.2">
      <c r="A9352" s="2"/>
    </row>
    <row r="9353" spans="1:1" x14ac:dyDescent="0.2">
      <c r="A9353" s="2"/>
    </row>
    <row r="9354" spans="1:1" x14ac:dyDescent="0.2">
      <c r="A9354" s="2"/>
    </row>
    <row r="9355" spans="1:1" x14ac:dyDescent="0.2">
      <c r="A9355" s="2"/>
    </row>
    <row r="9356" spans="1:1" x14ac:dyDescent="0.2">
      <c r="A9356" s="2"/>
    </row>
    <row r="9357" spans="1:1" x14ac:dyDescent="0.2">
      <c r="A9357" s="2"/>
    </row>
    <row r="9358" spans="1:1" x14ac:dyDescent="0.2">
      <c r="A9358" s="2"/>
    </row>
    <row r="9359" spans="1:1" x14ac:dyDescent="0.2">
      <c r="A9359" s="2"/>
    </row>
    <row r="9360" spans="1:1" x14ac:dyDescent="0.2">
      <c r="A9360" s="2"/>
    </row>
    <row r="9361" spans="1:1" x14ac:dyDescent="0.2">
      <c r="A9361" s="2"/>
    </row>
    <row r="9362" spans="1:1" x14ac:dyDescent="0.2">
      <c r="A9362" s="2"/>
    </row>
    <row r="9363" spans="1:1" x14ac:dyDescent="0.2">
      <c r="A9363" s="2"/>
    </row>
    <row r="9364" spans="1:1" x14ac:dyDescent="0.2">
      <c r="A9364" s="2"/>
    </row>
    <row r="9365" spans="1:1" x14ac:dyDescent="0.2">
      <c r="A9365" s="2"/>
    </row>
    <row r="9366" spans="1:1" x14ac:dyDescent="0.2">
      <c r="A9366" s="2"/>
    </row>
    <row r="9367" spans="1:1" x14ac:dyDescent="0.2">
      <c r="A9367" s="2"/>
    </row>
    <row r="9368" spans="1:1" x14ac:dyDescent="0.2">
      <c r="A9368" s="2"/>
    </row>
    <row r="9369" spans="1:1" x14ac:dyDescent="0.2">
      <c r="A9369" s="2"/>
    </row>
    <row r="9370" spans="1:1" x14ac:dyDescent="0.2">
      <c r="A9370" s="2"/>
    </row>
    <row r="9371" spans="1:1" x14ac:dyDescent="0.2">
      <c r="A9371" s="2"/>
    </row>
    <row r="9372" spans="1:1" x14ac:dyDescent="0.2">
      <c r="A9372" s="2"/>
    </row>
    <row r="9373" spans="1:1" x14ac:dyDescent="0.2">
      <c r="A9373" s="2"/>
    </row>
    <row r="9374" spans="1:1" x14ac:dyDescent="0.2">
      <c r="A9374" s="2"/>
    </row>
    <row r="9375" spans="1:1" x14ac:dyDescent="0.2">
      <c r="A9375" s="2"/>
    </row>
    <row r="9376" spans="1:1" x14ac:dyDescent="0.2">
      <c r="A9376" s="2"/>
    </row>
    <row r="9377" spans="1:1" x14ac:dyDescent="0.2">
      <c r="A9377" s="2"/>
    </row>
    <row r="9378" spans="1:1" x14ac:dyDescent="0.2">
      <c r="A9378" s="2"/>
    </row>
    <row r="9379" spans="1:1" x14ac:dyDescent="0.2">
      <c r="A9379" s="2"/>
    </row>
    <row r="9380" spans="1:1" x14ac:dyDescent="0.2">
      <c r="A9380" s="2"/>
    </row>
    <row r="9381" spans="1:1" x14ac:dyDescent="0.2">
      <c r="A9381" s="2"/>
    </row>
    <row r="9382" spans="1:1" x14ac:dyDescent="0.2">
      <c r="A9382" s="2"/>
    </row>
    <row r="9383" spans="1:1" x14ac:dyDescent="0.2">
      <c r="A9383" s="2"/>
    </row>
    <row r="9384" spans="1:1" x14ac:dyDescent="0.2">
      <c r="A9384" s="2"/>
    </row>
    <row r="9385" spans="1:1" x14ac:dyDescent="0.2">
      <c r="A9385" s="2"/>
    </row>
    <row r="9386" spans="1:1" x14ac:dyDescent="0.2">
      <c r="A9386" s="2"/>
    </row>
    <row r="9387" spans="1:1" x14ac:dyDescent="0.2">
      <c r="A9387" s="2"/>
    </row>
    <row r="9388" spans="1:1" x14ac:dyDescent="0.2">
      <c r="A9388" s="2"/>
    </row>
    <row r="9389" spans="1:1" x14ac:dyDescent="0.2">
      <c r="A9389" s="2"/>
    </row>
    <row r="9390" spans="1:1" x14ac:dyDescent="0.2">
      <c r="A9390" s="2"/>
    </row>
    <row r="9391" spans="1:1" x14ac:dyDescent="0.2">
      <c r="A9391" s="2"/>
    </row>
    <row r="9392" spans="1:1" x14ac:dyDescent="0.2">
      <c r="A9392" s="2"/>
    </row>
    <row r="9393" spans="1:1" x14ac:dyDescent="0.2">
      <c r="A9393" s="2"/>
    </row>
    <row r="9394" spans="1:1" x14ac:dyDescent="0.2">
      <c r="A9394" s="2"/>
    </row>
    <row r="9395" spans="1:1" x14ac:dyDescent="0.2">
      <c r="A9395" s="2"/>
    </row>
    <row r="9396" spans="1:1" x14ac:dyDescent="0.2">
      <c r="A9396" s="2"/>
    </row>
    <row r="9397" spans="1:1" x14ac:dyDescent="0.2">
      <c r="A9397" s="2"/>
    </row>
    <row r="9398" spans="1:1" x14ac:dyDescent="0.2">
      <c r="A9398" s="2"/>
    </row>
    <row r="9399" spans="1:1" x14ac:dyDescent="0.2">
      <c r="A9399" s="2"/>
    </row>
    <row r="9400" spans="1:1" x14ac:dyDescent="0.2">
      <c r="A9400" s="2"/>
    </row>
    <row r="9401" spans="1:1" x14ac:dyDescent="0.2">
      <c r="A9401" s="2"/>
    </row>
    <row r="9402" spans="1:1" x14ac:dyDescent="0.2">
      <c r="A9402" s="2"/>
    </row>
    <row r="9403" spans="1:1" x14ac:dyDescent="0.2">
      <c r="A9403" s="2"/>
    </row>
    <row r="9404" spans="1:1" x14ac:dyDescent="0.2">
      <c r="A9404" s="2"/>
    </row>
    <row r="9405" spans="1:1" x14ac:dyDescent="0.2">
      <c r="A9405" s="2"/>
    </row>
    <row r="9406" spans="1:1" x14ac:dyDescent="0.2">
      <c r="A9406" s="2"/>
    </row>
    <row r="9407" spans="1:1" x14ac:dyDescent="0.2">
      <c r="A9407" s="2"/>
    </row>
    <row r="9408" spans="1:1" x14ac:dyDescent="0.2">
      <c r="A9408" s="2"/>
    </row>
    <row r="9409" spans="1:1" x14ac:dyDescent="0.2">
      <c r="A9409" s="2"/>
    </row>
    <row r="9410" spans="1:1" x14ac:dyDescent="0.2">
      <c r="A9410" s="2"/>
    </row>
    <row r="9411" spans="1:1" x14ac:dyDescent="0.2">
      <c r="A9411" s="2"/>
    </row>
    <row r="9412" spans="1:1" x14ac:dyDescent="0.2">
      <c r="A9412" s="2"/>
    </row>
    <row r="9413" spans="1:1" x14ac:dyDescent="0.2">
      <c r="A9413" s="2"/>
    </row>
    <row r="9414" spans="1:1" x14ac:dyDescent="0.2">
      <c r="A9414" s="2"/>
    </row>
    <row r="9415" spans="1:1" x14ac:dyDescent="0.2">
      <c r="A9415" s="2"/>
    </row>
    <row r="9416" spans="1:1" x14ac:dyDescent="0.2">
      <c r="A9416" s="2"/>
    </row>
    <row r="9417" spans="1:1" x14ac:dyDescent="0.2">
      <c r="A9417" s="2"/>
    </row>
    <row r="9418" spans="1:1" x14ac:dyDescent="0.2">
      <c r="A9418" s="2"/>
    </row>
    <row r="9419" spans="1:1" x14ac:dyDescent="0.2">
      <c r="A9419" s="2"/>
    </row>
    <row r="9420" spans="1:1" x14ac:dyDescent="0.2">
      <c r="A9420" s="2"/>
    </row>
    <row r="9421" spans="1:1" x14ac:dyDescent="0.2">
      <c r="A9421" s="2"/>
    </row>
    <row r="9422" spans="1:1" x14ac:dyDescent="0.2">
      <c r="A9422" s="2"/>
    </row>
    <row r="9423" spans="1:1" x14ac:dyDescent="0.2">
      <c r="A9423" s="2"/>
    </row>
    <row r="9424" spans="1:1" x14ac:dyDescent="0.2">
      <c r="A9424" s="2"/>
    </row>
    <row r="9425" spans="1:1" x14ac:dyDescent="0.2">
      <c r="A9425" s="2"/>
    </row>
    <row r="9426" spans="1:1" x14ac:dyDescent="0.2">
      <c r="A9426" s="2"/>
    </row>
    <row r="9427" spans="1:1" x14ac:dyDescent="0.2">
      <c r="A9427" s="2"/>
    </row>
    <row r="9428" spans="1:1" x14ac:dyDescent="0.2">
      <c r="A9428" s="2"/>
    </row>
    <row r="9429" spans="1:1" x14ac:dyDescent="0.2">
      <c r="A9429" s="2"/>
    </row>
    <row r="9430" spans="1:1" x14ac:dyDescent="0.2">
      <c r="A9430" s="2"/>
    </row>
    <row r="9431" spans="1:1" x14ac:dyDescent="0.2">
      <c r="A9431" s="2"/>
    </row>
    <row r="9432" spans="1:1" x14ac:dyDescent="0.2">
      <c r="A9432" s="2"/>
    </row>
    <row r="9433" spans="1:1" x14ac:dyDescent="0.2">
      <c r="A9433" s="2"/>
    </row>
    <row r="9434" spans="1:1" x14ac:dyDescent="0.2">
      <c r="A9434" s="2"/>
    </row>
    <row r="9435" spans="1:1" x14ac:dyDescent="0.2">
      <c r="A9435" s="2"/>
    </row>
    <row r="9436" spans="1:1" x14ac:dyDescent="0.2">
      <c r="A9436" s="2"/>
    </row>
    <row r="9437" spans="1:1" x14ac:dyDescent="0.2">
      <c r="A9437" s="2"/>
    </row>
    <row r="9438" spans="1:1" x14ac:dyDescent="0.2">
      <c r="A9438" s="2"/>
    </row>
    <row r="9439" spans="1:1" x14ac:dyDescent="0.2">
      <c r="A9439" s="2"/>
    </row>
    <row r="9440" spans="1:1" x14ac:dyDescent="0.2">
      <c r="A9440" s="2"/>
    </row>
    <row r="9441" spans="1:1" x14ac:dyDescent="0.2">
      <c r="A9441" s="2"/>
    </row>
    <row r="9442" spans="1:1" x14ac:dyDescent="0.2">
      <c r="A9442" s="2"/>
    </row>
    <row r="9443" spans="1:1" x14ac:dyDescent="0.2">
      <c r="A9443" s="2"/>
    </row>
    <row r="9444" spans="1:1" x14ac:dyDescent="0.2">
      <c r="A9444" s="2"/>
    </row>
    <row r="9445" spans="1:1" x14ac:dyDescent="0.2">
      <c r="A9445" s="2"/>
    </row>
    <row r="9446" spans="1:1" x14ac:dyDescent="0.2">
      <c r="A9446" s="2"/>
    </row>
    <row r="9447" spans="1:1" x14ac:dyDescent="0.2">
      <c r="A9447" s="2"/>
    </row>
    <row r="9448" spans="1:1" x14ac:dyDescent="0.2">
      <c r="A9448" s="2"/>
    </row>
    <row r="9449" spans="1:1" x14ac:dyDescent="0.2">
      <c r="A9449" s="2"/>
    </row>
    <row r="9450" spans="1:1" x14ac:dyDescent="0.2">
      <c r="A9450" s="2"/>
    </row>
    <row r="9451" spans="1:1" x14ac:dyDescent="0.2">
      <c r="A9451" s="2"/>
    </row>
    <row r="9452" spans="1:1" x14ac:dyDescent="0.2">
      <c r="A9452" s="2"/>
    </row>
    <row r="9453" spans="1:1" x14ac:dyDescent="0.2">
      <c r="A9453" s="2"/>
    </row>
    <row r="9454" spans="1:1" x14ac:dyDescent="0.2">
      <c r="A9454" s="2"/>
    </row>
    <row r="9455" spans="1:1" x14ac:dyDescent="0.2">
      <c r="A9455" s="2"/>
    </row>
    <row r="9456" spans="1:1" x14ac:dyDescent="0.2">
      <c r="A9456" s="2"/>
    </row>
    <row r="9457" spans="1:1" x14ac:dyDescent="0.2">
      <c r="A9457" s="2"/>
    </row>
    <row r="9458" spans="1:1" x14ac:dyDescent="0.2">
      <c r="A9458" s="2"/>
    </row>
    <row r="9459" spans="1:1" x14ac:dyDescent="0.2">
      <c r="A9459" s="2"/>
    </row>
    <row r="9460" spans="1:1" x14ac:dyDescent="0.2">
      <c r="A9460" s="2"/>
    </row>
    <row r="9461" spans="1:1" x14ac:dyDescent="0.2">
      <c r="A9461" s="2"/>
    </row>
    <row r="9462" spans="1:1" x14ac:dyDescent="0.2">
      <c r="A9462" s="2"/>
    </row>
    <row r="9463" spans="1:1" x14ac:dyDescent="0.2">
      <c r="A9463" s="2"/>
    </row>
    <row r="9464" spans="1:1" x14ac:dyDescent="0.2">
      <c r="A9464" s="2"/>
    </row>
    <row r="9465" spans="1:1" x14ac:dyDescent="0.2">
      <c r="A9465" s="2"/>
    </row>
    <row r="9466" spans="1:1" x14ac:dyDescent="0.2">
      <c r="A9466" s="2"/>
    </row>
    <row r="9467" spans="1:1" x14ac:dyDescent="0.2">
      <c r="A9467" s="2"/>
    </row>
    <row r="9468" spans="1:1" x14ac:dyDescent="0.2">
      <c r="A9468" s="2"/>
    </row>
    <row r="9469" spans="1:1" x14ac:dyDescent="0.2">
      <c r="A9469" s="2"/>
    </row>
    <row r="9470" spans="1:1" x14ac:dyDescent="0.2">
      <c r="A9470" s="2"/>
    </row>
    <row r="9471" spans="1:1" x14ac:dyDescent="0.2">
      <c r="A9471" s="2"/>
    </row>
    <row r="9472" spans="1:1" x14ac:dyDescent="0.2">
      <c r="A9472" s="2"/>
    </row>
    <row r="9473" spans="1:1" x14ac:dyDescent="0.2">
      <c r="A9473" s="2"/>
    </row>
    <row r="9474" spans="1:1" x14ac:dyDescent="0.2">
      <c r="A9474" s="2"/>
    </row>
    <row r="9475" spans="1:1" x14ac:dyDescent="0.2">
      <c r="A9475" s="2"/>
    </row>
    <row r="9476" spans="1:1" x14ac:dyDescent="0.2">
      <c r="A9476" s="2"/>
    </row>
    <row r="9477" spans="1:1" x14ac:dyDescent="0.2">
      <c r="A9477" s="2"/>
    </row>
    <row r="9478" spans="1:1" x14ac:dyDescent="0.2">
      <c r="A9478" s="2"/>
    </row>
    <row r="9479" spans="1:1" x14ac:dyDescent="0.2">
      <c r="A9479" s="2"/>
    </row>
    <row r="9480" spans="1:1" x14ac:dyDescent="0.2">
      <c r="A9480" s="2"/>
    </row>
    <row r="9481" spans="1:1" x14ac:dyDescent="0.2">
      <c r="A9481" s="2"/>
    </row>
    <row r="9482" spans="1:1" x14ac:dyDescent="0.2">
      <c r="A9482" s="2"/>
    </row>
    <row r="9483" spans="1:1" x14ac:dyDescent="0.2">
      <c r="A9483" s="2"/>
    </row>
    <row r="9484" spans="1:1" x14ac:dyDescent="0.2">
      <c r="A9484" s="2"/>
    </row>
    <row r="9485" spans="1:1" x14ac:dyDescent="0.2">
      <c r="A9485" s="2"/>
    </row>
    <row r="9486" spans="1:1" x14ac:dyDescent="0.2">
      <c r="A9486" s="2"/>
    </row>
    <row r="9487" spans="1:1" x14ac:dyDescent="0.2">
      <c r="A9487" s="2"/>
    </row>
    <row r="9488" spans="1:1" x14ac:dyDescent="0.2">
      <c r="A9488" s="2"/>
    </row>
    <row r="9489" spans="1:1" x14ac:dyDescent="0.2">
      <c r="A9489" s="2"/>
    </row>
    <row r="9490" spans="1:1" x14ac:dyDescent="0.2">
      <c r="A9490" s="2"/>
    </row>
    <row r="9491" spans="1:1" x14ac:dyDescent="0.2">
      <c r="A9491" s="2"/>
    </row>
    <row r="9492" spans="1:1" x14ac:dyDescent="0.2">
      <c r="A9492" s="2"/>
    </row>
    <row r="9493" spans="1:1" x14ac:dyDescent="0.2">
      <c r="A9493" s="2"/>
    </row>
    <row r="9494" spans="1:1" x14ac:dyDescent="0.2">
      <c r="A9494" s="2"/>
    </row>
    <row r="9495" spans="1:1" x14ac:dyDescent="0.2">
      <c r="A9495" s="2"/>
    </row>
    <row r="9496" spans="1:1" x14ac:dyDescent="0.2">
      <c r="A9496" s="2"/>
    </row>
    <row r="9497" spans="1:1" x14ac:dyDescent="0.2">
      <c r="A9497" s="2"/>
    </row>
    <row r="9498" spans="1:1" x14ac:dyDescent="0.2">
      <c r="A9498" s="2"/>
    </row>
    <row r="9499" spans="1:1" x14ac:dyDescent="0.2">
      <c r="A9499" s="2"/>
    </row>
    <row r="9500" spans="1:1" x14ac:dyDescent="0.2">
      <c r="A9500" s="2"/>
    </row>
    <row r="9501" spans="1:1" x14ac:dyDescent="0.2">
      <c r="A9501" s="2"/>
    </row>
    <row r="9502" spans="1:1" x14ac:dyDescent="0.2">
      <c r="A9502" s="2"/>
    </row>
    <row r="9503" spans="1:1" x14ac:dyDescent="0.2">
      <c r="A9503" s="2"/>
    </row>
    <row r="9504" spans="1:1" x14ac:dyDescent="0.2">
      <c r="A9504" s="2"/>
    </row>
    <row r="9505" spans="1:1" x14ac:dyDescent="0.2">
      <c r="A9505" s="2"/>
    </row>
    <row r="9506" spans="1:1" x14ac:dyDescent="0.2">
      <c r="A9506" s="2"/>
    </row>
    <row r="9507" spans="1:1" x14ac:dyDescent="0.2">
      <c r="A9507" s="2"/>
    </row>
    <row r="9508" spans="1:1" x14ac:dyDescent="0.2">
      <c r="A9508" s="2"/>
    </row>
    <row r="9509" spans="1:1" x14ac:dyDescent="0.2">
      <c r="A9509" s="2"/>
    </row>
    <row r="9510" spans="1:1" x14ac:dyDescent="0.2">
      <c r="A9510" s="2"/>
    </row>
    <row r="9511" spans="1:1" x14ac:dyDescent="0.2">
      <c r="A9511" s="2"/>
    </row>
    <row r="9512" spans="1:1" x14ac:dyDescent="0.2">
      <c r="A9512" s="2"/>
    </row>
    <row r="9513" spans="1:1" x14ac:dyDescent="0.2">
      <c r="A9513" s="2"/>
    </row>
    <row r="9514" spans="1:1" x14ac:dyDescent="0.2">
      <c r="A9514" s="2"/>
    </row>
    <row r="9515" spans="1:1" x14ac:dyDescent="0.2">
      <c r="A9515" s="2"/>
    </row>
    <row r="9516" spans="1:1" x14ac:dyDescent="0.2">
      <c r="A9516" s="2"/>
    </row>
    <row r="9517" spans="1:1" x14ac:dyDescent="0.2">
      <c r="A9517" s="2"/>
    </row>
    <row r="9518" spans="1:1" x14ac:dyDescent="0.2">
      <c r="A9518" s="2"/>
    </row>
    <row r="9519" spans="1:1" x14ac:dyDescent="0.2">
      <c r="A9519" s="2"/>
    </row>
    <row r="9520" spans="1:1" x14ac:dyDescent="0.2">
      <c r="A9520" s="2"/>
    </row>
    <row r="9521" spans="1:1" x14ac:dyDescent="0.2">
      <c r="A9521" s="2"/>
    </row>
    <row r="9522" spans="1:1" x14ac:dyDescent="0.2">
      <c r="A9522" s="2"/>
    </row>
    <row r="9523" spans="1:1" x14ac:dyDescent="0.2">
      <c r="A9523" s="2"/>
    </row>
    <row r="9524" spans="1:1" x14ac:dyDescent="0.2">
      <c r="A9524" s="2"/>
    </row>
    <row r="9525" spans="1:1" x14ac:dyDescent="0.2">
      <c r="A9525" s="2"/>
    </row>
    <row r="9526" spans="1:1" x14ac:dyDescent="0.2">
      <c r="A9526" s="2"/>
    </row>
    <row r="9527" spans="1:1" x14ac:dyDescent="0.2">
      <c r="A9527" s="2"/>
    </row>
    <row r="9528" spans="1:1" x14ac:dyDescent="0.2">
      <c r="A9528" s="2"/>
    </row>
    <row r="9529" spans="1:1" x14ac:dyDescent="0.2">
      <c r="A9529" s="2"/>
    </row>
    <row r="9530" spans="1:1" x14ac:dyDescent="0.2">
      <c r="A9530" s="2"/>
    </row>
    <row r="9531" spans="1:1" x14ac:dyDescent="0.2">
      <c r="A9531" s="2"/>
    </row>
    <row r="9532" spans="1:1" x14ac:dyDescent="0.2">
      <c r="A9532" s="2"/>
    </row>
    <row r="9533" spans="1:1" x14ac:dyDescent="0.2">
      <c r="A9533" s="2"/>
    </row>
    <row r="9534" spans="1:1" x14ac:dyDescent="0.2">
      <c r="A9534" s="2"/>
    </row>
    <row r="9535" spans="1:1" x14ac:dyDescent="0.2">
      <c r="A9535" s="2"/>
    </row>
    <row r="9536" spans="1:1" x14ac:dyDescent="0.2">
      <c r="A9536" s="2"/>
    </row>
    <row r="9537" spans="1:1" x14ac:dyDescent="0.2">
      <c r="A9537" s="2"/>
    </row>
    <row r="9538" spans="1:1" x14ac:dyDescent="0.2">
      <c r="A9538" s="2"/>
    </row>
    <row r="9539" spans="1:1" x14ac:dyDescent="0.2">
      <c r="A9539" s="2"/>
    </row>
    <row r="9540" spans="1:1" x14ac:dyDescent="0.2">
      <c r="A9540" s="2"/>
    </row>
    <row r="9541" spans="1:1" x14ac:dyDescent="0.2">
      <c r="A9541" s="2"/>
    </row>
    <row r="9542" spans="1:1" x14ac:dyDescent="0.2">
      <c r="A9542" s="2"/>
    </row>
    <row r="9543" spans="1:1" x14ac:dyDescent="0.2">
      <c r="A9543" s="2"/>
    </row>
    <row r="9544" spans="1:1" x14ac:dyDescent="0.2">
      <c r="A9544" s="2"/>
    </row>
    <row r="9545" spans="1:1" x14ac:dyDescent="0.2">
      <c r="A9545" s="2"/>
    </row>
    <row r="9546" spans="1:1" x14ac:dyDescent="0.2">
      <c r="A9546" s="2"/>
    </row>
    <row r="9547" spans="1:1" x14ac:dyDescent="0.2">
      <c r="A9547" s="2"/>
    </row>
    <row r="9548" spans="1:1" x14ac:dyDescent="0.2">
      <c r="A9548" s="2"/>
    </row>
    <row r="9549" spans="1:1" x14ac:dyDescent="0.2">
      <c r="A9549" s="2"/>
    </row>
    <row r="9550" spans="1:1" x14ac:dyDescent="0.2">
      <c r="A9550" s="2"/>
    </row>
    <row r="9551" spans="1:1" x14ac:dyDescent="0.2">
      <c r="A9551" s="2"/>
    </row>
    <row r="9552" spans="1:1" x14ac:dyDescent="0.2">
      <c r="A9552" s="2"/>
    </row>
    <row r="9553" spans="1:1" x14ac:dyDescent="0.2">
      <c r="A9553" s="2"/>
    </row>
    <row r="9554" spans="1:1" x14ac:dyDescent="0.2">
      <c r="A9554" s="2"/>
    </row>
    <row r="9555" spans="1:1" x14ac:dyDescent="0.2">
      <c r="A9555" s="2"/>
    </row>
    <row r="9556" spans="1:1" x14ac:dyDescent="0.2">
      <c r="A9556" s="2"/>
    </row>
    <row r="9557" spans="1:1" x14ac:dyDescent="0.2">
      <c r="A9557" s="2"/>
    </row>
    <row r="9558" spans="1:1" x14ac:dyDescent="0.2">
      <c r="A9558" s="2"/>
    </row>
    <row r="9559" spans="1:1" x14ac:dyDescent="0.2">
      <c r="A9559" s="2"/>
    </row>
    <row r="9560" spans="1:1" x14ac:dyDescent="0.2">
      <c r="A9560" s="2"/>
    </row>
    <row r="9561" spans="1:1" x14ac:dyDescent="0.2">
      <c r="A9561" s="2"/>
    </row>
    <row r="9562" spans="1:1" x14ac:dyDescent="0.2">
      <c r="A9562" s="2"/>
    </row>
    <row r="9563" spans="1:1" x14ac:dyDescent="0.2">
      <c r="A9563" s="2"/>
    </row>
    <row r="9564" spans="1:1" x14ac:dyDescent="0.2">
      <c r="A9564" s="2"/>
    </row>
    <row r="9565" spans="1:1" x14ac:dyDescent="0.2">
      <c r="A9565" s="2"/>
    </row>
    <row r="9566" spans="1:1" x14ac:dyDescent="0.2">
      <c r="A9566" s="2"/>
    </row>
    <row r="9567" spans="1:1" x14ac:dyDescent="0.2">
      <c r="A9567" s="2"/>
    </row>
    <row r="9568" spans="1:1" x14ac:dyDescent="0.2">
      <c r="A9568" s="2"/>
    </row>
    <row r="9569" spans="1:1" x14ac:dyDescent="0.2">
      <c r="A9569" s="2"/>
    </row>
    <row r="9570" spans="1:1" x14ac:dyDescent="0.2">
      <c r="A9570" s="2"/>
    </row>
    <row r="9571" spans="1:1" x14ac:dyDescent="0.2">
      <c r="A9571" s="2"/>
    </row>
    <row r="9572" spans="1:1" x14ac:dyDescent="0.2">
      <c r="A9572" s="2"/>
    </row>
    <row r="9573" spans="1:1" x14ac:dyDescent="0.2">
      <c r="A9573" s="2"/>
    </row>
    <row r="9574" spans="1:1" x14ac:dyDescent="0.2">
      <c r="A9574" s="2"/>
    </row>
    <row r="9575" spans="1:1" x14ac:dyDescent="0.2">
      <c r="A9575" s="2"/>
    </row>
    <row r="9576" spans="1:1" x14ac:dyDescent="0.2">
      <c r="A9576" s="2"/>
    </row>
    <row r="9577" spans="1:1" x14ac:dyDescent="0.2">
      <c r="A9577" s="2"/>
    </row>
    <row r="9578" spans="1:1" x14ac:dyDescent="0.2">
      <c r="A9578" s="2"/>
    </row>
    <row r="9579" spans="1:1" x14ac:dyDescent="0.2">
      <c r="A9579" s="2"/>
    </row>
    <row r="9580" spans="1:1" x14ac:dyDescent="0.2">
      <c r="A9580" s="2"/>
    </row>
    <row r="9581" spans="1:1" x14ac:dyDescent="0.2">
      <c r="A9581" s="2"/>
    </row>
    <row r="9582" spans="1:1" x14ac:dyDescent="0.2">
      <c r="A9582" s="2"/>
    </row>
    <row r="9583" spans="1:1" x14ac:dyDescent="0.2">
      <c r="A9583" s="2"/>
    </row>
    <row r="9584" spans="1:1" x14ac:dyDescent="0.2">
      <c r="A9584" s="2"/>
    </row>
    <row r="9585" spans="1:1" x14ac:dyDescent="0.2">
      <c r="A9585" s="2"/>
    </row>
    <row r="9586" spans="1:1" x14ac:dyDescent="0.2">
      <c r="A9586" s="2"/>
    </row>
    <row r="9587" spans="1:1" x14ac:dyDescent="0.2">
      <c r="A9587" s="2"/>
    </row>
    <row r="9588" spans="1:1" x14ac:dyDescent="0.2">
      <c r="A9588" s="2"/>
    </row>
    <row r="9589" spans="1:1" x14ac:dyDescent="0.2">
      <c r="A9589" s="2"/>
    </row>
    <row r="9590" spans="1:1" x14ac:dyDescent="0.2">
      <c r="A9590" s="2"/>
    </row>
    <row r="9591" spans="1:1" x14ac:dyDescent="0.2">
      <c r="A9591" s="2"/>
    </row>
    <row r="9592" spans="1:1" x14ac:dyDescent="0.2">
      <c r="A9592" s="2"/>
    </row>
    <row r="9593" spans="1:1" x14ac:dyDescent="0.2">
      <c r="A9593" s="2"/>
    </row>
    <row r="9594" spans="1:1" x14ac:dyDescent="0.2">
      <c r="A9594" s="2"/>
    </row>
    <row r="9595" spans="1:1" x14ac:dyDescent="0.2">
      <c r="A9595" s="2"/>
    </row>
    <row r="9596" spans="1:1" x14ac:dyDescent="0.2">
      <c r="A9596" s="2"/>
    </row>
    <row r="9597" spans="1:1" x14ac:dyDescent="0.2">
      <c r="A9597" s="2"/>
    </row>
    <row r="9598" spans="1:1" x14ac:dyDescent="0.2">
      <c r="A9598" s="2"/>
    </row>
    <row r="9599" spans="1:1" x14ac:dyDescent="0.2">
      <c r="A9599" s="2"/>
    </row>
    <row r="9600" spans="1:1" x14ac:dyDescent="0.2">
      <c r="A9600" s="2"/>
    </row>
    <row r="9601" spans="1:1" x14ac:dyDescent="0.2">
      <c r="A9601" s="2"/>
    </row>
    <row r="9602" spans="1:1" x14ac:dyDescent="0.2">
      <c r="A9602" s="2"/>
    </row>
    <row r="9603" spans="1:1" x14ac:dyDescent="0.2">
      <c r="A9603" s="2"/>
    </row>
    <row r="9604" spans="1:1" x14ac:dyDescent="0.2">
      <c r="A9604" s="2"/>
    </row>
    <row r="9605" spans="1:1" x14ac:dyDescent="0.2">
      <c r="A9605" s="2"/>
    </row>
    <row r="9606" spans="1:1" x14ac:dyDescent="0.2">
      <c r="A9606" s="2"/>
    </row>
    <row r="9607" spans="1:1" x14ac:dyDescent="0.2">
      <c r="A9607" s="2"/>
    </row>
    <row r="9608" spans="1:1" x14ac:dyDescent="0.2">
      <c r="A9608" s="2"/>
    </row>
    <row r="9609" spans="1:1" x14ac:dyDescent="0.2">
      <c r="A9609" s="2"/>
    </row>
    <row r="9610" spans="1:1" x14ac:dyDescent="0.2">
      <c r="A9610" s="2"/>
    </row>
    <row r="9611" spans="1:1" x14ac:dyDescent="0.2">
      <c r="A9611" s="2"/>
    </row>
    <row r="9612" spans="1:1" x14ac:dyDescent="0.2">
      <c r="A9612" s="2"/>
    </row>
    <row r="9613" spans="1:1" x14ac:dyDescent="0.2">
      <c r="A9613" s="2"/>
    </row>
    <row r="9614" spans="1:1" x14ac:dyDescent="0.2">
      <c r="A9614" s="2"/>
    </row>
    <row r="9615" spans="1:1" x14ac:dyDescent="0.2">
      <c r="A9615" s="2"/>
    </row>
    <row r="9616" spans="1:1" x14ac:dyDescent="0.2">
      <c r="A9616" s="2"/>
    </row>
    <row r="9617" spans="1:1" x14ac:dyDescent="0.2">
      <c r="A9617" s="2"/>
    </row>
    <row r="9618" spans="1:1" x14ac:dyDescent="0.2">
      <c r="A9618" s="2"/>
    </row>
    <row r="9619" spans="1:1" x14ac:dyDescent="0.2">
      <c r="A9619" s="2"/>
    </row>
    <row r="9620" spans="1:1" x14ac:dyDescent="0.2">
      <c r="A9620" s="2"/>
    </row>
    <row r="9621" spans="1:1" x14ac:dyDescent="0.2">
      <c r="A9621" s="2"/>
    </row>
    <row r="9622" spans="1:1" x14ac:dyDescent="0.2">
      <c r="A9622" s="2"/>
    </row>
    <row r="9623" spans="1:1" x14ac:dyDescent="0.2">
      <c r="A9623" s="2"/>
    </row>
    <row r="9624" spans="1:1" x14ac:dyDescent="0.2">
      <c r="A9624" s="2"/>
    </row>
    <row r="9625" spans="1:1" x14ac:dyDescent="0.2">
      <c r="A9625" s="2"/>
    </row>
    <row r="9626" spans="1:1" x14ac:dyDescent="0.2">
      <c r="A9626" s="2"/>
    </row>
    <row r="9627" spans="1:1" x14ac:dyDescent="0.2">
      <c r="A9627" s="2"/>
    </row>
    <row r="9628" spans="1:1" x14ac:dyDescent="0.2">
      <c r="A9628" s="2"/>
    </row>
    <row r="9629" spans="1:1" x14ac:dyDescent="0.2">
      <c r="A9629" s="2"/>
    </row>
    <row r="9630" spans="1:1" x14ac:dyDescent="0.2">
      <c r="A9630" s="2"/>
    </row>
    <row r="9631" spans="1:1" x14ac:dyDescent="0.2">
      <c r="A9631" s="2"/>
    </row>
    <row r="9632" spans="1:1" x14ac:dyDescent="0.2">
      <c r="A9632" s="2"/>
    </row>
    <row r="9633" spans="1:1" x14ac:dyDescent="0.2">
      <c r="A9633" s="2"/>
    </row>
    <row r="9634" spans="1:1" x14ac:dyDescent="0.2">
      <c r="A9634" s="2"/>
    </row>
    <row r="9635" spans="1:1" x14ac:dyDescent="0.2">
      <c r="A9635" s="2"/>
    </row>
    <row r="9636" spans="1:1" x14ac:dyDescent="0.2">
      <c r="A9636" s="2"/>
    </row>
    <row r="9637" spans="1:1" x14ac:dyDescent="0.2">
      <c r="A9637" s="2"/>
    </row>
    <row r="9638" spans="1:1" x14ac:dyDescent="0.2">
      <c r="A9638" s="2"/>
    </row>
    <row r="9639" spans="1:1" x14ac:dyDescent="0.2">
      <c r="A9639" s="2"/>
    </row>
    <row r="9640" spans="1:1" x14ac:dyDescent="0.2">
      <c r="A9640" s="2"/>
    </row>
    <row r="9641" spans="1:1" x14ac:dyDescent="0.2">
      <c r="A9641" s="2"/>
    </row>
    <row r="9642" spans="1:1" x14ac:dyDescent="0.2">
      <c r="A9642" s="2"/>
    </row>
    <row r="9643" spans="1:1" x14ac:dyDescent="0.2">
      <c r="A9643" s="2"/>
    </row>
    <row r="9644" spans="1:1" x14ac:dyDescent="0.2">
      <c r="A9644" s="2"/>
    </row>
    <row r="9645" spans="1:1" x14ac:dyDescent="0.2">
      <c r="A9645" s="2"/>
    </row>
    <row r="9646" spans="1:1" x14ac:dyDescent="0.2">
      <c r="A9646" s="2"/>
    </row>
    <row r="9647" spans="1:1" x14ac:dyDescent="0.2">
      <c r="A9647" s="2"/>
    </row>
    <row r="9648" spans="1:1" x14ac:dyDescent="0.2">
      <c r="A9648" s="2"/>
    </row>
    <row r="9649" spans="1:1" x14ac:dyDescent="0.2">
      <c r="A9649" s="2"/>
    </row>
    <row r="9650" spans="1:1" x14ac:dyDescent="0.2">
      <c r="A9650" s="2"/>
    </row>
    <row r="9651" spans="1:1" x14ac:dyDescent="0.2">
      <c r="A9651" s="2"/>
    </row>
    <row r="9652" spans="1:1" x14ac:dyDescent="0.2">
      <c r="A9652" s="2"/>
    </row>
    <row r="9653" spans="1:1" x14ac:dyDescent="0.2">
      <c r="A9653" s="2"/>
    </row>
    <row r="9654" spans="1:1" x14ac:dyDescent="0.2">
      <c r="A9654" s="2"/>
    </row>
    <row r="9655" spans="1:1" x14ac:dyDescent="0.2">
      <c r="A9655" s="2"/>
    </row>
    <row r="9656" spans="1:1" x14ac:dyDescent="0.2">
      <c r="A9656" s="2"/>
    </row>
    <row r="9657" spans="1:1" x14ac:dyDescent="0.2">
      <c r="A9657" s="2"/>
    </row>
    <row r="9658" spans="1:1" x14ac:dyDescent="0.2">
      <c r="A9658" s="2"/>
    </row>
    <row r="9659" spans="1:1" x14ac:dyDescent="0.2">
      <c r="A9659" s="2"/>
    </row>
    <row r="9660" spans="1:1" x14ac:dyDescent="0.2">
      <c r="A9660" s="2"/>
    </row>
    <row r="9661" spans="1:1" x14ac:dyDescent="0.2">
      <c r="A9661" s="2"/>
    </row>
    <row r="9662" spans="1:1" x14ac:dyDescent="0.2">
      <c r="A9662" s="2"/>
    </row>
    <row r="9663" spans="1:1" x14ac:dyDescent="0.2">
      <c r="A9663" s="2"/>
    </row>
    <row r="9664" spans="1:1" x14ac:dyDescent="0.2">
      <c r="A9664" s="2"/>
    </row>
    <row r="9665" spans="1:1" x14ac:dyDescent="0.2">
      <c r="A9665" s="2"/>
    </row>
    <row r="9666" spans="1:1" x14ac:dyDescent="0.2">
      <c r="A9666" s="2"/>
    </row>
    <row r="9667" spans="1:1" x14ac:dyDescent="0.2">
      <c r="A9667" s="2"/>
    </row>
    <row r="9668" spans="1:1" x14ac:dyDescent="0.2">
      <c r="A9668" s="2"/>
    </row>
    <row r="9669" spans="1:1" x14ac:dyDescent="0.2">
      <c r="A9669" s="2"/>
    </row>
    <row r="9670" spans="1:1" x14ac:dyDescent="0.2">
      <c r="A9670" s="2"/>
    </row>
    <row r="9671" spans="1:1" x14ac:dyDescent="0.2">
      <c r="A9671" s="2"/>
    </row>
    <row r="9672" spans="1:1" x14ac:dyDescent="0.2">
      <c r="A9672" s="2"/>
    </row>
    <row r="9673" spans="1:1" x14ac:dyDescent="0.2">
      <c r="A9673" s="2"/>
    </row>
    <row r="9674" spans="1:1" x14ac:dyDescent="0.2">
      <c r="A9674" s="2"/>
    </row>
    <row r="9675" spans="1:1" x14ac:dyDescent="0.2">
      <c r="A9675" s="2"/>
    </row>
    <row r="9676" spans="1:1" x14ac:dyDescent="0.2">
      <c r="A9676" s="2"/>
    </row>
    <row r="9677" spans="1:1" x14ac:dyDescent="0.2">
      <c r="A9677" s="2"/>
    </row>
    <row r="9678" spans="1:1" x14ac:dyDescent="0.2">
      <c r="A9678" s="2"/>
    </row>
    <row r="9679" spans="1:1" x14ac:dyDescent="0.2">
      <c r="A9679" s="2"/>
    </row>
    <row r="9680" spans="1:1" x14ac:dyDescent="0.2">
      <c r="A9680" s="2"/>
    </row>
    <row r="9681" spans="1:1" x14ac:dyDescent="0.2">
      <c r="A9681" s="2"/>
    </row>
    <row r="9682" spans="1:1" x14ac:dyDescent="0.2">
      <c r="A9682" s="2"/>
    </row>
    <row r="9683" spans="1:1" x14ac:dyDescent="0.2">
      <c r="A9683" s="2"/>
    </row>
    <row r="9684" spans="1:1" x14ac:dyDescent="0.2">
      <c r="A9684" s="2"/>
    </row>
    <row r="9685" spans="1:1" x14ac:dyDescent="0.2">
      <c r="A9685" s="2"/>
    </row>
    <row r="9686" spans="1:1" x14ac:dyDescent="0.2">
      <c r="A9686" s="2"/>
    </row>
    <row r="9687" spans="1:1" x14ac:dyDescent="0.2">
      <c r="A9687" s="2"/>
    </row>
    <row r="9688" spans="1:1" x14ac:dyDescent="0.2">
      <c r="A9688" s="2"/>
    </row>
    <row r="9689" spans="1:1" x14ac:dyDescent="0.2">
      <c r="A9689" s="2"/>
    </row>
    <row r="9690" spans="1:1" x14ac:dyDescent="0.2">
      <c r="A9690" s="2"/>
    </row>
    <row r="9691" spans="1:1" x14ac:dyDescent="0.2">
      <c r="A9691" s="2"/>
    </row>
    <row r="9692" spans="1:1" x14ac:dyDescent="0.2">
      <c r="A9692" s="2"/>
    </row>
    <row r="9693" spans="1:1" x14ac:dyDescent="0.2">
      <c r="A9693" s="2"/>
    </row>
    <row r="9694" spans="1:1" x14ac:dyDescent="0.2">
      <c r="A9694" s="2"/>
    </row>
    <row r="9695" spans="1:1" x14ac:dyDescent="0.2">
      <c r="A9695" s="2"/>
    </row>
    <row r="9696" spans="1:1" x14ac:dyDescent="0.2">
      <c r="A9696" s="2"/>
    </row>
    <row r="9697" spans="1:1" x14ac:dyDescent="0.2">
      <c r="A9697" s="2"/>
    </row>
    <row r="9698" spans="1:1" x14ac:dyDescent="0.2">
      <c r="A9698" s="2"/>
    </row>
    <row r="9699" spans="1:1" x14ac:dyDescent="0.2">
      <c r="A9699" s="2"/>
    </row>
    <row r="9700" spans="1:1" x14ac:dyDescent="0.2">
      <c r="A9700" s="2"/>
    </row>
    <row r="9701" spans="1:1" x14ac:dyDescent="0.2">
      <c r="A9701" s="2"/>
    </row>
    <row r="9702" spans="1:1" x14ac:dyDescent="0.2">
      <c r="A9702" s="2"/>
    </row>
    <row r="9703" spans="1:1" x14ac:dyDescent="0.2">
      <c r="A9703" s="2"/>
    </row>
    <row r="9704" spans="1:1" x14ac:dyDescent="0.2">
      <c r="A9704" s="2"/>
    </row>
    <row r="9705" spans="1:1" x14ac:dyDescent="0.2">
      <c r="A9705" s="2"/>
    </row>
    <row r="9706" spans="1:1" x14ac:dyDescent="0.2">
      <c r="A9706" s="2"/>
    </row>
    <row r="9707" spans="1:1" x14ac:dyDescent="0.2">
      <c r="A9707" s="2"/>
    </row>
    <row r="9708" spans="1:1" x14ac:dyDescent="0.2">
      <c r="A9708" s="2"/>
    </row>
    <row r="9709" spans="1:1" x14ac:dyDescent="0.2">
      <c r="A9709" s="2"/>
    </row>
    <row r="9710" spans="1:1" x14ac:dyDescent="0.2">
      <c r="A9710" s="2"/>
    </row>
    <row r="9711" spans="1:1" x14ac:dyDescent="0.2">
      <c r="A9711" s="2"/>
    </row>
    <row r="9712" spans="1:1" x14ac:dyDescent="0.2">
      <c r="A9712" s="2"/>
    </row>
    <row r="9713" spans="1:1" x14ac:dyDescent="0.2">
      <c r="A9713" s="2"/>
    </row>
    <row r="9714" spans="1:1" x14ac:dyDescent="0.2">
      <c r="A9714" s="2"/>
    </row>
    <row r="9715" spans="1:1" x14ac:dyDescent="0.2">
      <c r="A9715" s="2"/>
    </row>
    <row r="9716" spans="1:1" x14ac:dyDescent="0.2">
      <c r="A9716" s="2"/>
    </row>
    <row r="9717" spans="1:1" x14ac:dyDescent="0.2">
      <c r="A9717" s="2"/>
    </row>
    <row r="9718" spans="1:1" x14ac:dyDescent="0.2">
      <c r="A9718" s="2"/>
    </row>
    <row r="9719" spans="1:1" x14ac:dyDescent="0.2">
      <c r="A9719" s="2"/>
    </row>
    <row r="9720" spans="1:1" x14ac:dyDescent="0.2">
      <c r="A9720" s="2"/>
    </row>
    <row r="9721" spans="1:1" x14ac:dyDescent="0.2">
      <c r="A9721" s="2"/>
    </row>
    <row r="9722" spans="1:1" x14ac:dyDescent="0.2">
      <c r="A9722" s="2"/>
    </row>
    <row r="9723" spans="1:1" x14ac:dyDescent="0.2">
      <c r="A9723" s="2"/>
    </row>
    <row r="9724" spans="1:1" x14ac:dyDescent="0.2">
      <c r="A9724" s="2"/>
    </row>
    <row r="9725" spans="1:1" x14ac:dyDescent="0.2">
      <c r="A9725" s="2"/>
    </row>
    <row r="9726" spans="1:1" x14ac:dyDescent="0.2">
      <c r="A9726" s="2"/>
    </row>
    <row r="9727" spans="1:1" x14ac:dyDescent="0.2">
      <c r="A9727" s="2"/>
    </row>
    <row r="9728" spans="1:1" x14ac:dyDescent="0.2">
      <c r="A9728" s="2"/>
    </row>
    <row r="9729" spans="1:1" x14ac:dyDescent="0.2">
      <c r="A9729" s="2"/>
    </row>
    <row r="9730" spans="1:1" x14ac:dyDescent="0.2">
      <c r="A9730" s="2"/>
    </row>
    <row r="9731" spans="1:1" x14ac:dyDescent="0.2">
      <c r="A9731" s="2"/>
    </row>
    <row r="9732" spans="1:1" x14ac:dyDescent="0.2">
      <c r="A9732" s="2"/>
    </row>
    <row r="9733" spans="1:1" x14ac:dyDescent="0.2">
      <c r="A9733" s="2"/>
    </row>
    <row r="9734" spans="1:1" x14ac:dyDescent="0.2">
      <c r="A9734" s="2"/>
    </row>
    <row r="9735" spans="1:1" x14ac:dyDescent="0.2">
      <c r="A9735" s="2"/>
    </row>
    <row r="9736" spans="1:1" x14ac:dyDescent="0.2">
      <c r="A9736" s="2"/>
    </row>
    <row r="9737" spans="1:1" x14ac:dyDescent="0.2">
      <c r="A9737" s="2"/>
    </row>
    <row r="9738" spans="1:1" x14ac:dyDescent="0.2">
      <c r="A9738" s="2"/>
    </row>
    <row r="9739" spans="1:1" x14ac:dyDescent="0.2">
      <c r="A9739" s="2"/>
    </row>
    <row r="9740" spans="1:1" x14ac:dyDescent="0.2">
      <c r="A9740" s="2"/>
    </row>
    <row r="9741" spans="1:1" x14ac:dyDescent="0.2">
      <c r="A9741" s="2"/>
    </row>
    <row r="9742" spans="1:1" x14ac:dyDescent="0.2">
      <c r="A9742" s="2"/>
    </row>
    <row r="9743" spans="1:1" x14ac:dyDescent="0.2">
      <c r="A9743" s="2"/>
    </row>
    <row r="9744" spans="1:1" x14ac:dyDescent="0.2">
      <c r="A9744" s="2"/>
    </row>
    <row r="9745" spans="1:1" x14ac:dyDescent="0.2">
      <c r="A9745" s="2"/>
    </row>
    <row r="9746" spans="1:1" x14ac:dyDescent="0.2">
      <c r="A9746" s="2"/>
    </row>
    <row r="9747" spans="1:1" x14ac:dyDescent="0.2">
      <c r="A9747" s="2"/>
    </row>
    <row r="9748" spans="1:1" x14ac:dyDescent="0.2">
      <c r="A9748" s="2"/>
    </row>
    <row r="9749" spans="1:1" x14ac:dyDescent="0.2">
      <c r="A9749" s="2"/>
    </row>
    <row r="9750" spans="1:1" x14ac:dyDescent="0.2">
      <c r="A9750" s="2"/>
    </row>
    <row r="9751" spans="1:1" x14ac:dyDescent="0.2">
      <c r="A9751" s="2"/>
    </row>
    <row r="9752" spans="1:1" x14ac:dyDescent="0.2">
      <c r="A9752" s="2"/>
    </row>
    <row r="9753" spans="1:1" x14ac:dyDescent="0.2">
      <c r="A9753" s="2"/>
    </row>
    <row r="9754" spans="1:1" x14ac:dyDescent="0.2">
      <c r="A9754" s="2"/>
    </row>
    <row r="9755" spans="1:1" x14ac:dyDescent="0.2">
      <c r="A9755" s="2"/>
    </row>
    <row r="9756" spans="1:1" x14ac:dyDescent="0.2">
      <c r="A9756" s="2"/>
    </row>
    <row r="9757" spans="1:1" x14ac:dyDescent="0.2">
      <c r="A9757" s="2"/>
    </row>
    <row r="9758" spans="1:1" x14ac:dyDescent="0.2">
      <c r="A9758" s="2"/>
    </row>
    <row r="9759" spans="1:1" x14ac:dyDescent="0.2">
      <c r="A9759" s="2"/>
    </row>
    <row r="9760" spans="1:1" x14ac:dyDescent="0.2">
      <c r="A9760" s="2"/>
    </row>
    <row r="9761" spans="1:1" x14ac:dyDescent="0.2">
      <c r="A9761" s="2"/>
    </row>
    <row r="9762" spans="1:1" x14ac:dyDescent="0.2">
      <c r="A9762" s="2"/>
    </row>
    <row r="9763" spans="1:1" x14ac:dyDescent="0.2">
      <c r="A9763" s="2"/>
    </row>
    <row r="9764" spans="1:1" x14ac:dyDescent="0.2">
      <c r="A9764" s="2"/>
    </row>
    <row r="9765" spans="1:1" x14ac:dyDescent="0.2">
      <c r="A9765" s="2"/>
    </row>
    <row r="9766" spans="1:1" x14ac:dyDescent="0.2">
      <c r="A9766" s="2"/>
    </row>
    <row r="9767" spans="1:1" x14ac:dyDescent="0.2">
      <c r="A9767" s="2"/>
    </row>
    <row r="9768" spans="1:1" x14ac:dyDescent="0.2">
      <c r="A9768" s="2"/>
    </row>
    <row r="9769" spans="1:1" x14ac:dyDescent="0.2">
      <c r="A9769" s="2"/>
    </row>
    <row r="9770" spans="1:1" x14ac:dyDescent="0.2">
      <c r="A9770" s="2"/>
    </row>
    <row r="9771" spans="1:1" x14ac:dyDescent="0.2">
      <c r="A9771" s="2"/>
    </row>
    <row r="9772" spans="1:1" x14ac:dyDescent="0.2">
      <c r="A9772" s="2"/>
    </row>
    <row r="9773" spans="1:1" x14ac:dyDescent="0.2">
      <c r="A9773" s="2"/>
    </row>
    <row r="9774" spans="1:1" x14ac:dyDescent="0.2">
      <c r="A9774" s="2"/>
    </row>
    <row r="9775" spans="1:1" x14ac:dyDescent="0.2">
      <c r="A9775" s="2"/>
    </row>
    <row r="9776" spans="1:1" x14ac:dyDescent="0.2">
      <c r="A9776" s="2"/>
    </row>
    <row r="9777" spans="1:1" x14ac:dyDescent="0.2">
      <c r="A9777" s="2"/>
    </row>
    <row r="9778" spans="1:1" x14ac:dyDescent="0.2">
      <c r="A9778" s="2"/>
    </row>
    <row r="9779" spans="1:1" x14ac:dyDescent="0.2">
      <c r="A9779" s="2"/>
    </row>
    <row r="9780" spans="1:1" x14ac:dyDescent="0.2">
      <c r="A9780" s="2"/>
    </row>
    <row r="9781" spans="1:1" x14ac:dyDescent="0.2">
      <c r="A9781" s="2"/>
    </row>
    <row r="9782" spans="1:1" x14ac:dyDescent="0.2">
      <c r="A9782" s="2"/>
    </row>
    <row r="9783" spans="1:1" x14ac:dyDescent="0.2">
      <c r="A9783" s="2"/>
    </row>
    <row r="9784" spans="1:1" x14ac:dyDescent="0.2">
      <c r="A9784" s="2"/>
    </row>
    <row r="9785" spans="1:1" x14ac:dyDescent="0.2">
      <c r="A9785" s="2"/>
    </row>
    <row r="9786" spans="1:1" x14ac:dyDescent="0.2">
      <c r="A9786" s="2"/>
    </row>
    <row r="9787" spans="1:1" x14ac:dyDescent="0.2">
      <c r="A9787" s="2"/>
    </row>
    <row r="9788" spans="1:1" x14ac:dyDescent="0.2">
      <c r="A9788" s="2"/>
    </row>
    <row r="9789" spans="1:1" x14ac:dyDescent="0.2">
      <c r="A9789" s="2"/>
    </row>
    <row r="9790" spans="1:1" x14ac:dyDescent="0.2">
      <c r="A9790" s="2"/>
    </row>
    <row r="9791" spans="1:1" x14ac:dyDescent="0.2">
      <c r="A9791" s="2"/>
    </row>
    <row r="9792" spans="1:1" x14ac:dyDescent="0.2">
      <c r="A9792" s="2"/>
    </row>
    <row r="9793" spans="1:1" x14ac:dyDescent="0.2">
      <c r="A9793" s="2"/>
    </row>
    <row r="9794" spans="1:1" x14ac:dyDescent="0.2">
      <c r="A9794" s="2"/>
    </row>
    <row r="9795" spans="1:1" x14ac:dyDescent="0.2">
      <c r="A9795" s="2"/>
    </row>
    <row r="9796" spans="1:1" x14ac:dyDescent="0.2">
      <c r="A9796" s="2"/>
    </row>
    <row r="9797" spans="1:1" x14ac:dyDescent="0.2">
      <c r="A9797" s="2"/>
    </row>
    <row r="9798" spans="1:1" x14ac:dyDescent="0.2">
      <c r="A9798" s="2"/>
    </row>
    <row r="9799" spans="1:1" x14ac:dyDescent="0.2">
      <c r="A9799" s="2"/>
    </row>
    <row r="9800" spans="1:1" x14ac:dyDescent="0.2">
      <c r="A9800" s="2"/>
    </row>
    <row r="9801" spans="1:1" x14ac:dyDescent="0.2">
      <c r="A9801" s="2"/>
    </row>
    <row r="9802" spans="1:1" x14ac:dyDescent="0.2">
      <c r="A9802" s="2"/>
    </row>
    <row r="9803" spans="1:1" x14ac:dyDescent="0.2">
      <c r="A9803" s="2"/>
    </row>
    <row r="9804" spans="1:1" x14ac:dyDescent="0.2">
      <c r="A9804" s="2"/>
    </row>
    <row r="9805" spans="1:1" x14ac:dyDescent="0.2">
      <c r="A9805" s="2"/>
    </row>
    <row r="9806" spans="1:1" x14ac:dyDescent="0.2">
      <c r="A9806" s="2"/>
    </row>
    <row r="9807" spans="1:1" x14ac:dyDescent="0.2">
      <c r="A9807" s="2"/>
    </row>
    <row r="9808" spans="1:1" x14ac:dyDescent="0.2">
      <c r="A9808" s="2"/>
    </row>
    <row r="9809" spans="1:1" x14ac:dyDescent="0.2">
      <c r="A9809" s="2"/>
    </row>
    <row r="9810" spans="1:1" x14ac:dyDescent="0.2">
      <c r="A9810" s="2"/>
    </row>
    <row r="9811" spans="1:1" x14ac:dyDescent="0.2">
      <c r="A9811" s="2"/>
    </row>
    <row r="9812" spans="1:1" x14ac:dyDescent="0.2">
      <c r="A9812" s="2"/>
    </row>
    <row r="9813" spans="1:1" x14ac:dyDescent="0.2">
      <c r="A9813" s="2"/>
    </row>
    <row r="9814" spans="1:1" x14ac:dyDescent="0.2">
      <c r="A9814" s="2"/>
    </row>
    <row r="9815" spans="1:1" x14ac:dyDescent="0.2">
      <c r="A9815" s="2"/>
    </row>
    <row r="9816" spans="1:1" x14ac:dyDescent="0.2">
      <c r="A9816" s="2"/>
    </row>
    <row r="9817" spans="1:1" x14ac:dyDescent="0.2">
      <c r="A9817" s="2"/>
    </row>
    <row r="9818" spans="1:1" x14ac:dyDescent="0.2">
      <c r="A9818" s="2"/>
    </row>
    <row r="9819" spans="1:1" x14ac:dyDescent="0.2">
      <c r="A9819" s="2"/>
    </row>
    <row r="9820" spans="1:1" x14ac:dyDescent="0.2">
      <c r="A9820" s="2"/>
    </row>
    <row r="9821" spans="1:1" x14ac:dyDescent="0.2">
      <c r="A9821" s="2"/>
    </row>
    <row r="9822" spans="1:1" x14ac:dyDescent="0.2">
      <c r="A9822" s="2"/>
    </row>
    <row r="9823" spans="1:1" x14ac:dyDescent="0.2">
      <c r="A9823" s="2"/>
    </row>
    <row r="9824" spans="1:1" x14ac:dyDescent="0.2">
      <c r="A9824" s="2"/>
    </row>
    <row r="9825" spans="1:1" x14ac:dyDescent="0.2">
      <c r="A9825" s="2"/>
    </row>
    <row r="9826" spans="1:1" x14ac:dyDescent="0.2">
      <c r="A9826" s="2"/>
    </row>
    <row r="9827" spans="1:1" x14ac:dyDescent="0.2">
      <c r="A9827" s="2"/>
    </row>
    <row r="9828" spans="1:1" x14ac:dyDescent="0.2">
      <c r="A9828" s="2"/>
    </row>
    <row r="9829" spans="1:1" x14ac:dyDescent="0.2">
      <c r="A9829" s="2"/>
    </row>
    <row r="9830" spans="1:1" x14ac:dyDescent="0.2">
      <c r="A9830" s="2"/>
    </row>
    <row r="9831" spans="1:1" x14ac:dyDescent="0.2">
      <c r="A9831" s="2"/>
    </row>
    <row r="9832" spans="1:1" x14ac:dyDescent="0.2">
      <c r="A9832" s="2"/>
    </row>
    <row r="9833" spans="1:1" x14ac:dyDescent="0.2">
      <c r="A9833" s="2"/>
    </row>
    <row r="9834" spans="1:1" x14ac:dyDescent="0.2">
      <c r="A9834" s="2"/>
    </row>
    <row r="9835" spans="1:1" x14ac:dyDescent="0.2">
      <c r="A9835" s="2"/>
    </row>
    <row r="9836" spans="1:1" x14ac:dyDescent="0.2">
      <c r="A9836" s="2"/>
    </row>
    <row r="9837" spans="1:1" x14ac:dyDescent="0.2">
      <c r="A9837" s="2"/>
    </row>
    <row r="9838" spans="1:1" x14ac:dyDescent="0.2">
      <c r="A9838" s="2"/>
    </row>
    <row r="9839" spans="1:1" x14ac:dyDescent="0.2">
      <c r="A9839" s="2"/>
    </row>
    <row r="9840" spans="1:1" x14ac:dyDescent="0.2">
      <c r="A9840" s="2"/>
    </row>
    <row r="9841" spans="1:1" x14ac:dyDescent="0.2">
      <c r="A9841" s="2"/>
    </row>
    <row r="9842" spans="1:1" x14ac:dyDescent="0.2">
      <c r="A9842" s="2"/>
    </row>
    <row r="9843" spans="1:1" x14ac:dyDescent="0.2">
      <c r="A9843" s="2"/>
    </row>
    <row r="9844" spans="1:1" x14ac:dyDescent="0.2">
      <c r="A9844" s="2"/>
    </row>
    <row r="9845" spans="1:1" x14ac:dyDescent="0.2">
      <c r="A9845" s="2"/>
    </row>
    <row r="9846" spans="1:1" x14ac:dyDescent="0.2">
      <c r="A9846" s="2"/>
    </row>
    <row r="9847" spans="1:1" x14ac:dyDescent="0.2">
      <c r="A9847" s="2"/>
    </row>
    <row r="9848" spans="1:1" x14ac:dyDescent="0.2">
      <c r="A9848" s="2"/>
    </row>
    <row r="9849" spans="1:1" x14ac:dyDescent="0.2">
      <c r="A9849" s="2"/>
    </row>
    <row r="9850" spans="1:1" x14ac:dyDescent="0.2">
      <c r="A9850" s="2"/>
    </row>
    <row r="9851" spans="1:1" x14ac:dyDescent="0.2">
      <c r="A9851" s="2"/>
    </row>
    <row r="9852" spans="1:1" x14ac:dyDescent="0.2">
      <c r="A9852" s="2"/>
    </row>
    <row r="9853" spans="1:1" x14ac:dyDescent="0.2">
      <c r="A9853" s="2"/>
    </row>
    <row r="9854" spans="1:1" x14ac:dyDescent="0.2">
      <c r="A9854" s="2"/>
    </row>
    <row r="9855" spans="1:1" x14ac:dyDescent="0.2">
      <c r="A9855" s="2"/>
    </row>
    <row r="9856" spans="1:1" x14ac:dyDescent="0.2">
      <c r="A9856" s="2"/>
    </row>
    <row r="9857" spans="1:1" x14ac:dyDescent="0.2">
      <c r="A9857" s="2"/>
    </row>
    <row r="9858" spans="1:1" x14ac:dyDescent="0.2">
      <c r="A9858" s="2"/>
    </row>
    <row r="9859" spans="1:1" x14ac:dyDescent="0.2">
      <c r="A9859" s="2"/>
    </row>
    <row r="9860" spans="1:1" x14ac:dyDescent="0.2">
      <c r="A9860" s="2"/>
    </row>
    <row r="9861" spans="1:1" x14ac:dyDescent="0.2">
      <c r="A9861" s="2"/>
    </row>
    <row r="9862" spans="1:1" x14ac:dyDescent="0.2">
      <c r="A9862" s="2"/>
    </row>
    <row r="9863" spans="1:1" x14ac:dyDescent="0.2">
      <c r="A9863" s="2"/>
    </row>
    <row r="9864" spans="1:1" x14ac:dyDescent="0.2">
      <c r="A9864" s="2"/>
    </row>
    <row r="9865" spans="1:1" x14ac:dyDescent="0.2">
      <c r="A9865" s="2"/>
    </row>
    <row r="9866" spans="1:1" x14ac:dyDescent="0.2">
      <c r="A9866" s="2"/>
    </row>
    <row r="9867" spans="1:1" x14ac:dyDescent="0.2">
      <c r="A9867" s="2"/>
    </row>
    <row r="9868" spans="1:1" x14ac:dyDescent="0.2">
      <c r="A9868" s="2"/>
    </row>
    <row r="9869" spans="1:1" x14ac:dyDescent="0.2">
      <c r="A9869" s="2"/>
    </row>
    <row r="9870" spans="1:1" x14ac:dyDescent="0.2">
      <c r="A9870" s="2"/>
    </row>
    <row r="9871" spans="1:1" x14ac:dyDescent="0.2">
      <c r="A9871" s="2"/>
    </row>
    <row r="9872" spans="1:1" x14ac:dyDescent="0.2">
      <c r="A9872" s="2"/>
    </row>
    <row r="9873" spans="1:1" x14ac:dyDescent="0.2">
      <c r="A9873" s="2"/>
    </row>
    <row r="9874" spans="1:1" x14ac:dyDescent="0.2">
      <c r="A9874" s="2"/>
    </row>
    <row r="9875" spans="1:1" x14ac:dyDescent="0.2">
      <c r="A9875" s="2"/>
    </row>
    <row r="9876" spans="1:1" x14ac:dyDescent="0.2">
      <c r="A9876" s="2"/>
    </row>
    <row r="9877" spans="1:1" x14ac:dyDescent="0.2">
      <c r="A9877" s="2"/>
    </row>
    <row r="9878" spans="1:1" x14ac:dyDescent="0.2">
      <c r="A9878" s="2"/>
    </row>
    <row r="9879" spans="1:1" x14ac:dyDescent="0.2">
      <c r="A9879" s="2"/>
    </row>
    <row r="9880" spans="1:1" x14ac:dyDescent="0.2">
      <c r="A9880" s="2"/>
    </row>
    <row r="9881" spans="1:1" x14ac:dyDescent="0.2">
      <c r="A9881" s="2"/>
    </row>
    <row r="9882" spans="1:1" x14ac:dyDescent="0.2">
      <c r="A9882" s="2"/>
    </row>
    <row r="9883" spans="1:1" x14ac:dyDescent="0.2">
      <c r="A9883" s="2"/>
    </row>
    <row r="9884" spans="1:1" x14ac:dyDescent="0.2">
      <c r="A9884" s="2"/>
    </row>
    <row r="9885" spans="1:1" x14ac:dyDescent="0.2">
      <c r="A9885" s="2"/>
    </row>
    <row r="9886" spans="1:1" x14ac:dyDescent="0.2">
      <c r="A9886" s="2"/>
    </row>
    <row r="9887" spans="1:1" x14ac:dyDescent="0.2">
      <c r="A9887" s="2"/>
    </row>
    <row r="9888" spans="1:1" x14ac:dyDescent="0.2">
      <c r="A9888" s="2"/>
    </row>
    <row r="9889" spans="1:1" x14ac:dyDescent="0.2">
      <c r="A9889" s="2"/>
    </row>
    <row r="9890" spans="1:1" x14ac:dyDescent="0.2">
      <c r="A9890" s="2"/>
    </row>
    <row r="9891" spans="1:1" x14ac:dyDescent="0.2">
      <c r="A9891" s="2"/>
    </row>
    <row r="9892" spans="1:1" x14ac:dyDescent="0.2">
      <c r="A9892" s="2"/>
    </row>
    <row r="9893" spans="1:1" x14ac:dyDescent="0.2">
      <c r="A9893" s="2"/>
    </row>
    <row r="9894" spans="1:1" x14ac:dyDescent="0.2">
      <c r="A9894" s="2"/>
    </row>
    <row r="9895" spans="1:1" x14ac:dyDescent="0.2">
      <c r="A9895" s="2"/>
    </row>
    <row r="9896" spans="1:1" x14ac:dyDescent="0.2">
      <c r="A9896" s="2"/>
    </row>
    <row r="9897" spans="1:1" x14ac:dyDescent="0.2">
      <c r="A9897" s="2"/>
    </row>
    <row r="9898" spans="1:1" x14ac:dyDescent="0.2">
      <c r="A9898" s="2"/>
    </row>
    <row r="9899" spans="1:1" x14ac:dyDescent="0.2">
      <c r="A9899" s="2"/>
    </row>
    <row r="9900" spans="1:1" x14ac:dyDescent="0.2">
      <c r="A9900" s="2"/>
    </row>
    <row r="9901" spans="1:1" x14ac:dyDescent="0.2">
      <c r="A9901" s="2"/>
    </row>
    <row r="9902" spans="1:1" x14ac:dyDescent="0.2">
      <c r="A9902" s="2"/>
    </row>
    <row r="9903" spans="1:1" x14ac:dyDescent="0.2">
      <c r="A9903" s="2"/>
    </row>
    <row r="9904" spans="1:1" x14ac:dyDescent="0.2">
      <c r="A9904" s="2"/>
    </row>
    <row r="9905" spans="1:1" x14ac:dyDescent="0.2">
      <c r="A9905" s="2"/>
    </row>
    <row r="9906" spans="1:1" x14ac:dyDescent="0.2">
      <c r="A9906" s="2"/>
    </row>
    <row r="9907" spans="1:1" x14ac:dyDescent="0.2">
      <c r="A9907" s="2"/>
    </row>
    <row r="9908" spans="1:1" x14ac:dyDescent="0.2">
      <c r="A9908" s="2"/>
    </row>
    <row r="9909" spans="1:1" x14ac:dyDescent="0.2">
      <c r="A9909" s="2"/>
    </row>
    <row r="9910" spans="1:1" x14ac:dyDescent="0.2">
      <c r="A9910" s="2"/>
    </row>
    <row r="9911" spans="1:1" x14ac:dyDescent="0.2">
      <c r="A9911" s="2"/>
    </row>
    <row r="9912" spans="1:1" x14ac:dyDescent="0.2">
      <c r="A9912" s="2"/>
    </row>
    <row r="9913" spans="1:1" x14ac:dyDescent="0.2">
      <c r="A9913" s="2"/>
    </row>
    <row r="9914" spans="1:1" x14ac:dyDescent="0.2">
      <c r="A9914" s="2"/>
    </row>
    <row r="9915" spans="1:1" x14ac:dyDescent="0.2">
      <c r="A9915" s="2"/>
    </row>
    <row r="9916" spans="1:1" x14ac:dyDescent="0.2">
      <c r="A9916" s="2"/>
    </row>
    <row r="9917" spans="1:1" x14ac:dyDescent="0.2">
      <c r="A9917" s="2"/>
    </row>
    <row r="9918" spans="1:1" x14ac:dyDescent="0.2">
      <c r="A9918" s="2"/>
    </row>
    <row r="9919" spans="1:1" x14ac:dyDescent="0.2">
      <c r="A9919" s="2"/>
    </row>
    <row r="9920" spans="1:1" x14ac:dyDescent="0.2">
      <c r="A9920" s="2"/>
    </row>
    <row r="9921" spans="1:1" x14ac:dyDescent="0.2">
      <c r="A9921" s="2"/>
    </row>
    <row r="9922" spans="1:1" x14ac:dyDescent="0.2">
      <c r="A9922" s="2"/>
    </row>
    <row r="9923" spans="1:1" x14ac:dyDescent="0.2">
      <c r="A9923" s="2"/>
    </row>
    <row r="9924" spans="1:1" x14ac:dyDescent="0.2">
      <c r="A9924" s="2"/>
    </row>
    <row r="9925" spans="1:1" x14ac:dyDescent="0.2">
      <c r="A9925" s="2"/>
    </row>
    <row r="9926" spans="1:1" x14ac:dyDescent="0.2">
      <c r="A9926" s="2"/>
    </row>
    <row r="9927" spans="1:1" x14ac:dyDescent="0.2">
      <c r="A9927" s="2"/>
    </row>
    <row r="9928" spans="1:1" x14ac:dyDescent="0.2">
      <c r="A9928" s="2"/>
    </row>
    <row r="9929" spans="1:1" x14ac:dyDescent="0.2">
      <c r="A9929" s="2"/>
    </row>
    <row r="9930" spans="1:1" x14ac:dyDescent="0.2">
      <c r="A9930" s="2"/>
    </row>
    <row r="9931" spans="1:1" x14ac:dyDescent="0.2">
      <c r="A9931" s="2"/>
    </row>
    <row r="9932" spans="1:1" x14ac:dyDescent="0.2">
      <c r="A9932" s="2"/>
    </row>
    <row r="9933" spans="1:1" x14ac:dyDescent="0.2">
      <c r="A9933" s="2"/>
    </row>
    <row r="9934" spans="1:1" x14ac:dyDescent="0.2">
      <c r="A9934" s="2"/>
    </row>
    <row r="9935" spans="1:1" x14ac:dyDescent="0.2">
      <c r="A9935" s="2"/>
    </row>
    <row r="9936" spans="1:1" x14ac:dyDescent="0.2">
      <c r="A9936" s="2"/>
    </row>
    <row r="9937" spans="1:1" x14ac:dyDescent="0.2">
      <c r="A9937" s="2"/>
    </row>
    <row r="9938" spans="1:1" x14ac:dyDescent="0.2">
      <c r="A9938" s="2"/>
    </row>
    <row r="9939" spans="1:1" x14ac:dyDescent="0.2">
      <c r="A9939" s="2"/>
    </row>
    <row r="9940" spans="1:1" x14ac:dyDescent="0.2">
      <c r="A9940" s="2"/>
    </row>
    <row r="9941" spans="1:1" x14ac:dyDescent="0.2">
      <c r="A9941" s="2"/>
    </row>
    <row r="9942" spans="1:1" x14ac:dyDescent="0.2">
      <c r="A9942" s="2"/>
    </row>
    <row r="9943" spans="1:1" x14ac:dyDescent="0.2">
      <c r="A9943" s="2"/>
    </row>
    <row r="9944" spans="1:1" x14ac:dyDescent="0.2">
      <c r="A9944" s="2"/>
    </row>
    <row r="9945" spans="1:1" x14ac:dyDescent="0.2">
      <c r="A9945" s="2"/>
    </row>
    <row r="9946" spans="1:1" x14ac:dyDescent="0.2">
      <c r="A9946" s="2"/>
    </row>
    <row r="9947" spans="1:1" x14ac:dyDescent="0.2">
      <c r="A9947" s="2"/>
    </row>
    <row r="9948" spans="1:1" x14ac:dyDescent="0.2">
      <c r="A9948" s="2"/>
    </row>
    <row r="9949" spans="1:1" x14ac:dyDescent="0.2">
      <c r="A9949" s="2"/>
    </row>
    <row r="9950" spans="1:1" x14ac:dyDescent="0.2">
      <c r="A9950" s="2"/>
    </row>
    <row r="9951" spans="1:1" x14ac:dyDescent="0.2">
      <c r="A9951" s="2"/>
    </row>
    <row r="9952" spans="1:1" x14ac:dyDescent="0.2">
      <c r="A9952" s="2"/>
    </row>
    <row r="9953" spans="1:1" x14ac:dyDescent="0.2">
      <c r="A9953" s="2"/>
    </row>
    <row r="9954" spans="1:1" x14ac:dyDescent="0.2">
      <c r="A9954" s="2"/>
    </row>
    <row r="9955" spans="1:1" x14ac:dyDescent="0.2">
      <c r="A9955" s="2"/>
    </row>
    <row r="9956" spans="1:1" x14ac:dyDescent="0.2">
      <c r="A9956" s="2"/>
    </row>
    <row r="9957" spans="1:1" x14ac:dyDescent="0.2">
      <c r="A9957" s="2"/>
    </row>
    <row r="9958" spans="1:1" x14ac:dyDescent="0.2">
      <c r="A9958" s="2"/>
    </row>
    <row r="9959" spans="1:1" x14ac:dyDescent="0.2">
      <c r="A9959" s="2"/>
    </row>
    <row r="9960" spans="1:1" x14ac:dyDescent="0.2">
      <c r="A9960" s="2"/>
    </row>
    <row r="9961" spans="1:1" x14ac:dyDescent="0.2">
      <c r="A9961" s="2"/>
    </row>
    <row r="9962" spans="1:1" x14ac:dyDescent="0.2">
      <c r="A9962" s="2"/>
    </row>
    <row r="9963" spans="1:1" x14ac:dyDescent="0.2">
      <c r="A9963" s="2"/>
    </row>
    <row r="9964" spans="1:1" x14ac:dyDescent="0.2">
      <c r="A9964" s="2"/>
    </row>
    <row r="9965" spans="1:1" x14ac:dyDescent="0.2">
      <c r="A9965" s="2"/>
    </row>
    <row r="9966" spans="1:1" x14ac:dyDescent="0.2">
      <c r="A9966" s="2"/>
    </row>
    <row r="9967" spans="1:1" x14ac:dyDescent="0.2">
      <c r="A9967" s="2"/>
    </row>
    <row r="9968" spans="1:1" x14ac:dyDescent="0.2">
      <c r="A9968" s="2"/>
    </row>
    <row r="9969" spans="1:1" x14ac:dyDescent="0.2">
      <c r="A9969" s="2"/>
    </row>
    <row r="9970" spans="1:1" x14ac:dyDescent="0.2">
      <c r="A9970" s="2"/>
    </row>
    <row r="9971" spans="1:1" x14ac:dyDescent="0.2">
      <c r="A9971" s="2"/>
    </row>
    <row r="9972" spans="1:1" x14ac:dyDescent="0.2">
      <c r="A9972" s="2"/>
    </row>
    <row r="9973" spans="1:1" x14ac:dyDescent="0.2">
      <c r="A9973" s="2"/>
    </row>
    <row r="9974" spans="1:1" x14ac:dyDescent="0.2">
      <c r="A9974" s="2"/>
    </row>
    <row r="9975" spans="1:1" x14ac:dyDescent="0.2">
      <c r="A9975" s="2"/>
    </row>
    <row r="9976" spans="1:1" x14ac:dyDescent="0.2">
      <c r="A9976" s="2"/>
    </row>
    <row r="9977" spans="1:1" x14ac:dyDescent="0.2">
      <c r="A9977" s="2"/>
    </row>
    <row r="9978" spans="1:1" x14ac:dyDescent="0.2">
      <c r="A9978" s="2"/>
    </row>
    <row r="9979" spans="1:1" x14ac:dyDescent="0.2">
      <c r="A9979" s="2"/>
    </row>
    <row r="9980" spans="1:1" x14ac:dyDescent="0.2">
      <c r="A9980" s="2"/>
    </row>
    <row r="9981" spans="1:1" x14ac:dyDescent="0.2">
      <c r="A9981" s="2"/>
    </row>
    <row r="9982" spans="1:1" x14ac:dyDescent="0.2">
      <c r="A9982" s="2"/>
    </row>
    <row r="9983" spans="1:1" x14ac:dyDescent="0.2">
      <c r="A9983" s="2"/>
    </row>
    <row r="9984" spans="1:1" x14ac:dyDescent="0.2">
      <c r="A9984" s="2"/>
    </row>
    <row r="9985" spans="1:1" x14ac:dyDescent="0.2">
      <c r="A9985" s="2"/>
    </row>
    <row r="9986" spans="1:1" x14ac:dyDescent="0.2">
      <c r="A9986" s="2"/>
    </row>
    <row r="9987" spans="1:1" x14ac:dyDescent="0.2">
      <c r="A9987" s="2"/>
    </row>
    <row r="9988" spans="1:1" x14ac:dyDescent="0.2">
      <c r="A9988" s="2"/>
    </row>
    <row r="9989" spans="1:1" x14ac:dyDescent="0.2">
      <c r="A9989" s="2"/>
    </row>
    <row r="9990" spans="1:1" x14ac:dyDescent="0.2">
      <c r="A9990" s="2"/>
    </row>
    <row r="9991" spans="1:1" x14ac:dyDescent="0.2">
      <c r="A9991" s="2"/>
    </row>
    <row r="9992" spans="1:1" x14ac:dyDescent="0.2">
      <c r="A9992" s="2"/>
    </row>
    <row r="9993" spans="1:1" x14ac:dyDescent="0.2">
      <c r="A9993" s="2"/>
    </row>
    <row r="9994" spans="1:1" x14ac:dyDescent="0.2">
      <c r="A9994" s="2"/>
    </row>
    <row r="9995" spans="1:1" x14ac:dyDescent="0.2">
      <c r="A9995" s="2"/>
    </row>
    <row r="9996" spans="1:1" x14ac:dyDescent="0.2">
      <c r="A9996" s="2"/>
    </row>
    <row r="9997" spans="1:1" x14ac:dyDescent="0.2">
      <c r="A9997" s="2"/>
    </row>
    <row r="9998" spans="1:1" x14ac:dyDescent="0.2">
      <c r="A9998" s="2"/>
    </row>
    <row r="9999" spans="1:1" x14ac:dyDescent="0.2">
      <c r="A9999" s="2"/>
    </row>
    <row r="10000" spans="1:1" x14ac:dyDescent="0.2">
      <c r="A10000" s="2"/>
    </row>
    <row r="10001" spans="1:1" x14ac:dyDescent="0.2">
      <c r="A10001" s="2"/>
    </row>
    <row r="10002" spans="1:1" x14ac:dyDescent="0.2">
      <c r="A10002" s="2"/>
    </row>
    <row r="10003" spans="1:1" x14ac:dyDescent="0.2">
      <c r="A10003" s="2"/>
    </row>
    <row r="10004" spans="1:1" x14ac:dyDescent="0.2">
      <c r="A10004" s="2"/>
    </row>
    <row r="10005" spans="1:1" x14ac:dyDescent="0.2">
      <c r="A10005" s="2"/>
    </row>
    <row r="10006" spans="1:1" x14ac:dyDescent="0.2">
      <c r="A10006" s="2"/>
    </row>
    <row r="10007" spans="1:1" x14ac:dyDescent="0.2">
      <c r="A10007" s="2"/>
    </row>
    <row r="10008" spans="1:1" x14ac:dyDescent="0.2">
      <c r="A10008" s="2"/>
    </row>
    <row r="10009" spans="1:1" x14ac:dyDescent="0.2">
      <c r="A10009" s="2"/>
    </row>
    <row r="10010" spans="1:1" x14ac:dyDescent="0.2">
      <c r="A10010" s="2"/>
    </row>
    <row r="10011" spans="1:1" x14ac:dyDescent="0.2">
      <c r="A10011" s="2"/>
    </row>
    <row r="10012" spans="1:1" x14ac:dyDescent="0.2">
      <c r="A10012" s="2"/>
    </row>
    <row r="10013" spans="1:1" x14ac:dyDescent="0.2">
      <c r="A10013" s="2"/>
    </row>
    <row r="10014" spans="1:1" x14ac:dyDescent="0.2">
      <c r="A10014" s="2"/>
    </row>
    <row r="10015" spans="1:1" x14ac:dyDescent="0.2">
      <c r="A10015" s="2"/>
    </row>
    <row r="10016" spans="1:1" x14ac:dyDescent="0.2">
      <c r="A10016" s="2"/>
    </row>
    <row r="10017" spans="1:1" x14ac:dyDescent="0.2">
      <c r="A10017" s="2"/>
    </row>
    <row r="10018" spans="1:1" x14ac:dyDescent="0.2">
      <c r="A10018" s="2"/>
    </row>
    <row r="10019" spans="1:1" x14ac:dyDescent="0.2">
      <c r="A10019" s="2"/>
    </row>
    <row r="10020" spans="1:1" x14ac:dyDescent="0.2">
      <c r="A10020" s="2"/>
    </row>
    <row r="10021" spans="1:1" x14ac:dyDescent="0.2">
      <c r="A10021" s="2"/>
    </row>
    <row r="10022" spans="1:1" x14ac:dyDescent="0.2">
      <c r="A10022" s="2"/>
    </row>
    <row r="10023" spans="1:1" x14ac:dyDescent="0.2">
      <c r="A10023" s="2"/>
    </row>
    <row r="10024" spans="1:1" x14ac:dyDescent="0.2">
      <c r="A10024" s="2"/>
    </row>
    <row r="10025" spans="1:1" x14ac:dyDescent="0.2">
      <c r="A10025" s="2"/>
    </row>
    <row r="10026" spans="1:1" x14ac:dyDescent="0.2">
      <c r="A10026" s="2"/>
    </row>
    <row r="10027" spans="1:1" x14ac:dyDescent="0.2">
      <c r="A10027" s="2"/>
    </row>
    <row r="10028" spans="1:1" x14ac:dyDescent="0.2">
      <c r="A10028" s="2"/>
    </row>
    <row r="10029" spans="1:1" x14ac:dyDescent="0.2">
      <c r="A10029" s="2"/>
    </row>
    <row r="10030" spans="1:1" x14ac:dyDescent="0.2">
      <c r="A10030" s="2"/>
    </row>
    <row r="10031" spans="1:1" x14ac:dyDescent="0.2">
      <c r="A10031" s="2"/>
    </row>
    <row r="10032" spans="1:1" x14ac:dyDescent="0.2">
      <c r="A10032" s="2"/>
    </row>
    <row r="10033" spans="1:1" x14ac:dyDescent="0.2">
      <c r="A10033" s="2"/>
    </row>
    <row r="10034" spans="1:1" x14ac:dyDescent="0.2">
      <c r="A10034" s="2"/>
    </row>
    <row r="10035" spans="1:1" x14ac:dyDescent="0.2">
      <c r="A10035" s="2"/>
    </row>
    <row r="10036" spans="1:1" x14ac:dyDescent="0.2">
      <c r="A10036" s="2"/>
    </row>
    <row r="10037" spans="1:1" x14ac:dyDescent="0.2">
      <c r="A10037" s="2"/>
    </row>
    <row r="10038" spans="1:1" x14ac:dyDescent="0.2">
      <c r="A10038" s="2"/>
    </row>
    <row r="10039" spans="1:1" x14ac:dyDescent="0.2">
      <c r="A10039" s="2"/>
    </row>
    <row r="10040" spans="1:1" x14ac:dyDescent="0.2">
      <c r="A10040" s="2"/>
    </row>
    <row r="10041" spans="1:1" x14ac:dyDescent="0.2">
      <c r="A10041" s="2"/>
    </row>
    <row r="10042" spans="1:1" x14ac:dyDescent="0.2">
      <c r="A10042" s="2"/>
    </row>
    <row r="10043" spans="1:1" x14ac:dyDescent="0.2">
      <c r="A10043" s="2"/>
    </row>
    <row r="10044" spans="1:1" x14ac:dyDescent="0.2">
      <c r="A10044" s="2"/>
    </row>
    <row r="10045" spans="1:1" x14ac:dyDescent="0.2">
      <c r="A10045" s="2"/>
    </row>
    <row r="10046" spans="1:1" x14ac:dyDescent="0.2">
      <c r="A10046" s="2"/>
    </row>
    <row r="10047" spans="1:1" x14ac:dyDescent="0.2">
      <c r="A10047" s="2"/>
    </row>
    <row r="10048" spans="1:1" x14ac:dyDescent="0.2">
      <c r="A10048" s="2"/>
    </row>
    <row r="10049" spans="1:1" x14ac:dyDescent="0.2">
      <c r="A10049" s="2"/>
    </row>
    <row r="10050" spans="1:1" x14ac:dyDescent="0.2">
      <c r="A10050" s="2"/>
    </row>
    <row r="10051" spans="1:1" x14ac:dyDescent="0.2">
      <c r="A10051" s="2"/>
    </row>
    <row r="10052" spans="1:1" x14ac:dyDescent="0.2">
      <c r="A10052" s="2"/>
    </row>
    <row r="10053" spans="1:1" x14ac:dyDescent="0.2">
      <c r="A10053" s="2"/>
    </row>
    <row r="10054" spans="1:1" x14ac:dyDescent="0.2">
      <c r="A10054" s="2"/>
    </row>
    <row r="10055" spans="1:1" x14ac:dyDescent="0.2">
      <c r="A10055" s="2"/>
    </row>
    <row r="10056" spans="1:1" x14ac:dyDescent="0.2">
      <c r="A10056" s="2"/>
    </row>
    <row r="10057" spans="1:1" x14ac:dyDescent="0.2">
      <c r="A10057" s="2"/>
    </row>
    <row r="10058" spans="1:1" x14ac:dyDescent="0.2">
      <c r="A10058" s="2"/>
    </row>
    <row r="10059" spans="1:1" x14ac:dyDescent="0.2">
      <c r="A10059" s="2"/>
    </row>
    <row r="10060" spans="1:1" x14ac:dyDescent="0.2">
      <c r="A10060" s="2"/>
    </row>
    <row r="10061" spans="1:1" x14ac:dyDescent="0.2">
      <c r="A10061" s="2"/>
    </row>
    <row r="10062" spans="1:1" x14ac:dyDescent="0.2">
      <c r="A10062" s="2"/>
    </row>
    <row r="10063" spans="1:1" x14ac:dyDescent="0.2">
      <c r="A10063" s="2"/>
    </row>
    <row r="10064" spans="1:1" x14ac:dyDescent="0.2">
      <c r="A10064" s="2"/>
    </row>
    <row r="10065" spans="1:1" x14ac:dyDescent="0.2">
      <c r="A10065" s="2"/>
    </row>
    <row r="10066" spans="1:1" x14ac:dyDescent="0.2">
      <c r="A10066" s="2"/>
    </row>
    <row r="10067" spans="1:1" x14ac:dyDescent="0.2">
      <c r="A10067" s="2"/>
    </row>
    <row r="10068" spans="1:1" x14ac:dyDescent="0.2">
      <c r="A10068" s="2"/>
    </row>
    <row r="10069" spans="1:1" x14ac:dyDescent="0.2">
      <c r="A10069" s="2"/>
    </row>
    <row r="10070" spans="1:1" x14ac:dyDescent="0.2">
      <c r="A10070" s="2"/>
    </row>
    <row r="10071" spans="1:1" x14ac:dyDescent="0.2">
      <c r="A10071" s="2"/>
    </row>
    <row r="10072" spans="1:1" x14ac:dyDescent="0.2">
      <c r="A10072" s="2"/>
    </row>
    <row r="10073" spans="1:1" x14ac:dyDescent="0.2">
      <c r="A10073" s="2"/>
    </row>
    <row r="10074" spans="1:1" x14ac:dyDescent="0.2">
      <c r="A10074" s="2"/>
    </row>
    <row r="10075" spans="1:1" x14ac:dyDescent="0.2">
      <c r="A10075" s="2"/>
    </row>
    <row r="10076" spans="1:1" x14ac:dyDescent="0.2">
      <c r="A10076" s="2"/>
    </row>
    <row r="10077" spans="1:1" x14ac:dyDescent="0.2">
      <c r="A10077" s="2"/>
    </row>
    <row r="10078" spans="1:1" x14ac:dyDescent="0.2">
      <c r="A10078" s="2"/>
    </row>
    <row r="10079" spans="1:1" x14ac:dyDescent="0.2">
      <c r="A10079" s="2"/>
    </row>
    <row r="10080" spans="1:1" x14ac:dyDescent="0.2">
      <c r="A10080" s="2"/>
    </row>
    <row r="10081" spans="1:1" x14ac:dyDescent="0.2">
      <c r="A10081" s="2"/>
    </row>
    <row r="10082" spans="1:1" x14ac:dyDescent="0.2">
      <c r="A10082" s="2"/>
    </row>
    <row r="10083" spans="1:1" x14ac:dyDescent="0.2">
      <c r="A10083" s="2"/>
    </row>
    <row r="10084" spans="1:1" x14ac:dyDescent="0.2">
      <c r="A10084" s="2"/>
    </row>
    <row r="10085" spans="1:1" x14ac:dyDescent="0.2">
      <c r="A10085" s="2"/>
    </row>
    <row r="10086" spans="1:1" x14ac:dyDescent="0.2">
      <c r="A10086" s="2"/>
    </row>
    <row r="10087" spans="1:1" x14ac:dyDescent="0.2">
      <c r="A10087" s="2"/>
    </row>
    <row r="10088" spans="1:1" x14ac:dyDescent="0.2">
      <c r="A10088" s="2"/>
    </row>
    <row r="10089" spans="1:1" x14ac:dyDescent="0.2">
      <c r="A10089" s="2"/>
    </row>
    <row r="10090" spans="1:1" x14ac:dyDescent="0.2">
      <c r="A10090" s="2"/>
    </row>
    <row r="10091" spans="1:1" x14ac:dyDescent="0.2">
      <c r="A10091" s="2"/>
    </row>
    <row r="10092" spans="1:1" x14ac:dyDescent="0.2">
      <c r="A10092" s="2"/>
    </row>
    <row r="10093" spans="1:1" x14ac:dyDescent="0.2">
      <c r="A10093" s="2"/>
    </row>
    <row r="10094" spans="1:1" x14ac:dyDescent="0.2">
      <c r="A10094" s="2"/>
    </row>
    <row r="10095" spans="1:1" x14ac:dyDescent="0.2">
      <c r="A10095" s="2"/>
    </row>
    <row r="10096" spans="1:1" x14ac:dyDescent="0.2">
      <c r="A10096" s="2"/>
    </row>
    <row r="10097" spans="1:1" x14ac:dyDescent="0.2">
      <c r="A10097" s="2"/>
    </row>
    <row r="10098" spans="1:1" x14ac:dyDescent="0.2">
      <c r="A10098" s="2"/>
    </row>
    <row r="10099" spans="1:1" x14ac:dyDescent="0.2">
      <c r="A10099" s="2"/>
    </row>
    <row r="10100" spans="1:1" x14ac:dyDescent="0.2">
      <c r="A10100" s="2"/>
    </row>
    <row r="10101" spans="1:1" x14ac:dyDescent="0.2">
      <c r="A10101" s="2"/>
    </row>
    <row r="10102" spans="1:1" x14ac:dyDescent="0.2">
      <c r="A10102" s="2"/>
    </row>
    <row r="10103" spans="1:1" x14ac:dyDescent="0.2">
      <c r="A10103" s="2"/>
    </row>
    <row r="10104" spans="1:1" x14ac:dyDescent="0.2">
      <c r="A10104" s="2"/>
    </row>
    <row r="10105" spans="1:1" x14ac:dyDescent="0.2">
      <c r="A10105" s="2"/>
    </row>
    <row r="10106" spans="1:1" x14ac:dyDescent="0.2">
      <c r="A10106" s="2"/>
    </row>
    <row r="10107" spans="1:1" x14ac:dyDescent="0.2">
      <c r="A10107" s="2"/>
    </row>
    <row r="10108" spans="1:1" x14ac:dyDescent="0.2">
      <c r="A10108" s="2"/>
    </row>
    <row r="10109" spans="1:1" x14ac:dyDescent="0.2">
      <c r="A10109" s="2"/>
    </row>
    <row r="10110" spans="1:1" x14ac:dyDescent="0.2">
      <c r="A10110" s="2"/>
    </row>
    <row r="10111" spans="1:1" x14ac:dyDescent="0.2">
      <c r="A10111" s="2"/>
    </row>
    <row r="10112" spans="1:1" x14ac:dyDescent="0.2">
      <c r="A10112" s="2"/>
    </row>
    <row r="10113" spans="1:1" x14ac:dyDescent="0.2">
      <c r="A10113" s="2"/>
    </row>
    <row r="10114" spans="1:1" x14ac:dyDescent="0.2">
      <c r="A10114" s="2"/>
    </row>
    <row r="10115" spans="1:1" x14ac:dyDescent="0.2">
      <c r="A10115" s="2"/>
    </row>
    <row r="10116" spans="1:1" x14ac:dyDescent="0.2">
      <c r="A10116" s="2"/>
    </row>
    <row r="10117" spans="1:1" x14ac:dyDescent="0.2">
      <c r="A10117" s="2"/>
    </row>
    <row r="10118" spans="1:1" x14ac:dyDescent="0.2">
      <c r="A10118" s="2"/>
    </row>
    <row r="10119" spans="1:1" x14ac:dyDescent="0.2">
      <c r="A10119" s="2"/>
    </row>
    <row r="10120" spans="1:1" x14ac:dyDescent="0.2">
      <c r="A10120" s="2"/>
    </row>
    <row r="10121" spans="1:1" x14ac:dyDescent="0.2">
      <c r="A10121" s="2"/>
    </row>
    <row r="10122" spans="1:1" x14ac:dyDescent="0.2">
      <c r="A10122" s="2"/>
    </row>
    <row r="10123" spans="1:1" x14ac:dyDescent="0.2">
      <c r="A10123" s="2"/>
    </row>
    <row r="10124" spans="1:1" x14ac:dyDescent="0.2">
      <c r="A10124" s="2"/>
    </row>
    <row r="10125" spans="1:1" x14ac:dyDescent="0.2">
      <c r="A10125" s="2"/>
    </row>
    <row r="10126" spans="1:1" x14ac:dyDescent="0.2">
      <c r="A10126" s="2"/>
    </row>
    <row r="10127" spans="1:1" x14ac:dyDescent="0.2">
      <c r="A10127" s="2"/>
    </row>
    <row r="10128" spans="1:1" x14ac:dyDescent="0.2">
      <c r="A10128" s="2"/>
    </row>
    <row r="10129" spans="1:1" x14ac:dyDescent="0.2">
      <c r="A10129" s="2"/>
    </row>
    <row r="10130" spans="1:1" x14ac:dyDescent="0.2">
      <c r="A10130" s="2"/>
    </row>
    <row r="10131" spans="1:1" x14ac:dyDescent="0.2">
      <c r="A10131" s="2"/>
    </row>
    <row r="10132" spans="1:1" x14ac:dyDescent="0.2">
      <c r="A10132" s="2"/>
    </row>
    <row r="10133" spans="1:1" x14ac:dyDescent="0.2">
      <c r="A10133" s="2"/>
    </row>
    <row r="10134" spans="1:1" x14ac:dyDescent="0.2">
      <c r="A10134" s="2"/>
    </row>
    <row r="10135" spans="1:1" x14ac:dyDescent="0.2">
      <c r="A10135" s="2"/>
    </row>
    <row r="10136" spans="1:1" x14ac:dyDescent="0.2">
      <c r="A10136" s="2"/>
    </row>
    <row r="10137" spans="1:1" x14ac:dyDescent="0.2">
      <c r="A10137" s="2"/>
    </row>
    <row r="10138" spans="1:1" x14ac:dyDescent="0.2">
      <c r="A10138" s="2"/>
    </row>
    <row r="10139" spans="1:1" x14ac:dyDescent="0.2">
      <c r="A10139" s="2"/>
    </row>
    <row r="10140" spans="1:1" x14ac:dyDescent="0.2">
      <c r="A10140" s="2"/>
    </row>
    <row r="10141" spans="1:1" x14ac:dyDescent="0.2">
      <c r="A10141" s="2"/>
    </row>
    <row r="10142" spans="1:1" x14ac:dyDescent="0.2">
      <c r="A10142" s="2"/>
    </row>
    <row r="10143" spans="1:1" x14ac:dyDescent="0.2">
      <c r="A10143" s="2"/>
    </row>
    <row r="10144" spans="1:1" x14ac:dyDescent="0.2">
      <c r="A10144" s="2"/>
    </row>
    <row r="10145" spans="1:1" x14ac:dyDescent="0.2">
      <c r="A10145" s="2"/>
    </row>
    <row r="10146" spans="1:1" x14ac:dyDescent="0.2">
      <c r="A10146" s="2"/>
    </row>
    <row r="10147" spans="1:1" x14ac:dyDescent="0.2">
      <c r="A10147" s="2"/>
    </row>
    <row r="10148" spans="1:1" x14ac:dyDescent="0.2">
      <c r="A10148" s="2"/>
    </row>
    <row r="10149" spans="1:1" x14ac:dyDescent="0.2">
      <c r="A10149" s="2"/>
    </row>
    <row r="10150" spans="1:1" x14ac:dyDescent="0.2">
      <c r="A10150" s="2"/>
    </row>
    <row r="10151" spans="1:1" x14ac:dyDescent="0.2">
      <c r="A10151" s="2"/>
    </row>
    <row r="10152" spans="1:1" x14ac:dyDescent="0.2">
      <c r="A10152" s="2"/>
    </row>
    <row r="10153" spans="1:1" x14ac:dyDescent="0.2">
      <c r="A10153" s="2"/>
    </row>
    <row r="10154" spans="1:1" x14ac:dyDescent="0.2">
      <c r="A10154" s="2"/>
    </row>
    <row r="10155" spans="1:1" x14ac:dyDescent="0.2">
      <c r="A10155" s="2"/>
    </row>
    <row r="10156" spans="1:1" x14ac:dyDescent="0.2">
      <c r="A10156" s="2"/>
    </row>
    <row r="10157" spans="1:1" x14ac:dyDescent="0.2">
      <c r="A10157" s="2"/>
    </row>
    <row r="10158" spans="1:1" x14ac:dyDescent="0.2">
      <c r="A10158" s="2"/>
    </row>
    <row r="10159" spans="1:1" x14ac:dyDescent="0.2">
      <c r="A10159" s="2"/>
    </row>
    <row r="10160" spans="1:1" x14ac:dyDescent="0.2">
      <c r="A10160" s="2"/>
    </row>
    <row r="10161" spans="1:1" x14ac:dyDescent="0.2">
      <c r="A10161" s="2"/>
    </row>
    <row r="10162" spans="1:1" x14ac:dyDescent="0.2">
      <c r="A10162" s="2"/>
    </row>
    <row r="10163" spans="1:1" x14ac:dyDescent="0.2">
      <c r="A10163" s="2"/>
    </row>
    <row r="10164" spans="1:1" x14ac:dyDescent="0.2">
      <c r="A10164" s="2"/>
    </row>
    <row r="10165" spans="1:1" x14ac:dyDescent="0.2">
      <c r="A10165" s="2"/>
    </row>
    <row r="10166" spans="1:1" x14ac:dyDescent="0.2">
      <c r="A10166" s="2"/>
    </row>
    <row r="10167" spans="1:1" x14ac:dyDescent="0.2">
      <c r="A10167" s="2"/>
    </row>
    <row r="10168" spans="1:1" x14ac:dyDescent="0.2">
      <c r="A10168" s="2"/>
    </row>
    <row r="10169" spans="1:1" x14ac:dyDescent="0.2">
      <c r="A10169" s="2"/>
    </row>
    <row r="10170" spans="1:1" x14ac:dyDescent="0.2">
      <c r="A10170" s="2"/>
    </row>
    <row r="10171" spans="1:1" x14ac:dyDescent="0.2">
      <c r="A10171" s="2"/>
    </row>
    <row r="10172" spans="1:1" x14ac:dyDescent="0.2">
      <c r="A10172" s="2"/>
    </row>
    <row r="10173" spans="1:1" x14ac:dyDescent="0.2">
      <c r="A10173" s="2"/>
    </row>
    <row r="10174" spans="1:1" x14ac:dyDescent="0.2">
      <c r="A10174" s="2"/>
    </row>
    <row r="10175" spans="1:1" x14ac:dyDescent="0.2">
      <c r="A10175" s="2"/>
    </row>
    <row r="10176" spans="1:1" x14ac:dyDescent="0.2">
      <c r="A10176" s="2"/>
    </row>
    <row r="10177" spans="1:1" x14ac:dyDescent="0.2">
      <c r="A10177" s="2"/>
    </row>
    <row r="10178" spans="1:1" x14ac:dyDescent="0.2">
      <c r="A10178" s="2"/>
    </row>
    <row r="10179" spans="1:1" x14ac:dyDescent="0.2">
      <c r="A10179" s="2"/>
    </row>
    <row r="10180" spans="1:1" x14ac:dyDescent="0.2">
      <c r="A10180" s="2"/>
    </row>
    <row r="10181" spans="1:1" x14ac:dyDescent="0.2">
      <c r="A10181" s="2"/>
    </row>
    <row r="10182" spans="1:1" x14ac:dyDescent="0.2">
      <c r="A10182" s="2"/>
    </row>
    <row r="10183" spans="1:1" x14ac:dyDescent="0.2">
      <c r="A10183" s="2"/>
    </row>
    <row r="10184" spans="1:1" x14ac:dyDescent="0.2">
      <c r="A10184" s="2"/>
    </row>
    <row r="10185" spans="1:1" x14ac:dyDescent="0.2">
      <c r="A10185" s="2"/>
    </row>
    <row r="10186" spans="1:1" x14ac:dyDescent="0.2">
      <c r="A10186" s="2"/>
    </row>
    <row r="10187" spans="1:1" x14ac:dyDescent="0.2">
      <c r="A10187" s="2"/>
    </row>
    <row r="10188" spans="1:1" x14ac:dyDescent="0.2">
      <c r="A10188" s="2"/>
    </row>
    <row r="10189" spans="1:1" x14ac:dyDescent="0.2">
      <c r="A10189" s="2"/>
    </row>
    <row r="10190" spans="1:1" x14ac:dyDescent="0.2">
      <c r="A10190" s="2"/>
    </row>
    <row r="10191" spans="1:1" x14ac:dyDescent="0.2">
      <c r="A10191" s="2"/>
    </row>
    <row r="10192" spans="1:1" x14ac:dyDescent="0.2">
      <c r="A10192" s="2"/>
    </row>
    <row r="10193" spans="1:1" x14ac:dyDescent="0.2">
      <c r="A10193" s="2"/>
    </row>
    <row r="10194" spans="1:1" x14ac:dyDescent="0.2">
      <c r="A10194" s="2"/>
    </row>
    <row r="10195" spans="1:1" x14ac:dyDescent="0.2">
      <c r="A10195" s="2"/>
    </row>
    <row r="10196" spans="1:1" x14ac:dyDescent="0.2">
      <c r="A10196" s="2"/>
    </row>
    <row r="10197" spans="1:1" x14ac:dyDescent="0.2">
      <c r="A10197" s="2"/>
    </row>
    <row r="10198" spans="1:1" x14ac:dyDescent="0.2">
      <c r="A10198" s="2"/>
    </row>
    <row r="10199" spans="1:1" x14ac:dyDescent="0.2">
      <c r="A10199" s="2"/>
    </row>
    <row r="10200" spans="1:1" x14ac:dyDescent="0.2">
      <c r="A10200" s="2"/>
    </row>
    <row r="10201" spans="1:1" x14ac:dyDescent="0.2">
      <c r="A10201" s="2"/>
    </row>
    <row r="10202" spans="1:1" x14ac:dyDescent="0.2">
      <c r="A10202" s="2"/>
    </row>
    <row r="10203" spans="1:1" x14ac:dyDescent="0.2">
      <c r="A10203" s="2"/>
    </row>
    <row r="10204" spans="1:1" x14ac:dyDescent="0.2">
      <c r="A10204" s="2"/>
    </row>
    <row r="10205" spans="1:1" x14ac:dyDescent="0.2">
      <c r="A10205" s="2"/>
    </row>
    <row r="10206" spans="1:1" x14ac:dyDescent="0.2">
      <c r="A10206" s="2"/>
    </row>
    <row r="10207" spans="1:1" x14ac:dyDescent="0.2">
      <c r="A10207" s="2"/>
    </row>
    <row r="10208" spans="1:1" x14ac:dyDescent="0.2">
      <c r="A10208" s="2"/>
    </row>
    <row r="10209" spans="1:1" x14ac:dyDescent="0.2">
      <c r="A10209" s="2"/>
    </row>
    <row r="10210" spans="1:1" x14ac:dyDescent="0.2">
      <c r="A10210" s="2"/>
    </row>
    <row r="10211" spans="1:1" x14ac:dyDescent="0.2">
      <c r="A10211" s="2"/>
    </row>
    <row r="10212" spans="1:1" x14ac:dyDescent="0.2">
      <c r="A10212" s="2"/>
    </row>
    <row r="10213" spans="1:1" x14ac:dyDescent="0.2">
      <c r="A10213" s="2"/>
    </row>
    <row r="10214" spans="1:1" x14ac:dyDescent="0.2">
      <c r="A10214" s="2"/>
    </row>
    <row r="10215" spans="1:1" x14ac:dyDescent="0.2">
      <c r="A10215" s="2"/>
    </row>
    <row r="10216" spans="1:1" x14ac:dyDescent="0.2">
      <c r="A10216" s="2"/>
    </row>
    <row r="10217" spans="1:1" x14ac:dyDescent="0.2">
      <c r="A10217" s="2"/>
    </row>
    <row r="10218" spans="1:1" x14ac:dyDescent="0.2">
      <c r="A10218" s="2"/>
    </row>
    <row r="10219" spans="1:1" x14ac:dyDescent="0.2">
      <c r="A10219" s="2"/>
    </row>
    <row r="10220" spans="1:1" x14ac:dyDescent="0.2">
      <c r="A10220" s="2"/>
    </row>
    <row r="10221" spans="1:1" x14ac:dyDescent="0.2">
      <c r="A10221" s="2"/>
    </row>
    <row r="10222" spans="1:1" x14ac:dyDescent="0.2">
      <c r="A10222" s="2"/>
    </row>
    <row r="10223" spans="1:1" x14ac:dyDescent="0.2">
      <c r="A10223" s="2"/>
    </row>
    <row r="10224" spans="1:1" x14ac:dyDescent="0.2">
      <c r="A10224" s="2"/>
    </row>
    <row r="10225" spans="1:1" x14ac:dyDescent="0.2">
      <c r="A10225" s="2"/>
    </row>
    <row r="10226" spans="1:1" x14ac:dyDescent="0.2">
      <c r="A10226" s="2"/>
    </row>
    <row r="10227" spans="1:1" x14ac:dyDescent="0.2">
      <c r="A10227" s="2"/>
    </row>
    <row r="10228" spans="1:1" x14ac:dyDescent="0.2">
      <c r="A10228" s="2"/>
    </row>
    <row r="10229" spans="1:1" x14ac:dyDescent="0.2">
      <c r="A10229" s="2"/>
    </row>
    <row r="10230" spans="1:1" x14ac:dyDescent="0.2">
      <c r="A10230" s="2"/>
    </row>
    <row r="10231" spans="1:1" x14ac:dyDescent="0.2">
      <c r="A10231" s="2"/>
    </row>
    <row r="10232" spans="1:1" x14ac:dyDescent="0.2">
      <c r="A10232" s="2"/>
    </row>
    <row r="10233" spans="1:1" x14ac:dyDescent="0.2">
      <c r="A10233" s="2"/>
    </row>
    <row r="10234" spans="1:1" x14ac:dyDescent="0.2">
      <c r="A10234" s="2"/>
    </row>
    <row r="10235" spans="1:1" x14ac:dyDescent="0.2">
      <c r="A10235" s="2"/>
    </row>
    <row r="10236" spans="1:1" x14ac:dyDescent="0.2">
      <c r="A10236" s="2"/>
    </row>
    <row r="10237" spans="1:1" x14ac:dyDescent="0.2">
      <c r="A10237" s="2"/>
    </row>
    <row r="10238" spans="1:1" x14ac:dyDescent="0.2">
      <c r="A10238" s="2"/>
    </row>
    <row r="10239" spans="1:1" x14ac:dyDescent="0.2">
      <c r="A10239" s="2"/>
    </row>
    <row r="10240" spans="1:1" x14ac:dyDescent="0.2">
      <c r="A10240" s="2"/>
    </row>
    <row r="10241" spans="1:1" x14ac:dyDescent="0.2">
      <c r="A10241" s="2"/>
    </row>
    <row r="10242" spans="1:1" x14ac:dyDescent="0.2">
      <c r="A10242" s="2"/>
    </row>
    <row r="10243" spans="1:1" x14ac:dyDescent="0.2">
      <c r="A10243" s="2"/>
    </row>
    <row r="10244" spans="1:1" x14ac:dyDescent="0.2">
      <c r="A10244" s="2"/>
    </row>
    <row r="10245" spans="1:1" x14ac:dyDescent="0.2">
      <c r="A10245" s="2"/>
    </row>
    <row r="10246" spans="1:1" x14ac:dyDescent="0.2">
      <c r="A10246" s="2"/>
    </row>
    <row r="10247" spans="1:1" x14ac:dyDescent="0.2">
      <c r="A10247" s="2"/>
    </row>
    <row r="10248" spans="1:1" x14ac:dyDescent="0.2">
      <c r="A10248" s="2"/>
    </row>
    <row r="10249" spans="1:1" x14ac:dyDescent="0.2">
      <c r="A10249" s="2"/>
    </row>
    <row r="10250" spans="1:1" x14ac:dyDescent="0.2">
      <c r="A10250" s="2"/>
    </row>
    <row r="10251" spans="1:1" x14ac:dyDescent="0.2">
      <c r="A10251" s="2"/>
    </row>
    <row r="10252" spans="1:1" x14ac:dyDescent="0.2">
      <c r="A10252" s="2"/>
    </row>
    <row r="10253" spans="1:1" x14ac:dyDescent="0.2">
      <c r="A10253" s="2"/>
    </row>
    <row r="10254" spans="1:1" x14ac:dyDescent="0.2">
      <c r="A10254" s="2"/>
    </row>
    <row r="10255" spans="1:1" x14ac:dyDescent="0.2">
      <c r="A10255" s="2"/>
    </row>
    <row r="10256" spans="1:1" x14ac:dyDescent="0.2">
      <c r="A10256" s="2"/>
    </row>
    <row r="10257" spans="1:1" x14ac:dyDescent="0.2">
      <c r="A10257" s="2"/>
    </row>
    <row r="10258" spans="1:1" x14ac:dyDescent="0.2">
      <c r="A10258" s="2"/>
    </row>
    <row r="10259" spans="1:1" x14ac:dyDescent="0.2">
      <c r="A10259" s="2"/>
    </row>
    <row r="10260" spans="1:1" x14ac:dyDescent="0.2">
      <c r="A10260" s="2"/>
    </row>
    <row r="10261" spans="1:1" x14ac:dyDescent="0.2">
      <c r="A10261" s="2"/>
    </row>
    <row r="10262" spans="1:1" x14ac:dyDescent="0.2">
      <c r="A10262" s="2"/>
    </row>
    <row r="10263" spans="1:1" x14ac:dyDescent="0.2">
      <c r="A10263" s="2"/>
    </row>
    <row r="10264" spans="1:1" x14ac:dyDescent="0.2">
      <c r="A10264" s="2"/>
    </row>
    <row r="10265" spans="1:1" x14ac:dyDescent="0.2">
      <c r="A10265" s="2"/>
    </row>
    <row r="10266" spans="1:1" x14ac:dyDescent="0.2">
      <c r="A10266" s="2"/>
    </row>
    <row r="10267" spans="1:1" x14ac:dyDescent="0.2">
      <c r="A10267" s="2"/>
    </row>
    <row r="10268" spans="1:1" x14ac:dyDescent="0.2">
      <c r="A10268" s="2"/>
    </row>
    <row r="10269" spans="1:1" x14ac:dyDescent="0.2">
      <c r="A10269" s="2"/>
    </row>
    <row r="10270" spans="1:1" x14ac:dyDescent="0.2">
      <c r="A10270" s="2"/>
    </row>
    <row r="10271" spans="1:1" x14ac:dyDescent="0.2">
      <c r="A10271" s="2"/>
    </row>
    <row r="10272" spans="1:1" x14ac:dyDescent="0.2">
      <c r="A10272" s="2"/>
    </row>
    <row r="10273" spans="1:1" x14ac:dyDescent="0.2">
      <c r="A10273" s="2"/>
    </row>
    <row r="10274" spans="1:1" x14ac:dyDescent="0.2">
      <c r="A10274" s="2"/>
    </row>
    <row r="10275" spans="1:1" x14ac:dyDescent="0.2">
      <c r="A10275" s="2"/>
    </row>
    <row r="10276" spans="1:1" x14ac:dyDescent="0.2">
      <c r="A10276" s="2"/>
    </row>
    <row r="10277" spans="1:1" x14ac:dyDescent="0.2">
      <c r="A10277" s="2"/>
    </row>
    <row r="10278" spans="1:1" x14ac:dyDescent="0.2">
      <c r="A10278" s="2"/>
    </row>
    <row r="10279" spans="1:1" x14ac:dyDescent="0.2">
      <c r="A10279" s="2"/>
    </row>
    <row r="10280" spans="1:1" x14ac:dyDescent="0.2">
      <c r="A10280" s="2"/>
    </row>
    <row r="10281" spans="1:1" x14ac:dyDescent="0.2">
      <c r="A10281" s="2"/>
    </row>
    <row r="10282" spans="1:1" x14ac:dyDescent="0.2">
      <c r="A10282" s="2"/>
    </row>
    <row r="10283" spans="1:1" x14ac:dyDescent="0.2">
      <c r="A10283" s="2"/>
    </row>
    <row r="10284" spans="1:1" x14ac:dyDescent="0.2">
      <c r="A10284" s="2"/>
    </row>
    <row r="10285" spans="1:1" x14ac:dyDescent="0.2">
      <c r="A10285" s="2"/>
    </row>
    <row r="10286" spans="1:1" x14ac:dyDescent="0.2">
      <c r="A10286" s="2"/>
    </row>
    <row r="10287" spans="1:1" x14ac:dyDescent="0.2">
      <c r="A10287" s="2"/>
    </row>
    <row r="10288" spans="1:1" x14ac:dyDescent="0.2">
      <c r="A10288" s="2"/>
    </row>
    <row r="10289" spans="1:1" x14ac:dyDescent="0.2">
      <c r="A10289" s="2"/>
    </row>
    <row r="10290" spans="1:1" x14ac:dyDescent="0.2">
      <c r="A10290" s="2"/>
    </row>
    <row r="10291" spans="1:1" x14ac:dyDescent="0.2">
      <c r="A10291" s="2"/>
    </row>
    <row r="10292" spans="1:1" x14ac:dyDescent="0.2">
      <c r="A10292" s="2"/>
    </row>
    <row r="10293" spans="1:1" x14ac:dyDescent="0.2">
      <c r="A10293" s="2"/>
    </row>
    <row r="10294" spans="1:1" x14ac:dyDescent="0.2">
      <c r="A10294" s="2"/>
    </row>
    <row r="10295" spans="1:1" x14ac:dyDescent="0.2">
      <c r="A10295" s="2"/>
    </row>
    <row r="10296" spans="1:1" x14ac:dyDescent="0.2">
      <c r="A10296" s="2"/>
    </row>
    <row r="10297" spans="1:1" x14ac:dyDescent="0.2">
      <c r="A10297" s="2"/>
    </row>
    <row r="10298" spans="1:1" x14ac:dyDescent="0.2">
      <c r="A10298" s="2"/>
    </row>
    <row r="10299" spans="1:1" x14ac:dyDescent="0.2">
      <c r="A10299" s="2"/>
    </row>
    <row r="10300" spans="1:1" x14ac:dyDescent="0.2">
      <c r="A10300" s="2"/>
    </row>
    <row r="10301" spans="1:1" x14ac:dyDescent="0.2">
      <c r="A10301" s="2"/>
    </row>
    <row r="10302" spans="1:1" x14ac:dyDescent="0.2">
      <c r="A10302" s="2"/>
    </row>
    <row r="10303" spans="1:1" x14ac:dyDescent="0.2">
      <c r="A10303" s="2"/>
    </row>
    <row r="10304" spans="1:1" x14ac:dyDescent="0.2">
      <c r="A10304" s="2"/>
    </row>
    <row r="10305" spans="1:1" x14ac:dyDescent="0.2">
      <c r="A10305" s="2"/>
    </row>
    <row r="10306" spans="1:1" x14ac:dyDescent="0.2">
      <c r="A10306" s="2"/>
    </row>
    <row r="10307" spans="1:1" x14ac:dyDescent="0.2">
      <c r="A10307" s="2"/>
    </row>
    <row r="10308" spans="1:1" x14ac:dyDescent="0.2">
      <c r="A10308" s="2"/>
    </row>
    <row r="10309" spans="1:1" x14ac:dyDescent="0.2">
      <c r="A10309" s="2"/>
    </row>
    <row r="10310" spans="1:1" x14ac:dyDescent="0.2">
      <c r="A10310" s="2"/>
    </row>
    <row r="10311" spans="1:1" x14ac:dyDescent="0.2">
      <c r="A10311" s="2"/>
    </row>
    <row r="10312" spans="1:1" x14ac:dyDescent="0.2">
      <c r="A10312" s="2"/>
    </row>
    <row r="10313" spans="1:1" x14ac:dyDescent="0.2">
      <c r="A10313" s="2"/>
    </row>
    <row r="10314" spans="1:1" x14ac:dyDescent="0.2">
      <c r="A10314" s="2"/>
    </row>
    <row r="10315" spans="1:1" x14ac:dyDescent="0.2">
      <c r="A10315" s="2"/>
    </row>
    <row r="10316" spans="1:1" x14ac:dyDescent="0.2">
      <c r="A10316" s="2"/>
    </row>
    <row r="10317" spans="1:1" x14ac:dyDescent="0.2">
      <c r="A10317" s="2"/>
    </row>
    <row r="10318" spans="1:1" x14ac:dyDescent="0.2">
      <c r="A10318" s="2"/>
    </row>
    <row r="10319" spans="1:1" x14ac:dyDescent="0.2">
      <c r="A10319" s="2"/>
    </row>
    <row r="10320" spans="1:1" x14ac:dyDescent="0.2">
      <c r="A10320" s="2"/>
    </row>
    <row r="10321" spans="1:1" x14ac:dyDescent="0.2">
      <c r="A10321" s="2"/>
    </row>
    <row r="10322" spans="1:1" x14ac:dyDescent="0.2">
      <c r="A10322" s="2"/>
    </row>
    <row r="10323" spans="1:1" x14ac:dyDescent="0.2">
      <c r="A10323" s="2"/>
    </row>
    <row r="10324" spans="1:1" x14ac:dyDescent="0.2">
      <c r="A10324" s="2"/>
    </row>
    <row r="10325" spans="1:1" x14ac:dyDescent="0.2">
      <c r="A10325" s="2"/>
    </row>
    <row r="10326" spans="1:1" x14ac:dyDescent="0.2">
      <c r="A10326" s="2"/>
    </row>
    <row r="10327" spans="1:1" x14ac:dyDescent="0.2">
      <c r="A10327" s="2"/>
    </row>
    <row r="10328" spans="1:1" x14ac:dyDescent="0.2">
      <c r="A10328" s="2"/>
    </row>
    <row r="10329" spans="1:1" x14ac:dyDescent="0.2">
      <c r="A10329" s="2"/>
    </row>
    <row r="10330" spans="1:1" x14ac:dyDescent="0.2">
      <c r="A10330" s="2"/>
    </row>
    <row r="10331" spans="1:1" x14ac:dyDescent="0.2">
      <c r="A10331" s="2"/>
    </row>
    <row r="10332" spans="1:1" x14ac:dyDescent="0.2">
      <c r="A10332" s="2"/>
    </row>
    <row r="10333" spans="1:1" x14ac:dyDescent="0.2">
      <c r="A10333" s="2"/>
    </row>
    <row r="10334" spans="1:1" x14ac:dyDescent="0.2">
      <c r="A10334" s="2"/>
    </row>
    <row r="10335" spans="1:1" x14ac:dyDescent="0.2">
      <c r="A10335" s="2"/>
    </row>
    <row r="10336" spans="1:1" x14ac:dyDescent="0.2">
      <c r="A10336" s="2"/>
    </row>
    <row r="10337" spans="1:1" x14ac:dyDescent="0.2">
      <c r="A10337" s="2"/>
    </row>
    <row r="10338" spans="1:1" x14ac:dyDescent="0.2">
      <c r="A10338" s="2"/>
    </row>
    <row r="10339" spans="1:1" x14ac:dyDescent="0.2">
      <c r="A10339" s="2"/>
    </row>
    <row r="10340" spans="1:1" x14ac:dyDescent="0.2">
      <c r="A10340" s="2"/>
    </row>
    <row r="10341" spans="1:1" x14ac:dyDescent="0.2">
      <c r="A10341" s="2"/>
    </row>
    <row r="10342" spans="1:1" x14ac:dyDescent="0.2">
      <c r="A10342" s="2"/>
    </row>
    <row r="10343" spans="1:1" x14ac:dyDescent="0.2">
      <c r="A10343" s="2"/>
    </row>
    <row r="10344" spans="1:1" x14ac:dyDescent="0.2">
      <c r="A10344" s="2"/>
    </row>
    <row r="10345" spans="1:1" x14ac:dyDescent="0.2">
      <c r="A10345" s="2"/>
    </row>
    <row r="10346" spans="1:1" x14ac:dyDescent="0.2">
      <c r="A10346" s="2"/>
    </row>
    <row r="10347" spans="1:1" x14ac:dyDescent="0.2">
      <c r="A10347" s="2"/>
    </row>
    <row r="10348" spans="1:1" x14ac:dyDescent="0.2">
      <c r="A10348" s="2"/>
    </row>
    <row r="10349" spans="1:1" x14ac:dyDescent="0.2">
      <c r="A10349" s="2"/>
    </row>
    <row r="10350" spans="1:1" x14ac:dyDescent="0.2">
      <c r="A10350" s="2"/>
    </row>
    <row r="10351" spans="1:1" x14ac:dyDescent="0.2">
      <c r="A10351" s="2"/>
    </row>
    <row r="10352" spans="1:1" x14ac:dyDescent="0.2">
      <c r="A10352" s="2"/>
    </row>
    <row r="10353" spans="1:1" x14ac:dyDescent="0.2">
      <c r="A10353" s="2"/>
    </row>
    <row r="10354" spans="1:1" x14ac:dyDescent="0.2">
      <c r="A10354" s="2"/>
    </row>
    <row r="10355" spans="1:1" x14ac:dyDescent="0.2">
      <c r="A10355" s="2"/>
    </row>
    <row r="10356" spans="1:1" x14ac:dyDescent="0.2">
      <c r="A10356" s="2"/>
    </row>
    <row r="10357" spans="1:1" x14ac:dyDescent="0.2">
      <c r="A10357" s="2"/>
    </row>
    <row r="10358" spans="1:1" x14ac:dyDescent="0.2">
      <c r="A10358" s="2"/>
    </row>
    <row r="10359" spans="1:1" x14ac:dyDescent="0.2">
      <c r="A10359" s="2"/>
    </row>
    <row r="10360" spans="1:1" x14ac:dyDescent="0.2">
      <c r="A10360" s="2"/>
    </row>
    <row r="10361" spans="1:1" x14ac:dyDescent="0.2">
      <c r="A10361" s="2"/>
    </row>
    <row r="10362" spans="1:1" x14ac:dyDescent="0.2">
      <c r="A10362" s="2"/>
    </row>
    <row r="10363" spans="1:1" x14ac:dyDescent="0.2">
      <c r="A10363" s="2"/>
    </row>
    <row r="10364" spans="1:1" x14ac:dyDescent="0.2">
      <c r="A10364" s="2"/>
    </row>
    <row r="10365" spans="1:1" x14ac:dyDescent="0.2">
      <c r="A10365" s="2"/>
    </row>
    <row r="10366" spans="1:1" x14ac:dyDescent="0.2">
      <c r="A10366" s="2"/>
    </row>
    <row r="10367" spans="1:1" x14ac:dyDescent="0.2">
      <c r="A10367" s="2"/>
    </row>
    <row r="10368" spans="1:1" x14ac:dyDescent="0.2">
      <c r="A10368" s="2"/>
    </row>
    <row r="10369" spans="1:1" x14ac:dyDescent="0.2">
      <c r="A10369" s="2"/>
    </row>
    <row r="10370" spans="1:1" x14ac:dyDescent="0.2">
      <c r="A10370" s="2"/>
    </row>
    <row r="10371" spans="1:1" x14ac:dyDescent="0.2">
      <c r="A10371" s="2"/>
    </row>
    <row r="10372" spans="1:1" x14ac:dyDescent="0.2">
      <c r="A10372" s="2"/>
    </row>
    <row r="10373" spans="1:1" x14ac:dyDescent="0.2">
      <c r="A10373" s="2"/>
    </row>
    <row r="10374" spans="1:1" x14ac:dyDescent="0.2">
      <c r="A10374" s="2"/>
    </row>
    <row r="10375" spans="1:1" x14ac:dyDescent="0.2">
      <c r="A10375" s="2"/>
    </row>
    <row r="10376" spans="1:1" x14ac:dyDescent="0.2">
      <c r="A10376" s="2"/>
    </row>
    <row r="10377" spans="1:1" x14ac:dyDescent="0.2">
      <c r="A10377" s="2"/>
    </row>
    <row r="10378" spans="1:1" x14ac:dyDescent="0.2">
      <c r="A10378" s="2"/>
    </row>
    <row r="10379" spans="1:1" x14ac:dyDescent="0.2">
      <c r="A10379" s="2"/>
    </row>
    <row r="10380" spans="1:1" x14ac:dyDescent="0.2">
      <c r="A10380" s="2"/>
    </row>
    <row r="10381" spans="1:1" x14ac:dyDescent="0.2">
      <c r="A10381" s="2"/>
    </row>
    <row r="10382" spans="1:1" x14ac:dyDescent="0.2">
      <c r="A10382" s="2"/>
    </row>
    <row r="10383" spans="1:1" x14ac:dyDescent="0.2">
      <c r="A10383" s="2"/>
    </row>
    <row r="10384" spans="1:1" x14ac:dyDescent="0.2">
      <c r="A10384" s="2"/>
    </row>
    <row r="10385" spans="1:1" x14ac:dyDescent="0.2">
      <c r="A10385" s="2"/>
    </row>
    <row r="10386" spans="1:1" x14ac:dyDescent="0.2">
      <c r="A10386" s="2"/>
    </row>
    <row r="10387" spans="1:1" x14ac:dyDescent="0.2">
      <c r="A10387" s="2"/>
    </row>
    <row r="10388" spans="1:1" x14ac:dyDescent="0.2">
      <c r="A10388" s="2"/>
    </row>
    <row r="10389" spans="1:1" x14ac:dyDescent="0.2">
      <c r="A10389" s="2"/>
    </row>
    <row r="10390" spans="1:1" x14ac:dyDescent="0.2">
      <c r="A10390" s="2"/>
    </row>
    <row r="10391" spans="1:1" x14ac:dyDescent="0.2">
      <c r="A10391" s="2"/>
    </row>
    <row r="10392" spans="1:1" x14ac:dyDescent="0.2">
      <c r="A10392" s="2"/>
    </row>
    <row r="10393" spans="1:1" x14ac:dyDescent="0.2">
      <c r="A10393" s="2"/>
    </row>
    <row r="10394" spans="1:1" x14ac:dyDescent="0.2">
      <c r="A10394" s="2"/>
    </row>
    <row r="10395" spans="1:1" x14ac:dyDescent="0.2">
      <c r="A10395" s="2"/>
    </row>
    <row r="10396" spans="1:1" x14ac:dyDescent="0.2">
      <c r="A10396" s="2"/>
    </row>
    <row r="10397" spans="1:1" x14ac:dyDescent="0.2">
      <c r="A10397" s="2"/>
    </row>
    <row r="10398" spans="1:1" x14ac:dyDescent="0.2">
      <c r="A10398" s="2"/>
    </row>
    <row r="10399" spans="1:1" x14ac:dyDescent="0.2">
      <c r="A10399" s="2"/>
    </row>
    <row r="10400" spans="1:1" x14ac:dyDescent="0.2">
      <c r="A10400" s="2"/>
    </row>
    <row r="10401" spans="1:1" x14ac:dyDescent="0.2">
      <c r="A10401" s="2"/>
    </row>
    <row r="10402" spans="1:1" x14ac:dyDescent="0.2">
      <c r="A10402" s="2"/>
    </row>
    <row r="10403" spans="1:1" x14ac:dyDescent="0.2">
      <c r="A10403" s="2"/>
    </row>
    <row r="10404" spans="1:1" x14ac:dyDescent="0.2">
      <c r="A10404" s="2"/>
    </row>
    <row r="10405" spans="1:1" x14ac:dyDescent="0.2">
      <c r="A10405" s="2"/>
    </row>
    <row r="10406" spans="1:1" x14ac:dyDescent="0.2">
      <c r="A10406" s="2"/>
    </row>
    <row r="10407" spans="1:1" x14ac:dyDescent="0.2">
      <c r="A10407" s="2"/>
    </row>
    <row r="10408" spans="1:1" x14ac:dyDescent="0.2">
      <c r="A10408" s="2"/>
    </row>
    <row r="10409" spans="1:1" x14ac:dyDescent="0.2">
      <c r="A10409" s="2"/>
    </row>
    <row r="10410" spans="1:1" x14ac:dyDescent="0.2">
      <c r="A10410" s="2"/>
    </row>
    <row r="10411" spans="1:1" x14ac:dyDescent="0.2">
      <c r="A10411" s="2"/>
    </row>
    <row r="10412" spans="1:1" x14ac:dyDescent="0.2">
      <c r="A10412" s="2"/>
    </row>
    <row r="10413" spans="1:1" x14ac:dyDescent="0.2">
      <c r="A10413" s="2"/>
    </row>
    <row r="10414" spans="1:1" x14ac:dyDescent="0.2">
      <c r="A10414" s="2"/>
    </row>
    <row r="10415" spans="1:1" x14ac:dyDescent="0.2">
      <c r="A10415" s="2"/>
    </row>
    <row r="10416" spans="1:1" x14ac:dyDescent="0.2">
      <c r="A10416" s="2"/>
    </row>
    <row r="10417" spans="1:1" x14ac:dyDescent="0.2">
      <c r="A10417" s="2"/>
    </row>
    <row r="10418" spans="1:1" x14ac:dyDescent="0.2">
      <c r="A10418" s="2"/>
    </row>
    <row r="10419" spans="1:1" x14ac:dyDescent="0.2">
      <c r="A10419" s="2"/>
    </row>
    <row r="10420" spans="1:1" x14ac:dyDescent="0.2">
      <c r="A10420" s="2"/>
    </row>
    <row r="10421" spans="1:1" x14ac:dyDescent="0.2">
      <c r="A10421" s="2"/>
    </row>
    <row r="10422" spans="1:1" x14ac:dyDescent="0.2">
      <c r="A10422" s="2"/>
    </row>
    <row r="10423" spans="1:1" x14ac:dyDescent="0.2">
      <c r="A10423" s="2"/>
    </row>
    <row r="10424" spans="1:1" x14ac:dyDescent="0.2">
      <c r="A10424" s="2"/>
    </row>
    <row r="10425" spans="1:1" x14ac:dyDescent="0.2">
      <c r="A10425" s="2"/>
    </row>
    <row r="10426" spans="1:1" x14ac:dyDescent="0.2">
      <c r="A10426" s="2"/>
    </row>
    <row r="10427" spans="1:1" x14ac:dyDescent="0.2">
      <c r="A10427" s="2"/>
    </row>
    <row r="10428" spans="1:1" x14ac:dyDescent="0.2">
      <c r="A10428" s="2"/>
    </row>
    <row r="10429" spans="1:1" x14ac:dyDescent="0.2">
      <c r="A10429" s="2"/>
    </row>
    <row r="10430" spans="1:1" x14ac:dyDescent="0.2">
      <c r="A10430" s="2"/>
    </row>
    <row r="10431" spans="1:1" x14ac:dyDescent="0.2">
      <c r="A10431" s="2"/>
    </row>
    <row r="10432" spans="1:1" x14ac:dyDescent="0.2">
      <c r="A10432" s="2"/>
    </row>
    <row r="10433" spans="1:1" x14ac:dyDescent="0.2">
      <c r="A10433" s="2"/>
    </row>
    <row r="10434" spans="1:1" x14ac:dyDescent="0.2">
      <c r="A10434" s="2"/>
    </row>
    <row r="10435" spans="1:1" x14ac:dyDescent="0.2">
      <c r="A10435" s="2"/>
    </row>
    <row r="10436" spans="1:1" x14ac:dyDescent="0.2">
      <c r="A10436" s="2"/>
    </row>
    <row r="10437" spans="1:1" x14ac:dyDescent="0.2">
      <c r="A10437" s="2"/>
    </row>
    <row r="10438" spans="1:1" x14ac:dyDescent="0.2">
      <c r="A10438" s="2"/>
    </row>
    <row r="10439" spans="1:1" x14ac:dyDescent="0.2">
      <c r="A10439" s="2"/>
    </row>
    <row r="10440" spans="1:1" x14ac:dyDescent="0.2">
      <c r="A10440" s="2"/>
    </row>
    <row r="10441" spans="1:1" x14ac:dyDescent="0.2">
      <c r="A10441" s="2"/>
    </row>
    <row r="10442" spans="1:1" x14ac:dyDescent="0.2">
      <c r="A10442" s="2"/>
    </row>
    <row r="10443" spans="1:1" x14ac:dyDescent="0.2">
      <c r="A10443" s="2"/>
    </row>
    <row r="10444" spans="1:1" x14ac:dyDescent="0.2">
      <c r="A10444" s="2"/>
    </row>
    <row r="10445" spans="1:1" x14ac:dyDescent="0.2">
      <c r="A10445" s="2"/>
    </row>
    <row r="10446" spans="1:1" x14ac:dyDescent="0.2">
      <c r="A10446" s="2"/>
    </row>
    <row r="10447" spans="1:1" x14ac:dyDescent="0.2">
      <c r="A10447" s="2"/>
    </row>
    <row r="10448" spans="1:1" x14ac:dyDescent="0.2">
      <c r="A10448" s="2"/>
    </row>
    <row r="10449" spans="1:1" x14ac:dyDescent="0.2">
      <c r="A10449" s="2"/>
    </row>
    <row r="10450" spans="1:1" x14ac:dyDescent="0.2">
      <c r="A10450" s="2"/>
    </row>
    <row r="10451" spans="1:1" x14ac:dyDescent="0.2">
      <c r="A10451" s="2"/>
    </row>
    <row r="10452" spans="1:1" x14ac:dyDescent="0.2">
      <c r="A10452" s="2"/>
    </row>
    <row r="10453" spans="1:1" x14ac:dyDescent="0.2">
      <c r="A10453" s="2"/>
    </row>
    <row r="10454" spans="1:1" x14ac:dyDescent="0.2">
      <c r="A10454" s="2"/>
    </row>
    <row r="10455" spans="1:1" x14ac:dyDescent="0.2">
      <c r="A10455" s="2"/>
    </row>
    <row r="10456" spans="1:1" x14ac:dyDescent="0.2">
      <c r="A10456" s="2"/>
    </row>
    <row r="10457" spans="1:1" x14ac:dyDescent="0.2">
      <c r="A10457" s="2"/>
    </row>
    <row r="10458" spans="1:1" x14ac:dyDescent="0.2">
      <c r="A10458" s="2"/>
    </row>
    <row r="10459" spans="1:1" x14ac:dyDescent="0.2">
      <c r="A10459" s="2"/>
    </row>
    <row r="10460" spans="1:1" x14ac:dyDescent="0.2">
      <c r="A10460" s="2"/>
    </row>
    <row r="10461" spans="1:1" x14ac:dyDescent="0.2">
      <c r="A10461" s="2"/>
    </row>
    <row r="10462" spans="1:1" x14ac:dyDescent="0.2">
      <c r="A10462" s="2"/>
    </row>
    <row r="10463" spans="1:1" x14ac:dyDescent="0.2">
      <c r="A10463" s="2"/>
    </row>
    <row r="10464" spans="1:1" x14ac:dyDescent="0.2">
      <c r="A10464" s="2"/>
    </row>
    <row r="10465" spans="1:1" x14ac:dyDescent="0.2">
      <c r="A10465" s="2"/>
    </row>
    <row r="10466" spans="1:1" x14ac:dyDescent="0.2">
      <c r="A10466" s="2"/>
    </row>
    <row r="10467" spans="1:1" x14ac:dyDescent="0.2">
      <c r="A10467" s="2"/>
    </row>
    <row r="10468" spans="1:1" x14ac:dyDescent="0.2">
      <c r="A10468" s="2"/>
    </row>
    <row r="10469" spans="1:1" x14ac:dyDescent="0.2">
      <c r="A10469" s="2"/>
    </row>
    <row r="10470" spans="1:1" x14ac:dyDescent="0.2">
      <c r="A10470" s="2"/>
    </row>
    <row r="10471" spans="1:1" x14ac:dyDescent="0.2">
      <c r="A10471" s="2"/>
    </row>
    <row r="10472" spans="1:1" x14ac:dyDescent="0.2">
      <c r="A10472" s="2"/>
    </row>
    <row r="10473" spans="1:1" x14ac:dyDescent="0.2">
      <c r="A10473" s="2"/>
    </row>
    <row r="10474" spans="1:1" x14ac:dyDescent="0.2">
      <c r="A10474" s="2"/>
    </row>
    <row r="10475" spans="1:1" x14ac:dyDescent="0.2">
      <c r="A10475" s="2"/>
    </row>
    <row r="10476" spans="1:1" x14ac:dyDescent="0.2">
      <c r="A10476" s="2"/>
    </row>
    <row r="10477" spans="1:1" x14ac:dyDescent="0.2">
      <c r="A10477" s="2"/>
    </row>
    <row r="10478" spans="1:1" x14ac:dyDescent="0.2">
      <c r="A10478" s="2"/>
    </row>
    <row r="10479" spans="1:1" x14ac:dyDescent="0.2">
      <c r="A10479" s="2"/>
    </row>
    <row r="10480" spans="1:1" x14ac:dyDescent="0.2">
      <c r="A10480" s="2"/>
    </row>
    <row r="10481" spans="1:1" x14ac:dyDescent="0.2">
      <c r="A10481" s="2"/>
    </row>
    <row r="10482" spans="1:1" x14ac:dyDescent="0.2">
      <c r="A10482" s="2"/>
    </row>
    <row r="10483" spans="1:1" x14ac:dyDescent="0.2">
      <c r="A10483" s="2"/>
    </row>
    <row r="10484" spans="1:1" x14ac:dyDescent="0.2">
      <c r="A10484" s="2"/>
    </row>
    <row r="10485" spans="1:1" x14ac:dyDescent="0.2">
      <c r="A10485" s="2"/>
    </row>
    <row r="10486" spans="1:1" x14ac:dyDescent="0.2">
      <c r="A10486" s="2"/>
    </row>
    <row r="10487" spans="1:1" x14ac:dyDescent="0.2">
      <c r="A10487" s="2"/>
    </row>
    <row r="10488" spans="1:1" x14ac:dyDescent="0.2">
      <c r="A10488" s="2"/>
    </row>
    <row r="10489" spans="1:1" x14ac:dyDescent="0.2">
      <c r="A10489" s="2"/>
    </row>
    <row r="10490" spans="1:1" x14ac:dyDescent="0.2">
      <c r="A10490" s="2"/>
    </row>
    <row r="10491" spans="1:1" x14ac:dyDescent="0.2">
      <c r="A10491" s="2"/>
    </row>
    <row r="10492" spans="1:1" x14ac:dyDescent="0.2">
      <c r="A10492" s="2"/>
    </row>
    <row r="10493" spans="1:1" x14ac:dyDescent="0.2">
      <c r="A10493" s="2"/>
    </row>
    <row r="10494" spans="1:1" x14ac:dyDescent="0.2">
      <c r="A10494" s="2"/>
    </row>
    <row r="10495" spans="1:1" x14ac:dyDescent="0.2">
      <c r="A10495" s="2"/>
    </row>
    <row r="10496" spans="1:1" x14ac:dyDescent="0.2">
      <c r="A10496" s="2"/>
    </row>
    <row r="10497" spans="1:1" x14ac:dyDescent="0.2">
      <c r="A10497" s="2"/>
    </row>
    <row r="10498" spans="1:1" x14ac:dyDescent="0.2">
      <c r="A10498" s="2"/>
    </row>
    <row r="10499" spans="1:1" x14ac:dyDescent="0.2">
      <c r="A10499" s="2"/>
    </row>
    <row r="10500" spans="1:1" x14ac:dyDescent="0.2">
      <c r="A10500" s="2"/>
    </row>
    <row r="10501" spans="1:1" x14ac:dyDescent="0.2">
      <c r="A10501" s="2"/>
    </row>
    <row r="10502" spans="1:1" x14ac:dyDescent="0.2">
      <c r="A10502" s="2"/>
    </row>
    <row r="10503" spans="1:1" x14ac:dyDescent="0.2">
      <c r="A10503" s="2"/>
    </row>
    <row r="10504" spans="1:1" x14ac:dyDescent="0.2">
      <c r="A10504" s="2"/>
    </row>
    <row r="10505" spans="1:1" x14ac:dyDescent="0.2">
      <c r="A10505" s="2"/>
    </row>
    <row r="10506" spans="1:1" x14ac:dyDescent="0.2">
      <c r="A10506" s="2"/>
    </row>
    <row r="10507" spans="1:1" x14ac:dyDescent="0.2">
      <c r="A10507" s="2"/>
    </row>
    <row r="10508" spans="1:1" x14ac:dyDescent="0.2">
      <c r="A10508" s="2"/>
    </row>
    <row r="10509" spans="1:1" x14ac:dyDescent="0.2">
      <c r="A10509" s="2"/>
    </row>
    <row r="10510" spans="1:1" x14ac:dyDescent="0.2">
      <c r="A10510" s="2"/>
    </row>
    <row r="10511" spans="1:1" x14ac:dyDescent="0.2">
      <c r="A10511" s="2"/>
    </row>
    <row r="10512" spans="1:1" x14ac:dyDescent="0.2">
      <c r="A10512" s="2"/>
    </row>
    <row r="10513" spans="1:1" x14ac:dyDescent="0.2">
      <c r="A10513" s="2"/>
    </row>
    <row r="10514" spans="1:1" x14ac:dyDescent="0.2">
      <c r="A10514" s="2"/>
    </row>
    <row r="10515" spans="1:1" x14ac:dyDescent="0.2">
      <c r="A10515" s="2"/>
    </row>
    <row r="10516" spans="1:1" x14ac:dyDescent="0.2">
      <c r="A10516" s="2"/>
    </row>
    <row r="10517" spans="1:1" x14ac:dyDescent="0.2">
      <c r="A10517" s="2"/>
    </row>
    <row r="10518" spans="1:1" x14ac:dyDescent="0.2">
      <c r="A10518" s="2"/>
    </row>
    <row r="10519" spans="1:1" x14ac:dyDescent="0.2">
      <c r="A10519" s="2"/>
    </row>
    <row r="10520" spans="1:1" x14ac:dyDescent="0.2">
      <c r="A10520" s="2"/>
    </row>
    <row r="10521" spans="1:1" x14ac:dyDescent="0.2">
      <c r="A10521" s="2"/>
    </row>
    <row r="10522" spans="1:1" x14ac:dyDescent="0.2">
      <c r="A10522" s="2"/>
    </row>
    <row r="10523" spans="1:1" x14ac:dyDescent="0.2">
      <c r="A10523" s="2"/>
    </row>
    <row r="10524" spans="1:1" x14ac:dyDescent="0.2">
      <c r="A10524" s="2"/>
    </row>
    <row r="10525" spans="1:1" x14ac:dyDescent="0.2">
      <c r="A10525" s="2"/>
    </row>
    <row r="10526" spans="1:1" x14ac:dyDescent="0.2">
      <c r="A10526" s="2"/>
    </row>
    <row r="10527" spans="1:1" x14ac:dyDescent="0.2">
      <c r="A10527" s="2"/>
    </row>
    <row r="10528" spans="1:1" x14ac:dyDescent="0.2">
      <c r="A10528" s="2"/>
    </row>
    <row r="10529" spans="1:1" x14ac:dyDescent="0.2">
      <c r="A10529" s="2"/>
    </row>
    <row r="10530" spans="1:1" x14ac:dyDescent="0.2">
      <c r="A10530" s="2"/>
    </row>
    <row r="10531" spans="1:1" x14ac:dyDescent="0.2">
      <c r="A10531" s="2"/>
    </row>
    <row r="10532" spans="1:1" x14ac:dyDescent="0.2">
      <c r="A10532" s="2"/>
    </row>
    <row r="10533" spans="1:1" x14ac:dyDescent="0.2">
      <c r="A10533" s="2"/>
    </row>
    <row r="10534" spans="1:1" x14ac:dyDescent="0.2">
      <c r="A10534" s="2"/>
    </row>
    <row r="10535" spans="1:1" x14ac:dyDescent="0.2">
      <c r="A10535" s="2"/>
    </row>
    <row r="10536" spans="1:1" x14ac:dyDescent="0.2">
      <c r="A10536" s="2"/>
    </row>
    <row r="10537" spans="1:1" x14ac:dyDescent="0.2">
      <c r="A10537" s="2"/>
    </row>
    <row r="10538" spans="1:1" x14ac:dyDescent="0.2">
      <c r="A10538" s="2"/>
    </row>
    <row r="10539" spans="1:1" x14ac:dyDescent="0.2">
      <c r="A10539" s="2"/>
    </row>
    <row r="10540" spans="1:1" x14ac:dyDescent="0.2">
      <c r="A10540" s="2"/>
    </row>
    <row r="10541" spans="1:1" x14ac:dyDescent="0.2">
      <c r="A10541" s="2"/>
    </row>
    <row r="10542" spans="1:1" x14ac:dyDescent="0.2">
      <c r="A10542" s="2"/>
    </row>
    <row r="10543" spans="1:1" x14ac:dyDescent="0.2">
      <c r="A10543" s="2"/>
    </row>
    <row r="10544" spans="1:1" x14ac:dyDescent="0.2">
      <c r="A10544" s="2"/>
    </row>
    <row r="10545" spans="1:1" x14ac:dyDescent="0.2">
      <c r="A10545" s="2"/>
    </row>
    <row r="10546" spans="1:1" x14ac:dyDescent="0.2">
      <c r="A10546" s="2"/>
    </row>
    <row r="10547" spans="1:1" x14ac:dyDescent="0.2">
      <c r="A10547" s="2"/>
    </row>
    <row r="10548" spans="1:1" x14ac:dyDescent="0.2">
      <c r="A10548" s="2"/>
    </row>
    <row r="10549" spans="1:1" x14ac:dyDescent="0.2">
      <c r="A10549" s="2"/>
    </row>
    <row r="10550" spans="1:1" x14ac:dyDescent="0.2">
      <c r="A10550" s="2"/>
    </row>
    <row r="10551" spans="1:1" x14ac:dyDescent="0.2">
      <c r="A10551" s="2"/>
    </row>
    <row r="10552" spans="1:1" x14ac:dyDescent="0.2">
      <c r="A10552" s="2"/>
    </row>
    <row r="10553" spans="1:1" x14ac:dyDescent="0.2">
      <c r="A10553" s="2"/>
    </row>
    <row r="10554" spans="1:1" x14ac:dyDescent="0.2">
      <c r="A10554" s="2"/>
    </row>
    <row r="10555" spans="1:1" x14ac:dyDescent="0.2">
      <c r="A10555" s="2"/>
    </row>
    <row r="10556" spans="1:1" x14ac:dyDescent="0.2">
      <c r="A10556" s="2"/>
    </row>
    <row r="10557" spans="1:1" x14ac:dyDescent="0.2">
      <c r="A10557" s="2"/>
    </row>
    <row r="10558" spans="1:1" x14ac:dyDescent="0.2">
      <c r="A10558" s="2"/>
    </row>
    <row r="10559" spans="1:1" x14ac:dyDescent="0.2">
      <c r="A10559" s="2"/>
    </row>
    <row r="10560" spans="1:1" x14ac:dyDescent="0.2">
      <c r="A10560" s="2"/>
    </row>
    <row r="10561" spans="1:1" x14ac:dyDescent="0.2">
      <c r="A10561" s="2"/>
    </row>
    <row r="10562" spans="1:1" x14ac:dyDescent="0.2">
      <c r="A10562" s="2"/>
    </row>
    <row r="10563" spans="1:1" x14ac:dyDescent="0.2">
      <c r="A10563" s="2"/>
    </row>
    <row r="10564" spans="1:1" x14ac:dyDescent="0.2">
      <c r="A10564" s="2"/>
    </row>
    <row r="10565" spans="1:1" x14ac:dyDescent="0.2">
      <c r="A10565" s="2"/>
    </row>
    <row r="10566" spans="1:1" x14ac:dyDescent="0.2">
      <c r="A10566" s="2"/>
    </row>
    <row r="10567" spans="1:1" x14ac:dyDescent="0.2">
      <c r="A10567" s="2"/>
    </row>
    <row r="10568" spans="1:1" x14ac:dyDescent="0.2">
      <c r="A10568" s="2"/>
    </row>
    <row r="10569" spans="1:1" x14ac:dyDescent="0.2">
      <c r="A10569" s="2"/>
    </row>
    <row r="10570" spans="1:1" x14ac:dyDescent="0.2">
      <c r="A10570" s="2"/>
    </row>
    <row r="10571" spans="1:1" x14ac:dyDescent="0.2">
      <c r="A10571" s="2"/>
    </row>
    <row r="10572" spans="1:1" x14ac:dyDescent="0.2">
      <c r="A10572" s="2"/>
    </row>
    <row r="10573" spans="1:1" x14ac:dyDescent="0.2">
      <c r="A10573" s="2"/>
    </row>
    <row r="10574" spans="1:1" x14ac:dyDescent="0.2">
      <c r="A10574" s="2"/>
    </row>
    <row r="10575" spans="1:1" x14ac:dyDescent="0.2">
      <c r="A10575" s="2"/>
    </row>
    <row r="10576" spans="1:1" x14ac:dyDescent="0.2">
      <c r="A10576" s="2"/>
    </row>
    <row r="10577" spans="1:1" x14ac:dyDescent="0.2">
      <c r="A10577" s="2"/>
    </row>
    <row r="10578" spans="1:1" x14ac:dyDescent="0.2">
      <c r="A10578" s="2"/>
    </row>
    <row r="10579" spans="1:1" x14ac:dyDescent="0.2">
      <c r="A10579" s="2"/>
    </row>
    <row r="10580" spans="1:1" x14ac:dyDescent="0.2">
      <c r="A10580" s="2"/>
    </row>
    <row r="10581" spans="1:1" x14ac:dyDescent="0.2">
      <c r="A10581" s="2"/>
    </row>
    <row r="10582" spans="1:1" x14ac:dyDescent="0.2">
      <c r="A10582" s="2"/>
    </row>
    <row r="10583" spans="1:1" x14ac:dyDescent="0.2">
      <c r="A10583" s="2"/>
    </row>
    <row r="10584" spans="1:1" x14ac:dyDescent="0.2">
      <c r="A10584" s="2"/>
    </row>
    <row r="10585" spans="1:1" x14ac:dyDescent="0.2">
      <c r="A10585" s="2"/>
    </row>
    <row r="10586" spans="1:1" x14ac:dyDescent="0.2">
      <c r="A10586" s="2"/>
    </row>
    <row r="10587" spans="1:1" x14ac:dyDescent="0.2">
      <c r="A10587" s="2"/>
    </row>
    <row r="10588" spans="1:1" x14ac:dyDescent="0.2">
      <c r="A10588" s="2"/>
    </row>
    <row r="10589" spans="1:1" x14ac:dyDescent="0.2">
      <c r="A10589" s="2"/>
    </row>
    <row r="10590" spans="1:1" x14ac:dyDescent="0.2">
      <c r="A10590" s="2"/>
    </row>
    <row r="10591" spans="1:1" x14ac:dyDescent="0.2">
      <c r="A10591" s="2"/>
    </row>
    <row r="10592" spans="1:1" x14ac:dyDescent="0.2">
      <c r="A10592" s="2"/>
    </row>
    <row r="10593" spans="1:1" x14ac:dyDescent="0.2">
      <c r="A10593" s="2"/>
    </row>
    <row r="10594" spans="1:1" x14ac:dyDescent="0.2">
      <c r="A10594" s="2"/>
    </row>
    <row r="10595" spans="1:1" x14ac:dyDescent="0.2">
      <c r="A10595" s="2"/>
    </row>
    <row r="10596" spans="1:1" x14ac:dyDescent="0.2">
      <c r="A10596" s="2"/>
    </row>
    <row r="10597" spans="1:1" x14ac:dyDescent="0.2">
      <c r="A10597" s="2"/>
    </row>
    <row r="10598" spans="1:1" x14ac:dyDescent="0.2">
      <c r="A10598" s="2"/>
    </row>
    <row r="10599" spans="1:1" x14ac:dyDescent="0.2">
      <c r="A10599" s="2"/>
    </row>
    <row r="10600" spans="1:1" x14ac:dyDescent="0.2">
      <c r="A10600" s="2"/>
    </row>
    <row r="10601" spans="1:1" x14ac:dyDescent="0.2">
      <c r="A10601" s="2"/>
    </row>
    <row r="10602" spans="1:1" x14ac:dyDescent="0.2">
      <c r="A10602" s="2"/>
    </row>
    <row r="10603" spans="1:1" x14ac:dyDescent="0.2">
      <c r="A10603" s="2"/>
    </row>
    <row r="10604" spans="1:1" x14ac:dyDescent="0.2">
      <c r="A10604" s="2"/>
    </row>
    <row r="10605" spans="1:1" x14ac:dyDescent="0.2">
      <c r="A10605" s="2"/>
    </row>
    <row r="10606" spans="1:1" x14ac:dyDescent="0.2">
      <c r="A10606" s="2"/>
    </row>
    <row r="10607" spans="1:1" x14ac:dyDescent="0.2">
      <c r="A10607" s="2"/>
    </row>
    <row r="10608" spans="1:1" x14ac:dyDescent="0.2">
      <c r="A10608" s="2"/>
    </row>
    <row r="10609" spans="1:1" x14ac:dyDescent="0.2">
      <c r="A10609" s="2"/>
    </row>
    <row r="10610" spans="1:1" x14ac:dyDescent="0.2">
      <c r="A10610" s="2"/>
    </row>
    <row r="10611" spans="1:1" x14ac:dyDescent="0.2">
      <c r="A10611" s="2"/>
    </row>
    <row r="10612" spans="1:1" x14ac:dyDescent="0.2">
      <c r="A10612" s="2"/>
    </row>
    <row r="10613" spans="1:1" x14ac:dyDescent="0.2">
      <c r="A10613" s="2"/>
    </row>
    <row r="10614" spans="1:1" x14ac:dyDescent="0.2">
      <c r="A10614" s="2"/>
    </row>
    <row r="10615" spans="1:1" x14ac:dyDescent="0.2">
      <c r="A10615" s="2"/>
    </row>
    <row r="10616" spans="1:1" x14ac:dyDescent="0.2">
      <c r="A10616" s="2"/>
    </row>
    <row r="10617" spans="1:1" x14ac:dyDescent="0.2">
      <c r="A10617" s="2"/>
    </row>
    <row r="10618" spans="1:1" x14ac:dyDescent="0.2">
      <c r="A10618" s="2"/>
    </row>
    <row r="10619" spans="1:1" x14ac:dyDescent="0.2">
      <c r="A10619" s="2"/>
    </row>
    <row r="10620" spans="1:1" x14ac:dyDescent="0.2">
      <c r="A10620" s="2"/>
    </row>
    <row r="10621" spans="1:1" x14ac:dyDescent="0.2">
      <c r="A10621" s="2"/>
    </row>
    <row r="10622" spans="1:1" x14ac:dyDescent="0.2">
      <c r="A10622" s="2"/>
    </row>
    <row r="10623" spans="1:1" x14ac:dyDescent="0.2">
      <c r="A10623" s="2"/>
    </row>
    <row r="10624" spans="1:1" x14ac:dyDescent="0.2">
      <c r="A10624" s="2"/>
    </row>
    <row r="10625" spans="1:1" x14ac:dyDescent="0.2">
      <c r="A10625" s="2"/>
    </row>
    <row r="10626" spans="1:1" x14ac:dyDescent="0.2">
      <c r="A10626" s="2"/>
    </row>
    <row r="10627" spans="1:1" x14ac:dyDescent="0.2">
      <c r="A10627" s="2"/>
    </row>
    <row r="10628" spans="1:1" x14ac:dyDescent="0.2">
      <c r="A10628" s="2"/>
    </row>
    <row r="10629" spans="1:1" x14ac:dyDescent="0.2">
      <c r="A10629" s="2"/>
    </row>
    <row r="10630" spans="1:1" x14ac:dyDescent="0.2">
      <c r="A10630" s="2"/>
    </row>
    <row r="10631" spans="1:1" x14ac:dyDescent="0.2">
      <c r="A10631" s="2"/>
    </row>
    <row r="10632" spans="1:1" x14ac:dyDescent="0.2">
      <c r="A10632" s="2"/>
    </row>
    <row r="10633" spans="1:1" x14ac:dyDescent="0.2">
      <c r="A10633" s="2"/>
    </row>
    <row r="10634" spans="1:1" x14ac:dyDescent="0.2">
      <c r="A10634" s="2"/>
    </row>
    <row r="10635" spans="1:1" x14ac:dyDescent="0.2">
      <c r="A10635" s="2"/>
    </row>
    <row r="10636" spans="1:1" x14ac:dyDescent="0.2">
      <c r="A10636" s="2"/>
    </row>
    <row r="10637" spans="1:1" x14ac:dyDescent="0.2">
      <c r="A10637" s="2"/>
    </row>
    <row r="10638" spans="1:1" x14ac:dyDescent="0.2">
      <c r="A10638" s="2"/>
    </row>
    <row r="10639" spans="1:1" x14ac:dyDescent="0.2">
      <c r="A10639" s="2"/>
    </row>
    <row r="10640" spans="1:1" x14ac:dyDescent="0.2">
      <c r="A10640" s="2"/>
    </row>
    <row r="10641" spans="1:1" x14ac:dyDescent="0.2">
      <c r="A10641" s="2"/>
    </row>
    <row r="10642" spans="1:1" x14ac:dyDescent="0.2">
      <c r="A10642" s="2"/>
    </row>
    <row r="10643" spans="1:1" x14ac:dyDescent="0.2">
      <c r="A10643" s="2"/>
    </row>
    <row r="10644" spans="1:1" x14ac:dyDescent="0.2">
      <c r="A10644" s="2"/>
    </row>
    <row r="10645" spans="1:1" x14ac:dyDescent="0.2">
      <c r="A10645" s="2"/>
    </row>
    <row r="10646" spans="1:1" x14ac:dyDescent="0.2">
      <c r="A10646" s="2"/>
    </row>
    <row r="10647" spans="1:1" x14ac:dyDescent="0.2">
      <c r="A10647" s="2"/>
    </row>
    <row r="10648" spans="1:1" x14ac:dyDescent="0.2">
      <c r="A10648" s="2"/>
    </row>
    <row r="10649" spans="1:1" x14ac:dyDescent="0.2">
      <c r="A10649" s="2"/>
    </row>
    <row r="10650" spans="1:1" x14ac:dyDescent="0.2">
      <c r="A10650" s="2"/>
    </row>
    <row r="10651" spans="1:1" x14ac:dyDescent="0.2">
      <c r="A10651" s="2"/>
    </row>
    <row r="10652" spans="1:1" x14ac:dyDescent="0.2">
      <c r="A10652" s="2"/>
    </row>
    <row r="10653" spans="1:1" x14ac:dyDescent="0.2">
      <c r="A10653" s="2"/>
    </row>
    <row r="10654" spans="1:1" x14ac:dyDescent="0.2">
      <c r="A10654" s="2"/>
    </row>
    <row r="10655" spans="1:1" x14ac:dyDescent="0.2">
      <c r="A10655" s="2"/>
    </row>
    <row r="10656" spans="1:1" x14ac:dyDescent="0.2">
      <c r="A10656" s="2"/>
    </row>
    <row r="10657" spans="1:1" x14ac:dyDescent="0.2">
      <c r="A10657" s="2"/>
    </row>
    <row r="10658" spans="1:1" x14ac:dyDescent="0.2">
      <c r="A10658" s="2"/>
    </row>
    <row r="10659" spans="1:1" x14ac:dyDescent="0.2">
      <c r="A10659" s="2"/>
    </row>
    <row r="10660" spans="1:1" x14ac:dyDescent="0.2">
      <c r="A10660" s="2"/>
    </row>
    <row r="10661" spans="1:1" x14ac:dyDescent="0.2">
      <c r="A10661" s="2"/>
    </row>
    <row r="10662" spans="1:1" x14ac:dyDescent="0.2">
      <c r="A10662" s="2"/>
    </row>
    <row r="10663" spans="1:1" x14ac:dyDescent="0.2">
      <c r="A10663" s="2"/>
    </row>
    <row r="10664" spans="1:1" x14ac:dyDescent="0.2">
      <c r="A10664" s="2"/>
    </row>
    <row r="10665" spans="1:1" x14ac:dyDescent="0.2">
      <c r="A10665" s="2"/>
    </row>
    <row r="10666" spans="1:1" x14ac:dyDescent="0.2">
      <c r="A10666" s="2"/>
    </row>
    <row r="10667" spans="1:1" x14ac:dyDescent="0.2">
      <c r="A10667" s="2"/>
    </row>
    <row r="10668" spans="1:1" x14ac:dyDescent="0.2">
      <c r="A10668" s="2"/>
    </row>
    <row r="10669" spans="1:1" x14ac:dyDescent="0.2">
      <c r="A10669" s="2"/>
    </row>
    <row r="10670" spans="1:1" x14ac:dyDescent="0.2">
      <c r="A10670" s="2"/>
    </row>
    <row r="10671" spans="1:1" x14ac:dyDescent="0.2">
      <c r="A10671" s="2"/>
    </row>
    <row r="10672" spans="1:1" x14ac:dyDescent="0.2">
      <c r="A10672" s="2"/>
    </row>
    <row r="10673" spans="1:1" x14ac:dyDescent="0.2">
      <c r="A10673" s="2"/>
    </row>
    <row r="10674" spans="1:1" x14ac:dyDescent="0.2">
      <c r="A10674" s="2"/>
    </row>
    <row r="10675" spans="1:1" x14ac:dyDescent="0.2">
      <c r="A10675" s="2"/>
    </row>
    <row r="10676" spans="1:1" x14ac:dyDescent="0.2">
      <c r="A10676" s="2"/>
    </row>
    <row r="10677" spans="1:1" x14ac:dyDescent="0.2">
      <c r="A10677" s="2"/>
    </row>
    <row r="10678" spans="1:1" x14ac:dyDescent="0.2">
      <c r="A10678" s="2"/>
    </row>
    <row r="10679" spans="1:1" x14ac:dyDescent="0.2">
      <c r="A10679" s="2"/>
    </row>
    <row r="10680" spans="1:1" x14ac:dyDescent="0.2">
      <c r="A10680" s="2"/>
    </row>
    <row r="10681" spans="1:1" x14ac:dyDescent="0.2">
      <c r="A10681" s="2"/>
    </row>
    <row r="10682" spans="1:1" x14ac:dyDescent="0.2">
      <c r="A10682" s="2"/>
    </row>
    <row r="10683" spans="1:1" x14ac:dyDescent="0.2">
      <c r="A10683" s="2"/>
    </row>
    <row r="10684" spans="1:1" x14ac:dyDescent="0.2">
      <c r="A10684" s="2"/>
    </row>
    <row r="10685" spans="1:1" x14ac:dyDescent="0.2">
      <c r="A10685" s="2"/>
    </row>
    <row r="10686" spans="1:1" x14ac:dyDescent="0.2">
      <c r="A10686" s="2"/>
    </row>
    <row r="10687" spans="1:1" x14ac:dyDescent="0.2">
      <c r="A10687" s="2"/>
    </row>
    <row r="10688" spans="1:1" x14ac:dyDescent="0.2">
      <c r="A10688" s="2"/>
    </row>
    <row r="10689" spans="1:1" x14ac:dyDescent="0.2">
      <c r="A10689" s="2"/>
    </row>
    <row r="10690" spans="1:1" x14ac:dyDescent="0.2">
      <c r="A10690" s="2"/>
    </row>
    <row r="10691" spans="1:1" x14ac:dyDescent="0.2">
      <c r="A10691" s="2"/>
    </row>
    <row r="10692" spans="1:1" x14ac:dyDescent="0.2">
      <c r="A10692" s="2"/>
    </row>
    <row r="10693" spans="1:1" x14ac:dyDescent="0.2">
      <c r="A10693" s="2"/>
    </row>
    <row r="10694" spans="1:1" x14ac:dyDescent="0.2">
      <c r="A10694" s="2"/>
    </row>
    <row r="10695" spans="1:1" x14ac:dyDescent="0.2">
      <c r="A10695" s="2"/>
    </row>
    <row r="10696" spans="1:1" x14ac:dyDescent="0.2">
      <c r="A10696" s="2"/>
    </row>
    <row r="10697" spans="1:1" x14ac:dyDescent="0.2">
      <c r="A10697" s="2"/>
    </row>
    <row r="10698" spans="1:1" x14ac:dyDescent="0.2">
      <c r="A10698" s="2"/>
    </row>
    <row r="10699" spans="1:1" x14ac:dyDescent="0.2">
      <c r="A10699" s="2"/>
    </row>
    <row r="10700" spans="1:1" x14ac:dyDescent="0.2">
      <c r="A10700" s="2"/>
    </row>
    <row r="10701" spans="1:1" x14ac:dyDescent="0.2">
      <c r="A10701" s="2"/>
    </row>
    <row r="10702" spans="1:1" x14ac:dyDescent="0.2">
      <c r="A10702" s="2"/>
    </row>
    <row r="10703" spans="1:1" x14ac:dyDescent="0.2">
      <c r="A10703" s="2"/>
    </row>
    <row r="10704" spans="1:1" x14ac:dyDescent="0.2">
      <c r="A10704" s="2"/>
    </row>
    <row r="10705" spans="1:1" x14ac:dyDescent="0.2">
      <c r="A10705" s="2"/>
    </row>
    <row r="10706" spans="1:1" x14ac:dyDescent="0.2">
      <c r="A10706" s="2"/>
    </row>
    <row r="10707" spans="1:1" x14ac:dyDescent="0.2">
      <c r="A10707" s="2"/>
    </row>
    <row r="10708" spans="1:1" x14ac:dyDescent="0.2">
      <c r="A10708" s="2"/>
    </row>
    <row r="10709" spans="1:1" x14ac:dyDescent="0.2">
      <c r="A10709" s="2"/>
    </row>
    <row r="10710" spans="1:1" x14ac:dyDescent="0.2">
      <c r="A10710" s="2"/>
    </row>
    <row r="10711" spans="1:1" x14ac:dyDescent="0.2">
      <c r="A10711" s="2"/>
    </row>
    <row r="10712" spans="1:1" x14ac:dyDescent="0.2">
      <c r="A10712" s="2"/>
    </row>
    <row r="10713" spans="1:1" x14ac:dyDescent="0.2">
      <c r="A10713" s="2"/>
    </row>
    <row r="10714" spans="1:1" x14ac:dyDescent="0.2">
      <c r="A10714" s="2"/>
    </row>
    <row r="10715" spans="1:1" x14ac:dyDescent="0.2">
      <c r="A10715" s="2"/>
    </row>
    <row r="10716" spans="1:1" x14ac:dyDescent="0.2">
      <c r="A10716" s="2"/>
    </row>
    <row r="10717" spans="1:1" x14ac:dyDescent="0.2">
      <c r="A10717" s="2"/>
    </row>
    <row r="10718" spans="1:1" x14ac:dyDescent="0.2">
      <c r="A10718" s="2"/>
    </row>
    <row r="10719" spans="1:1" x14ac:dyDescent="0.2">
      <c r="A10719" s="2"/>
    </row>
    <row r="10720" spans="1:1" x14ac:dyDescent="0.2">
      <c r="A10720" s="2"/>
    </row>
    <row r="10721" spans="1:1" x14ac:dyDescent="0.2">
      <c r="A10721" s="2"/>
    </row>
    <row r="10722" spans="1:1" x14ac:dyDescent="0.2">
      <c r="A10722" s="2"/>
    </row>
    <row r="10723" spans="1:1" x14ac:dyDescent="0.2">
      <c r="A10723" s="2"/>
    </row>
    <row r="10724" spans="1:1" x14ac:dyDescent="0.2">
      <c r="A10724" s="2"/>
    </row>
    <row r="10725" spans="1:1" x14ac:dyDescent="0.2">
      <c r="A10725" s="2"/>
    </row>
    <row r="10726" spans="1:1" x14ac:dyDescent="0.2">
      <c r="A10726" s="2"/>
    </row>
    <row r="10727" spans="1:1" x14ac:dyDescent="0.2">
      <c r="A10727" s="2"/>
    </row>
    <row r="10728" spans="1:1" x14ac:dyDescent="0.2">
      <c r="A10728" s="2"/>
    </row>
    <row r="10729" spans="1:1" x14ac:dyDescent="0.2">
      <c r="A10729" s="2"/>
    </row>
    <row r="10730" spans="1:1" x14ac:dyDescent="0.2">
      <c r="A10730" s="2"/>
    </row>
    <row r="10731" spans="1:1" x14ac:dyDescent="0.2">
      <c r="A10731" s="2"/>
    </row>
    <row r="10732" spans="1:1" x14ac:dyDescent="0.2">
      <c r="A10732" s="2"/>
    </row>
    <row r="10733" spans="1:1" x14ac:dyDescent="0.2">
      <c r="A10733" s="2"/>
    </row>
    <row r="10734" spans="1:1" x14ac:dyDescent="0.2">
      <c r="A10734" s="2"/>
    </row>
    <row r="10735" spans="1:1" x14ac:dyDescent="0.2">
      <c r="A10735" s="2"/>
    </row>
    <row r="10736" spans="1:1" x14ac:dyDescent="0.2">
      <c r="A10736" s="2"/>
    </row>
    <row r="10737" spans="1:1" x14ac:dyDescent="0.2">
      <c r="A10737" s="2"/>
    </row>
    <row r="10738" spans="1:1" x14ac:dyDescent="0.2">
      <c r="A10738" s="2"/>
    </row>
    <row r="10739" spans="1:1" x14ac:dyDescent="0.2">
      <c r="A10739" s="2"/>
    </row>
    <row r="10740" spans="1:1" x14ac:dyDescent="0.2">
      <c r="A10740" s="2"/>
    </row>
    <row r="10741" spans="1:1" x14ac:dyDescent="0.2">
      <c r="A10741" s="2"/>
    </row>
    <row r="10742" spans="1:1" x14ac:dyDescent="0.2">
      <c r="A10742" s="2"/>
    </row>
    <row r="10743" spans="1:1" x14ac:dyDescent="0.2">
      <c r="A10743" s="2"/>
    </row>
    <row r="10744" spans="1:1" x14ac:dyDescent="0.2">
      <c r="A10744" s="2"/>
    </row>
    <row r="10745" spans="1:1" x14ac:dyDescent="0.2">
      <c r="A10745" s="2"/>
    </row>
    <row r="10746" spans="1:1" x14ac:dyDescent="0.2">
      <c r="A10746" s="2"/>
    </row>
    <row r="10747" spans="1:1" x14ac:dyDescent="0.2">
      <c r="A10747" s="2"/>
    </row>
    <row r="10748" spans="1:1" x14ac:dyDescent="0.2">
      <c r="A10748" s="2"/>
    </row>
    <row r="10749" spans="1:1" x14ac:dyDescent="0.2">
      <c r="A10749" s="2"/>
    </row>
    <row r="10750" spans="1:1" x14ac:dyDescent="0.2">
      <c r="A10750" s="2"/>
    </row>
    <row r="10751" spans="1:1" x14ac:dyDescent="0.2">
      <c r="A10751" s="2"/>
    </row>
    <row r="10752" spans="1:1" x14ac:dyDescent="0.2">
      <c r="A10752" s="2"/>
    </row>
    <row r="10753" spans="1:1" x14ac:dyDescent="0.2">
      <c r="A10753" s="2"/>
    </row>
    <row r="10754" spans="1:1" x14ac:dyDescent="0.2">
      <c r="A10754" s="2"/>
    </row>
    <row r="10755" spans="1:1" x14ac:dyDescent="0.2">
      <c r="A10755" s="2"/>
    </row>
    <row r="10756" spans="1:1" x14ac:dyDescent="0.2">
      <c r="A10756" s="2"/>
    </row>
    <row r="10757" spans="1:1" x14ac:dyDescent="0.2">
      <c r="A10757" s="2"/>
    </row>
    <row r="10758" spans="1:1" x14ac:dyDescent="0.2">
      <c r="A10758" s="2"/>
    </row>
    <row r="10759" spans="1:1" x14ac:dyDescent="0.2">
      <c r="A10759" s="2"/>
    </row>
    <row r="10760" spans="1:1" x14ac:dyDescent="0.2">
      <c r="A10760" s="2"/>
    </row>
    <row r="10761" spans="1:1" x14ac:dyDescent="0.2">
      <c r="A10761" s="2"/>
    </row>
    <row r="10762" spans="1:1" x14ac:dyDescent="0.2">
      <c r="A10762" s="2"/>
    </row>
    <row r="10763" spans="1:1" x14ac:dyDescent="0.2">
      <c r="A10763" s="2"/>
    </row>
    <row r="10764" spans="1:1" x14ac:dyDescent="0.2">
      <c r="A10764" s="2"/>
    </row>
    <row r="10765" spans="1:1" x14ac:dyDescent="0.2">
      <c r="A10765" s="2"/>
    </row>
    <row r="10766" spans="1:1" x14ac:dyDescent="0.2">
      <c r="A10766" s="2"/>
    </row>
    <row r="10767" spans="1:1" x14ac:dyDescent="0.2">
      <c r="A10767" s="2"/>
    </row>
    <row r="10768" spans="1:1" x14ac:dyDescent="0.2">
      <c r="A10768" s="2"/>
    </row>
    <row r="10769" spans="1:1" x14ac:dyDescent="0.2">
      <c r="A10769" s="2"/>
    </row>
    <row r="10770" spans="1:1" x14ac:dyDescent="0.2">
      <c r="A10770" s="2"/>
    </row>
    <row r="10771" spans="1:1" x14ac:dyDescent="0.2">
      <c r="A10771" s="2"/>
    </row>
    <row r="10772" spans="1:1" x14ac:dyDescent="0.2">
      <c r="A10772" s="2"/>
    </row>
    <row r="10773" spans="1:1" x14ac:dyDescent="0.2">
      <c r="A10773" s="2"/>
    </row>
    <row r="10774" spans="1:1" x14ac:dyDescent="0.2">
      <c r="A10774" s="2"/>
    </row>
    <row r="10775" spans="1:1" x14ac:dyDescent="0.2">
      <c r="A10775" s="2"/>
    </row>
    <row r="10776" spans="1:1" x14ac:dyDescent="0.2">
      <c r="A10776" s="2"/>
    </row>
    <row r="10777" spans="1:1" x14ac:dyDescent="0.2">
      <c r="A10777" s="2"/>
    </row>
    <row r="10778" spans="1:1" x14ac:dyDescent="0.2">
      <c r="A10778" s="2"/>
    </row>
    <row r="10779" spans="1:1" x14ac:dyDescent="0.2">
      <c r="A10779" s="2"/>
    </row>
    <row r="10780" spans="1:1" x14ac:dyDescent="0.2">
      <c r="A10780" s="2"/>
    </row>
    <row r="10781" spans="1:1" x14ac:dyDescent="0.2">
      <c r="A10781" s="2"/>
    </row>
    <row r="10782" spans="1:1" x14ac:dyDescent="0.2">
      <c r="A10782" s="2"/>
    </row>
    <row r="10783" spans="1:1" x14ac:dyDescent="0.2">
      <c r="A10783" s="2"/>
    </row>
    <row r="10784" spans="1:1" x14ac:dyDescent="0.2">
      <c r="A10784" s="2"/>
    </row>
    <row r="10785" spans="1:1" x14ac:dyDescent="0.2">
      <c r="A10785" s="2"/>
    </row>
    <row r="10786" spans="1:1" x14ac:dyDescent="0.2">
      <c r="A10786" s="2"/>
    </row>
    <row r="10787" spans="1:1" x14ac:dyDescent="0.2">
      <c r="A10787" s="2"/>
    </row>
    <row r="10788" spans="1:1" x14ac:dyDescent="0.2">
      <c r="A10788" s="2"/>
    </row>
    <row r="10789" spans="1:1" x14ac:dyDescent="0.2">
      <c r="A10789" s="2"/>
    </row>
    <row r="10790" spans="1:1" x14ac:dyDescent="0.2">
      <c r="A10790" s="2"/>
    </row>
    <row r="10791" spans="1:1" x14ac:dyDescent="0.2">
      <c r="A10791" s="2"/>
    </row>
    <row r="10792" spans="1:1" x14ac:dyDescent="0.2">
      <c r="A10792" s="2"/>
    </row>
    <row r="10793" spans="1:1" x14ac:dyDescent="0.2">
      <c r="A10793" s="2"/>
    </row>
    <row r="10794" spans="1:1" x14ac:dyDescent="0.2">
      <c r="A10794" s="2"/>
    </row>
    <row r="10795" spans="1:1" x14ac:dyDescent="0.2">
      <c r="A10795" s="2"/>
    </row>
    <row r="10796" spans="1:1" x14ac:dyDescent="0.2">
      <c r="A10796" s="2"/>
    </row>
    <row r="10797" spans="1:1" x14ac:dyDescent="0.2">
      <c r="A10797" s="2"/>
    </row>
    <row r="10798" spans="1:1" x14ac:dyDescent="0.2">
      <c r="A10798" s="2"/>
    </row>
    <row r="10799" spans="1:1" x14ac:dyDescent="0.2">
      <c r="A10799" s="2"/>
    </row>
    <row r="10800" spans="1:1" x14ac:dyDescent="0.2">
      <c r="A10800" s="2"/>
    </row>
    <row r="10801" spans="1:1" x14ac:dyDescent="0.2">
      <c r="A10801" s="2"/>
    </row>
    <row r="10802" spans="1:1" x14ac:dyDescent="0.2">
      <c r="A10802" s="2"/>
    </row>
    <row r="10803" spans="1:1" x14ac:dyDescent="0.2">
      <c r="A10803" s="2"/>
    </row>
    <row r="10804" spans="1:1" x14ac:dyDescent="0.2">
      <c r="A10804" s="2"/>
    </row>
    <row r="10805" spans="1:1" x14ac:dyDescent="0.2">
      <c r="A10805" s="2"/>
    </row>
    <row r="10806" spans="1:1" x14ac:dyDescent="0.2">
      <c r="A10806" s="2"/>
    </row>
    <row r="10807" spans="1:1" x14ac:dyDescent="0.2">
      <c r="A10807" s="2"/>
    </row>
    <row r="10808" spans="1:1" x14ac:dyDescent="0.2">
      <c r="A10808" s="2"/>
    </row>
    <row r="10809" spans="1:1" x14ac:dyDescent="0.2">
      <c r="A10809" s="2"/>
    </row>
    <row r="10810" spans="1:1" x14ac:dyDescent="0.2">
      <c r="A10810" s="2"/>
    </row>
    <row r="10811" spans="1:1" x14ac:dyDescent="0.2">
      <c r="A10811" s="2"/>
    </row>
    <row r="10812" spans="1:1" x14ac:dyDescent="0.2">
      <c r="A10812" s="2"/>
    </row>
    <row r="10813" spans="1:1" x14ac:dyDescent="0.2">
      <c r="A10813" s="2"/>
    </row>
    <row r="10814" spans="1:1" x14ac:dyDescent="0.2">
      <c r="A10814" s="2"/>
    </row>
    <row r="10815" spans="1:1" x14ac:dyDescent="0.2">
      <c r="A10815" s="2"/>
    </row>
    <row r="10816" spans="1:1" x14ac:dyDescent="0.2">
      <c r="A10816" s="2"/>
    </row>
    <row r="10817" spans="1:1" x14ac:dyDescent="0.2">
      <c r="A10817" s="2"/>
    </row>
    <row r="10818" spans="1:1" x14ac:dyDescent="0.2">
      <c r="A10818" s="2"/>
    </row>
    <row r="10819" spans="1:1" x14ac:dyDescent="0.2">
      <c r="A10819" s="2"/>
    </row>
    <row r="10820" spans="1:1" x14ac:dyDescent="0.2">
      <c r="A10820" s="2"/>
    </row>
    <row r="10821" spans="1:1" x14ac:dyDescent="0.2">
      <c r="A10821" s="2"/>
    </row>
    <row r="10822" spans="1:1" x14ac:dyDescent="0.2">
      <c r="A10822" s="2"/>
    </row>
    <row r="10823" spans="1:1" x14ac:dyDescent="0.2">
      <c r="A10823" s="2"/>
    </row>
    <row r="10824" spans="1:1" x14ac:dyDescent="0.2">
      <c r="A10824" s="2"/>
    </row>
    <row r="10825" spans="1:1" x14ac:dyDescent="0.2">
      <c r="A10825" s="2"/>
    </row>
    <row r="10826" spans="1:1" x14ac:dyDescent="0.2">
      <c r="A10826" s="2"/>
    </row>
    <row r="10827" spans="1:1" x14ac:dyDescent="0.2">
      <c r="A10827" s="2"/>
    </row>
    <row r="10828" spans="1:1" x14ac:dyDescent="0.2">
      <c r="A10828" s="2"/>
    </row>
    <row r="10829" spans="1:1" x14ac:dyDescent="0.2">
      <c r="A10829" s="2"/>
    </row>
    <row r="10830" spans="1:1" x14ac:dyDescent="0.2">
      <c r="A10830" s="2"/>
    </row>
    <row r="10831" spans="1:1" x14ac:dyDescent="0.2">
      <c r="A10831" s="2"/>
    </row>
    <row r="10832" spans="1:1" x14ac:dyDescent="0.2">
      <c r="A10832" s="2"/>
    </row>
    <row r="10833" spans="1:1" x14ac:dyDescent="0.2">
      <c r="A10833" s="2"/>
    </row>
    <row r="10834" spans="1:1" x14ac:dyDescent="0.2">
      <c r="A10834" s="2"/>
    </row>
    <row r="10835" spans="1:1" x14ac:dyDescent="0.2">
      <c r="A10835" s="2"/>
    </row>
    <row r="10836" spans="1:1" x14ac:dyDescent="0.2">
      <c r="A10836" s="2"/>
    </row>
    <row r="10837" spans="1:1" x14ac:dyDescent="0.2">
      <c r="A10837" s="2"/>
    </row>
    <row r="10838" spans="1:1" x14ac:dyDescent="0.2">
      <c r="A10838" s="2"/>
    </row>
    <row r="10839" spans="1:1" x14ac:dyDescent="0.2">
      <c r="A10839" s="2"/>
    </row>
    <row r="10840" spans="1:1" x14ac:dyDescent="0.2">
      <c r="A10840" s="2"/>
    </row>
    <row r="10841" spans="1:1" x14ac:dyDescent="0.2">
      <c r="A10841" s="2"/>
    </row>
    <row r="10842" spans="1:1" x14ac:dyDescent="0.2">
      <c r="A10842" s="2"/>
    </row>
    <row r="10843" spans="1:1" x14ac:dyDescent="0.2">
      <c r="A10843" s="2"/>
    </row>
    <row r="10844" spans="1:1" x14ac:dyDescent="0.2">
      <c r="A10844" s="2"/>
    </row>
    <row r="10845" spans="1:1" x14ac:dyDescent="0.2">
      <c r="A10845" s="2"/>
    </row>
    <row r="10846" spans="1:1" x14ac:dyDescent="0.2">
      <c r="A10846" s="2"/>
    </row>
    <row r="10847" spans="1:1" x14ac:dyDescent="0.2">
      <c r="A10847" s="2"/>
    </row>
    <row r="10848" spans="1:1" x14ac:dyDescent="0.2">
      <c r="A10848" s="2"/>
    </row>
    <row r="10849" spans="1:1" x14ac:dyDescent="0.2">
      <c r="A10849" s="2"/>
    </row>
    <row r="10850" spans="1:1" x14ac:dyDescent="0.2">
      <c r="A10850" s="2"/>
    </row>
    <row r="10851" spans="1:1" x14ac:dyDescent="0.2">
      <c r="A10851" s="2"/>
    </row>
    <row r="10852" spans="1:1" x14ac:dyDescent="0.2">
      <c r="A10852" s="2"/>
    </row>
    <row r="10853" spans="1:1" x14ac:dyDescent="0.2">
      <c r="A10853" s="2"/>
    </row>
    <row r="10854" spans="1:1" x14ac:dyDescent="0.2">
      <c r="A10854" s="2"/>
    </row>
    <row r="10855" spans="1:1" x14ac:dyDescent="0.2">
      <c r="A10855" s="2"/>
    </row>
    <row r="10856" spans="1:1" x14ac:dyDescent="0.2">
      <c r="A10856" s="2"/>
    </row>
    <row r="10857" spans="1:1" x14ac:dyDescent="0.2">
      <c r="A10857" s="2"/>
    </row>
    <row r="10858" spans="1:1" x14ac:dyDescent="0.2">
      <c r="A10858" s="2"/>
    </row>
    <row r="10859" spans="1:1" x14ac:dyDescent="0.2">
      <c r="A10859" s="2"/>
    </row>
    <row r="10860" spans="1:1" x14ac:dyDescent="0.2">
      <c r="A10860" s="2"/>
    </row>
    <row r="10861" spans="1:1" x14ac:dyDescent="0.2">
      <c r="A10861" s="2"/>
    </row>
    <row r="10862" spans="1:1" x14ac:dyDescent="0.2">
      <c r="A10862" s="2"/>
    </row>
    <row r="10863" spans="1:1" x14ac:dyDescent="0.2">
      <c r="A10863" s="2"/>
    </row>
    <row r="10864" spans="1:1" x14ac:dyDescent="0.2">
      <c r="A10864" s="2"/>
    </row>
    <row r="10865" spans="1:1" x14ac:dyDescent="0.2">
      <c r="A10865" s="2"/>
    </row>
    <row r="10866" spans="1:1" x14ac:dyDescent="0.2">
      <c r="A10866" s="2"/>
    </row>
    <row r="10867" spans="1:1" x14ac:dyDescent="0.2">
      <c r="A10867" s="2"/>
    </row>
    <row r="10868" spans="1:1" x14ac:dyDescent="0.2">
      <c r="A10868" s="2"/>
    </row>
    <row r="10869" spans="1:1" x14ac:dyDescent="0.2">
      <c r="A10869" s="2"/>
    </row>
    <row r="10870" spans="1:1" x14ac:dyDescent="0.2">
      <c r="A10870" s="2"/>
    </row>
    <row r="10871" spans="1:1" x14ac:dyDescent="0.2">
      <c r="A10871" s="2"/>
    </row>
    <row r="10872" spans="1:1" x14ac:dyDescent="0.2">
      <c r="A10872" s="2"/>
    </row>
    <row r="10873" spans="1:1" x14ac:dyDescent="0.2">
      <c r="A10873" s="2"/>
    </row>
    <row r="10874" spans="1:1" x14ac:dyDescent="0.2">
      <c r="A10874" s="2"/>
    </row>
    <row r="10875" spans="1:1" x14ac:dyDescent="0.2">
      <c r="A10875" s="2"/>
    </row>
    <row r="10876" spans="1:1" x14ac:dyDescent="0.2">
      <c r="A10876" s="2"/>
    </row>
    <row r="10877" spans="1:1" x14ac:dyDescent="0.2">
      <c r="A10877" s="2"/>
    </row>
    <row r="10878" spans="1:1" x14ac:dyDescent="0.2">
      <c r="A10878" s="2"/>
    </row>
    <row r="10879" spans="1:1" x14ac:dyDescent="0.2">
      <c r="A10879" s="2"/>
    </row>
    <row r="10880" spans="1:1" x14ac:dyDescent="0.2">
      <c r="A10880" s="2"/>
    </row>
    <row r="10881" spans="1:1" x14ac:dyDescent="0.2">
      <c r="A10881" s="2"/>
    </row>
    <row r="10882" spans="1:1" x14ac:dyDescent="0.2">
      <c r="A10882" s="2"/>
    </row>
    <row r="10883" spans="1:1" x14ac:dyDescent="0.2">
      <c r="A10883" s="2"/>
    </row>
    <row r="10884" spans="1:1" x14ac:dyDescent="0.2">
      <c r="A10884" s="2"/>
    </row>
    <row r="10885" spans="1:1" x14ac:dyDescent="0.2">
      <c r="A10885" s="2"/>
    </row>
    <row r="10886" spans="1:1" x14ac:dyDescent="0.2">
      <c r="A10886" s="2"/>
    </row>
    <row r="10887" spans="1:1" x14ac:dyDescent="0.2">
      <c r="A10887" s="2"/>
    </row>
    <row r="10888" spans="1:1" x14ac:dyDescent="0.2">
      <c r="A10888" s="2"/>
    </row>
    <row r="10889" spans="1:1" x14ac:dyDescent="0.2">
      <c r="A10889" s="2"/>
    </row>
    <row r="10890" spans="1:1" x14ac:dyDescent="0.2">
      <c r="A10890" s="2"/>
    </row>
    <row r="10891" spans="1:1" x14ac:dyDescent="0.2">
      <c r="A10891" s="2"/>
    </row>
    <row r="10892" spans="1:1" x14ac:dyDescent="0.2">
      <c r="A10892" s="2"/>
    </row>
    <row r="10893" spans="1:1" x14ac:dyDescent="0.2">
      <c r="A10893" s="2"/>
    </row>
    <row r="10894" spans="1:1" x14ac:dyDescent="0.2">
      <c r="A10894" s="2"/>
    </row>
    <row r="10895" spans="1:1" x14ac:dyDescent="0.2">
      <c r="A10895" s="2"/>
    </row>
    <row r="10896" spans="1:1" x14ac:dyDescent="0.2">
      <c r="A10896" s="2"/>
    </row>
    <row r="10897" spans="1:1" x14ac:dyDescent="0.2">
      <c r="A10897" s="2"/>
    </row>
    <row r="10898" spans="1:1" x14ac:dyDescent="0.2">
      <c r="A10898" s="2"/>
    </row>
    <row r="10899" spans="1:1" x14ac:dyDescent="0.2">
      <c r="A10899" s="2"/>
    </row>
    <row r="10900" spans="1:1" x14ac:dyDescent="0.2">
      <c r="A10900" s="2"/>
    </row>
    <row r="10901" spans="1:1" x14ac:dyDescent="0.2">
      <c r="A10901" s="2"/>
    </row>
    <row r="10902" spans="1:1" x14ac:dyDescent="0.2">
      <c r="A10902" s="2"/>
    </row>
    <row r="10903" spans="1:1" x14ac:dyDescent="0.2">
      <c r="A10903" s="2"/>
    </row>
    <row r="10904" spans="1:1" x14ac:dyDescent="0.2">
      <c r="A10904" s="2"/>
    </row>
    <row r="10905" spans="1:1" x14ac:dyDescent="0.2">
      <c r="A10905" s="2"/>
    </row>
    <row r="10906" spans="1:1" x14ac:dyDescent="0.2">
      <c r="A10906" s="2"/>
    </row>
    <row r="10907" spans="1:1" x14ac:dyDescent="0.2">
      <c r="A10907" s="2"/>
    </row>
    <row r="10908" spans="1:1" x14ac:dyDescent="0.2">
      <c r="A10908" s="2"/>
    </row>
    <row r="10909" spans="1:1" x14ac:dyDescent="0.2">
      <c r="A10909" s="2"/>
    </row>
    <row r="10910" spans="1:1" x14ac:dyDescent="0.2">
      <c r="A10910" s="2"/>
    </row>
    <row r="10911" spans="1:1" x14ac:dyDescent="0.2">
      <c r="A10911" s="2"/>
    </row>
    <row r="10912" spans="1:1" x14ac:dyDescent="0.2">
      <c r="A10912" s="2"/>
    </row>
    <row r="10913" spans="1:1" x14ac:dyDescent="0.2">
      <c r="A10913" s="2"/>
    </row>
    <row r="10914" spans="1:1" x14ac:dyDescent="0.2">
      <c r="A10914" s="2"/>
    </row>
    <row r="10915" spans="1:1" x14ac:dyDescent="0.2">
      <c r="A10915" s="2"/>
    </row>
    <row r="10916" spans="1:1" x14ac:dyDescent="0.2">
      <c r="A10916" s="2"/>
    </row>
    <row r="10917" spans="1:1" x14ac:dyDescent="0.2">
      <c r="A10917" s="2"/>
    </row>
    <row r="10918" spans="1:1" x14ac:dyDescent="0.2">
      <c r="A10918" s="2"/>
    </row>
    <row r="10919" spans="1:1" x14ac:dyDescent="0.2">
      <c r="A10919" s="2"/>
    </row>
    <row r="10920" spans="1:1" x14ac:dyDescent="0.2">
      <c r="A10920" s="2"/>
    </row>
    <row r="10921" spans="1:1" x14ac:dyDescent="0.2">
      <c r="A10921" s="2"/>
    </row>
    <row r="10922" spans="1:1" x14ac:dyDescent="0.2">
      <c r="A10922" s="2"/>
    </row>
    <row r="10923" spans="1:1" x14ac:dyDescent="0.2">
      <c r="A10923" s="2"/>
    </row>
    <row r="10924" spans="1:1" x14ac:dyDescent="0.2">
      <c r="A10924" s="2"/>
    </row>
    <row r="10925" spans="1:1" x14ac:dyDescent="0.2">
      <c r="A10925" s="2"/>
    </row>
    <row r="10926" spans="1:1" x14ac:dyDescent="0.2">
      <c r="A10926" s="2"/>
    </row>
    <row r="10927" spans="1:1" x14ac:dyDescent="0.2">
      <c r="A10927" s="2"/>
    </row>
    <row r="10928" spans="1:1" x14ac:dyDescent="0.2">
      <c r="A10928" s="2"/>
    </row>
    <row r="10929" spans="1:1" x14ac:dyDescent="0.2">
      <c r="A10929" s="2"/>
    </row>
    <row r="10930" spans="1:1" x14ac:dyDescent="0.2">
      <c r="A10930" s="2"/>
    </row>
    <row r="10931" spans="1:1" x14ac:dyDescent="0.2">
      <c r="A10931" s="2"/>
    </row>
    <row r="10932" spans="1:1" x14ac:dyDescent="0.2">
      <c r="A10932" s="2"/>
    </row>
    <row r="10933" spans="1:1" x14ac:dyDescent="0.2">
      <c r="A10933" s="2"/>
    </row>
    <row r="10934" spans="1:1" x14ac:dyDescent="0.2">
      <c r="A10934" s="2"/>
    </row>
    <row r="10935" spans="1:1" x14ac:dyDescent="0.2">
      <c r="A10935" s="2"/>
    </row>
    <row r="10936" spans="1:1" x14ac:dyDescent="0.2">
      <c r="A10936" s="2"/>
    </row>
    <row r="10937" spans="1:1" x14ac:dyDescent="0.2">
      <c r="A10937" s="2"/>
    </row>
    <row r="10938" spans="1:1" x14ac:dyDescent="0.2">
      <c r="A10938" s="2"/>
    </row>
    <row r="10939" spans="1:1" x14ac:dyDescent="0.2">
      <c r="A10939" s="2"/>
    </row>
    <row r="10940" spans="1:1" x14ac:dyDescent="0.2">
      <c r="A10940" s="2"/>
    </row>
    <row r="10941" spans="1:1" x14ac:dyDescent="0.2">
      <c r="A10941" s="2"/>
    </row>
    <row r="10942" spans="1:1" x14ac:dyDescent="0.2">
      <c r="A10942" s="2"/>
    </row>
    <row r="10943" spans="1:1" x14ac:dyDescent="0.2">
      <c r="A10943" s="2"/>
    </row>
    <row r="10944" spans="1:1" x14ac:dyDescent="0.2">
      <c r="A10944" s="2"/>
    </row>
    <row r="10945" spans="1:1" x14ac:dyDescent="0.2">
      <c r="A10945" s="2"/>
    </row>
    <row r="10946" spans="1:1" x14ac:dyDescent="0.2">
      <c r="A10946" s="2"/>
    </row>
    <row r="10947" spans="1:1" x14ac:dyDescent="0.2">
      <c r="A10947" s="2"/>
    </row>
    <row r="10948" spans="1:1" x14ac:dyDescent="0.2">
      <c r="A10948" s="2"/>
    </row>
    <row r="10949" spans="1:1" x14ac:dyDescent="0.2">
      <c r="A10949" s="2"/>
    </row>
    <row r="10950" spans="1:1" x14ac:dyDescent="0.2">
      <c r="A10950" s="2"/>
    </row>
    <row r="10951" spans="1:1" x14ac:dyDescent="0.2">
      <c r="A10951" s="2"/>
    </row>
    <row r="10952" spans="1:1" x14ac:dyDescent="0.2">
      <c r="A10952" s="2"/>
    </row>
    <row r="10953" spans="1:1" x14ac:dyDescent="0.2">
      <c r="A10953" s="2"/>
    </row>
    <row r="10954" spans="1:1" x14ac:dyDescent="0.2">
      <c r="A10954" s="2"/>
    </row>
    <row r="10955" spans="1:1" x14ac:dyDescent="0.2">
      <c r="A10955" s="2"/>
    </row>
    <row r="10956" spans="1:1" x14ac:dyDescent="0.2">
      <c r="A10956" s="2"/>
    </row>
    <row r="10957" spans="1:1" x14ac:dyDescent="0.2">
      <c r="A10957" s="2"/>
    </row>
    <row r="10958" spans="1:1" x14ac:dyDescent="0.2">
      <c r="A10958" s="2"/>
    </row>
    <row r="10959" spans="1:1" x14ac:dyDescent="0.2">
      <c r="A10959" s="2"/>
    </row>
    <row r="10960" spans="1:1" x14ac:dyDescent="0.2">
      <c r="A10960" s="2"/>
    </row>
    <row r="10961" spans="1:1" x14ac:dyDescent="0.2">
      <c r="A10961" s="2"/>
    </row>
    <row r="10962" spans="1:1" x14ac:dyDescent="0.2">
      <c r="A10962" s="2"/>
    </row>
    <row r="10963" spans="1:1" x14ac:dyDescent="0.2">
      <c r="A10963" s="2"/>
    </row>
    <row r="10964" spans="1:1" x14ac:dyDescent="0.2">
      <c r="A10964" s="2"/>
    </row>
    <row r="10965" spans="1:1" x14ac:dyDescent="0.2">
      <c r="A10965" s="2"/>
    </row>
    <row r="10966" spans="1:1" x14ac:dyDescent="0.2">
      <c r="A10966" s="2"/>
    </row>
    <row r="10967" spans="1:1" x14ac:dyDescent="0.2">
      <c r="A10967" s="2"/>
    </row>
    <row r="10968" spans="1:1" x14ac:dyDescent="0.2">
      <c r="A10968" s="2"/>
    </row>
    <row r="10969" spans="1:1" x14ac:dyDescent="0.2">
      <c r="A10969" s="2"/>
    </row>
    <row r="10970" spans="1:1" x14ac:dyDescent="0.2">
      <c r="A10970" s="2"/>
    </row>
    <row r="10971" spans="1:1" x14ac:dyDescent="0.2">
      <c r="A10971" s="2"/>
    </row>
    <row r="10972" spans="1:1" x14ac:dyDescent="0.2">
      <c r="A10972" s="2"/>
    </row>
    <row r="10973" spans="1:1" x14ac:dyDescent="0.2">
      <c r="A10973" s="2"/>
    </row>
    <row r="10974" spans="1:1" x14ac:dyDescent="0.2">
      <c r="A10974" s="2"/>
    </row>
    <row r="10975" spans="1:1" x14ac:dyDescent="0.2">
      <c r="A10975" s="2"/>
    </row>
    <row r="10976" spans="1:1" x14ac:dyDescent="0.2">
      <c r="A10976" s="2"/>
    </row>
    <row r="10977" spans="1:1" x14ac:dyDescent="0.2">
      <c r="A10977" s="2"/>
    </row>
    <row r="10978" spans="1:1" x14ac:dyDescent="0.2">
      <c r="A10978" s="2"/>
    </row>
    <row r="10979" spans="1:1" x14ac:dyDescent="0.2">
      <c r="A10979" s="2"/>
    </row>
    <row r="10980" spans="1:1" x14ac:dyDescent="0.2">
      <c r="A10980" s="2"/>
    </row>
    <row r="10981" spans="1:1" x14ac:dyDescent="0.2">
      <c r="A10981" s="2"/>
    </row>
    <row r="10982" spans="1:1" x14ac:dyDescent="0.2">
      <c r="A10982" s="2"/>
    </row>
    <row r="10983" spans="1:1" x14ac:dyDescent="0.2">
      <c r="A10983" s="2"/>
    </row>
    <row r="10984" spans="1:1" x14ac:dyDescent="0.2">
      <c r="A10984" s="2"/>
    </row>
    <row r="10985" spans="1:1" x14ac:dyDescent="0.2">
      <c r="A10985" s="2"/>
    </row>
    <row r="10986" spans="1:1" x14ac:dyDescent="0.2">
      <c r="A10986" s="2"/>
    </row>
    <row r="10987" spans="1:1" x14ac:dyDescent="0.2">
      <c r="A10987" s="2"/>
    </row>
    <row r="10988" spans="1:1" x14ac:dyDescent="0.2">
      <c r="A10988" s="2"/>
    </row>
    <row r="10989" spans="1:1" x14ac:dyDescent="0.2">
      <c r="A10989" s="2"/>
    </row>
    <row r="10990" spans="1:1" x14ac:dyDescent="0.2">
      <c r="A10990" s="2"/>
    </row>
    <row r="10991" spans="1:1" x14ac:dyDescent="0.2">
      <c r="A10991" s="2"/>
    </row>
    <row r="10992" spans="1:1" x14ac:dyDescent="0.2">
      <c r="A10992" s="2"/>
    </row>
    <row r="10993" spans="1:1" x14ac:dyDescent="0.2">
      <c r="A10993" s="2"/>
    </row>
    <row r="10994" spans="1:1" x14ac:dyDescent="0.2">
      <c r="A10994" s="2"/>
    </row>
    <row r="10995" spans="1:1" x14ac:dyDescent="0.2">
      <c r="A10995" s="2"/>
    </row>
    <row r="10996" spans="1:1" x14ac:dyDescent="0.2">
      <c r="A10996" s="2"/>
    </row>
    <row r="10997" spans="1:1" x14ac:dyDescent="0.2">
      <c r="A10997" s="2"/>
    </row>
    <row r="10998" spans="1:1" x14ac:dyDescent="0.2">
      <c r="A10998" s="2"/>
    </row>
    <row r="10999" spans="1:1" x14ac:dyDescent="0.2">
      <c r="A10999" s="2"/>
    </row>
    <row r="11000" spans="1:1" x14ac:dyDescent="0.2">
      <c r="A11000" s="2"/>
    </row>
    <row r="11001" spans="1:1" x14ac:dyDescent="0.2">
      <c r="A11001" s="2"/>
    </row>
    <row r="11002" spans="1:1" x14ac:dyDescent="0.2">
      <c r="A11002" s="2"/>
    </row>
    <row r="11003" spans="1:1" x14ac:dyDescent="0.2">
      <c r="A11003" s="2"/>
    </row>
    <row r="11004" spans="1:1" x14ac:dyDescent="0.2">
      <c r="A11004" s="2"/>
    </row>
    <row r="11005" spans="1:1" x14ac:dyDescent="0.2">
      <c r="A11005" s="2"/>
    </row>
    <row r="11006" spans="1:1" x14ac:dyDescent="0.2">
      <c r="A11006" s="2"/>
    </row>
    <row r="11007" spans="1:1" x14ac:dyDescent="0.2">
      <c r="A11007" s="2"/>
    </row>
    <row r="11008" spans="1:1" x14ac:dyDescent="0.2">
      <c r="A11008" s="2"/>
    </row>
    <row r="11009" spans="1:1" x14ac:dyDescent="0.2">
      <c r="A11009" s="2"/>
    </row>
    <row r="11010" spans="1:1" x14ac:dyDescent="0.2">
      <c r="A11010" s="2"/>
    </row>
    <row r="11011" spans="1:1" x14ac:dyDescent="0.2">
      <c r="A11011" s="2"/>
    </row>
    <row r="11012" spans="1:1" x14ac:dyDescent="0.2">
      <c r="A11012" s="2"/>
    </row>
    <row r="11013" spans="1:1" x14ac:dyDescent="0.2">
      <c r="A11013" s="2"/>
    </row>
    <row r="11014" spans="1:1" x14ac:dyDescent="0.2">
      <c r="A11014" s="2"/>
    </row>
    <row r="11015" spans="1:1" x14ac:dyDescent="0.2">
      <c r="A11015" s="2"/>
    </row>
    <row r="11016" spans="1:1" x14ac:dyDescent="0.2">
      <c r="A11016" s="2"/>
    </row>
    <row r="11017" spans="1:1" x14ac:dyDescent="0.2">
      <c r="A11017" s="2"/>
    </row>
    <row r="11018" spans="1:1" x14ac:dyDescent="0.2">
      <c r="A11018" s="2"/>
    </row>
    <row r="11019" spans="1:1" x14ac:dyDescent="0.2">
      <c r="A11019" s="2"/>
    </row>
    <row r="11020" spans="1:1" x14ac:dyDescent="0.2">
      <c r="A11020" s="2"/>
    </row>
    <row r="11021" spans="1:1" x14ac:dyDescent="0.2">
      <c r="A11021" s="2"/>
    </row>
    <row r="11022" spans="1:1" x14ac:dyDescent="0.2">
      <c r="A11022" s="2"/>
    </row>
    <row r="11023" spans="1:1" x14ac:dyDescent="0.2">
      <c r="A11023" s="2"/>
    </row>
    <row r="11024" spans="1:1" x14ac:dyDescent="0.2">
      <c r="A11024" s="2"/>
    </row>
    <row r="11025" spans="1:1" x14ac:dyDescent="0.2">
      <c r="A11025" s="2"/>
    </row>
    <row r="11026" spans="1:1" x14ac:dyDescent="0.2">
      <c r="A11026" s="2"/>
    </row>
    <row r="11027" spans="1:1" x14ac:dyDescent="0.2">
      <c r="A11027" s="2"/>
    </row>
    <row r="11028" spans="1:1" x14ac:dyDescent="0.2">
      <c r="A11028" s="2"/>
    </row>
    <row r="11029" spans="1:1" x14ac:dyDescent="0.2">
      <c r="A11029" s="2"/>
    </row>
    <row r="11030" spans="1:1" x14ac:dyDescent="0.2">
      <c r="A11030" s="2"/>
    </row>
    <row r="11031" spans="1:1" x14ac:dyDescent="0.2">
      <c r="A11031" s="2"/>
    </row>
    <row r="11032" spans="1:1" x14ac:dyDescent="0.2">
      <c r="A11032" s="2"/>
    </row>
    <row r="11033" spans="1:1" x14ac:dyDescent="0.2">
      <c r="A11033" s="2"/>
    </row>
    <row r="11034" spans="1:1" x14ac:dyDescent="0.2">
      <c r="A11034" s="2"/>
    </row>
    <row r="11035" spans="1:1" x14ac:dyDescent="0.2">
      <c r="A11035" s="2"/>
    </row>
    <row r="11036" spans="1:1" x14ac:dyDescent="0.2">
      <c r="A11036" s="2"/>
    </row>
    <row r="11037" spans="1:1" x14ac:dyDescent="0.2">
      <c r="A11037" s="2"/>
    </row>
    <row r="11038" spans="1:1" x14ac:dyDescent="0.2">
      <c r="A11038" s="2"/>
    </row>
    <row r="11039" spans="1:1" x14ac:dyDescent="0.2">
      <c r="A11039" s="2"/>
    </row>
    <row r="11040" spans="1:1" x14ac:dyDescent="0.2">
      <c r="A11040" s="2"/>
    </row>
    <row r="11041" spans="1:1" x14ac:dyDescent="0.2">
      <c r="A11041" s="2"/>
    </row>
    <row r="11042" spans="1:1" x14ac:dyDescent="0.2">
      <c r="A11042" s="2"/>
    </row>
    <row r="11043" spans="1:1" x14ac:dyDescent="0.2">
      <c r="A11043" s="2"/>
    </row>
    <row r="11044" spans="1:1" x14ac:dyDescent="0.2">
      <c r="A11044" s="2"/>
    </row>
    <row r="11045" spans="1:1" x14ac:dyDescent="0.2">
      <c r="A11045" s="2"/>
    </row>
    <row r="11046" spans="1:1" x14ac:dyDescent="0.2">
      <c r="A11046" s="2"/>
    </row>
    <row r="11047" spans="1:1" x14ac:dyDescent="0.2">
      <c r="A11047" s="2"/>
    </row>
    <row r="11048" spans="1:1" x14ac:dyDescent="0.2">
      <c r="A11048" s="2"/>
    </row>
    <row r="11049" spans="1:1" x14ac:dyDescent="0.2">
      <c r="A11049" s="2"/>
    </row>
    <row r="11050" spans="1:1" x14ac:dyDescent="0.2">
      <c r="A11050" s="2"/>
    </row>
    <row r="11051" spans="1:1" x14ac:dyDescent="0.2">
      <c r="A11051" s="2"/>
    </row>
    <row r="11052" spans="1:1" x14ac:dyDescent="0.2">
      <c r="A11052" s="2"/>
    </row>
    <row r="11053" spans="1:1" x14ac:dyDescent="0.2">
      <c r="A11053" s="2"/>
    </row>
    <row r="11054" spans="1:1" x14ac:dyDescent="0.2">
      <c r="A11054" s="2"/>
    </row>
    <row r="11055" spans="1:1" x14ac:dyDescent="0.2">
      <c r="A11055" s="2"/>
    </row>
    <row r="11056" spans="1:1" x14ac:dyDescent="0.2">
      <c r="A11056" s="2"/>
    </row>
    <row r="11057" spans="1:1" x14ac:dyDescent="0.2">
      <c r="A11057" s="2"/>
    </row>
    <row r="11058" spans="1:1" x14ac:dyDescent="0.2">
      <c r="A11058" s="2"/>
    </row>
    <row r="11059" spans="1:1" x14ac:dyDescent="0.2">
      <c r="A11059" s="2"/>
    </row>
    <row r="11060" spans="1:1" x14ac:dyDescent="0.2">
      <c r="A11060" s="2"/>
    </row>
    <row r="11061" spans="1:1" x14ac:dyDescent="0.2">
      <c r="A11061" s="2"/>
    </row>
    <row r="11062" spans="1:1" x14ac:dyDescent="0.2">
      <c r="A11062" s="2"/>
    </row>
    <row r="11063" spans="1:1" x14ac:dyDescent="0.2">
      <c r="A11063" s="2"/>
    </row>
    <row r="11064" spans="1:1" x14ac:dyDescent="0.2">
      <c r="A11064" s="2"/>
    </row>
    <row r="11065" spans="1:1" x14ac:dyDescent="0.2">
      <c r="A11065" s="2"/>
    </row>
    <row r="11066" spans="1:1" x14ac:dyDescent="0.2">
      <c r="A11066" s="2"/>
    </row>
    <row r="11067" spans="1:1" x14ac:dyDescent="0.2">
      <c r="A11067" s="2"/>
    </row>
    <row r="11068" spans="1:1" x14ac:dyDescent="0.2">
      <c r="A11068" s="2"/>
    </row>
    <row r="11069" spans="1:1" x14ac:dyDescent="0.2">
      <c r="A11069" s="2"/>
    </row>
    <row r="11070" spans="1:1" x14ac:dyDescent="0.2">
      <c r="A11070" s="2"/>
    </row>
    <row r="11071" spans="1:1" x14ac:dyDescent="0.2">
      <c r="A11071" s="2"/>
    </row>
    <row r="11072" spans="1:1" x14ac:dyDescent="0.2">
      <c r="A11072" s="2"/>
    </row>
    <row r="11073" spans="1:1" x14ac:dyDescent="0.2">
      <c r="A11073" s="2"/>
    </row>
    <row r="11074" spans="1:1" x14ac:dyDescent="0.2">
      <c r="A11074" s="2"/>
    </row>
    <row r="11075" spans="1:1" x14ac:dyDescent="0.2">
      <c r="A11075" s="2"/>
    </row>
    <row r="11076" spans="1:1" x14ac:dyDescent="0.2">
      <c r="A11076" s="2"/>
    </row>
    <row r="11077" spans="1:1" x14ac:dyDescent="0.2">
      <c r="A11077" s="2"/>
    </row>
    <row r="11078" spans="1:1" x14ac:dyDescent="0.2">
      <c r="A11078" s="2"/>
    </row>
    <row r="11079" spans="1:1" x14ac:dyDescent="0.2">
      <c r="A11079" s="2"/>
    </row>
    <row r="11080" spans="1:1" x14ac:dyDescent="0.2">
      <c r="A11080" s="2"/>
    </row>
    <row r="11081" spans="1:1" x14ac:dyDescent="0.2">
      <c r="A11081" s="2"/>
    </row>
    <row r="11082" spans="1:1" x14ac:dyDescent="0.2">
      <c r="A11082" s="2"/>
    </row>
    <row r="11083" spans="1:1" x14ac:dyDescent="0.2">
      <c r="A11083" s="2"/>
    </row>
    <row r="11084" spans="1:1" x14ac:dyDescent="0.2">
      <c r="A11084" s="2"/>
    </row>
    <row r="11085" spans="1:1" x14ac:dyDescent="0.2">
      <c r="A11085" s="2"/>
    </row>
    <row r="11086" spans="1:1" x14ac:dyDescent="0.2">
      <c r="A11086" s="2"/>
    </row>
    <row r="11087" spans="1:1" x14ac:dyDescent="0.2">
      <c r="A11087" s="2"/>
    </row>
    <row r="11088" spans="1:1" x14ac:dyDescent="0.2">
      <c r="A11088" s="2"/>
    </row>
    <row r="11089" spans="1:1" x14ac:dyDescent="0.2">
      <c r="A11089" s="2"/>
    </row>
    <row r="11090" spans="1:1" x14ac:dyDescent="0.2">
      <c r="A11090" s="2"/>
    </row>
    <row r="11091" spans="1:1" x14ac:dyDescent="0.2">
      <c r="A11091" s="2"/>
    </row>
    <row r="11092" spans="1:1" x14ac:dyDescent="0.2">
      <c r="A11092" s="2"/>
    </row>
    <row r="11093" spans="1:1" x14ac:dyDescent="0.2">
      <c r="A11093" s="2"/>
    </row>
    <row r="11094" spans="1:1" x14ac:dyDescent="0.2">
      <c r="A11094" s="2"/>
    </row>
    <row r="11095" spans="1:1" x14ac:dyDescent="0.2">
      <c r="A11095" s="2"/>
    </row>
    <row r="11096" spans="1:1" x14ac:dyDescent="0.2">
      <c r="A11096" s="2"/>
    </row>
    <row r="11097" spans="1:1" x14ac:dyDescent="0.2">
      <c r="A11097" s="2"/>
    </row>
    <row r="11098" spans="1:1" x14ac:dyDescent="0.2">
      <c r="A11098" s="2"/>
    </row>
    <row r="11099" spans="1:1" x14ac:dyDescent="0.2">
      <c r="A11099" s="2"/>
    </row>
    <row r="11100" spans="1:1" x14ac:dyDescent="0.2">
      <c r="A11100" s="2"/>
    </row>
    <row r="11101" spans="1:1" x14ac:dyDescent="0.2">
      <c r="A11101" s="2"/>
    </row>
    <row r="11102" spans="1:1" x14ac:dyDescent="0.2">
      <c r="A11102" s="2"/>
    </row>
    <row r="11103" spans="1:1" x14ac:dyDescent="0.2">
      <c r="A11103" s="2"/>
    </row>
    <row r="11104" spans="1:1" x14ac:dyDescent="0.2">
      <c r="A11104" s="2"/>
    </row>
    <row r="11105" spans="1:1" x14ac:dyDescent="0.2">
      <c r="A11105" s="2"/>
    </row>
    <row r="11106" spans="1:1" x14ac:dyDescent="0.2">
      <c r="A11106" s="2"/>
    </row>
    <row r="11107" spans="1:1" x14ac:dyDescent="0.2">
      <c r="A11107" s="2"/>
    </row>
    <row r="11108" spans="1:1" x14ac:dyDescent="0.2">
      <c r="A11108" s="2"/>
    </row>
    <row r="11109" spans="1:1" x14ac:dyDescent="0.2">
      <c r="A11109" s="2"/>
    </row>
    <row r="11110" spans="1:1" x14ac:dyDescent="0.2">
      <c r="A11110" s="2"/>
    </row>
    <row r="11111" spans="1:1" x14ac:dyDescent="0.2">
      <c r="A11111" s="2"/>
    </row>
    <row r="11112" spans="1:1" x14ac:dyDescent="0.2">
      <c r="A11112" s="2"/>
    </row>
    <row r="11113" spans="1:1" x14ac:dyDescent="0.2">
      <c r="A11113" s="2"/>
    </row>
    <row r="11114" spans="1:1" x14ac:dyDescent="0.2">
      <c r="A11114" s="2"/>
    </row>
    <row r="11115" spans="1:1" x14ac:dyDescent="0.2">
      <c r="A11115" s="2"/>
    </row>
    <row r="11116" spans="1:1" x14ac:dyDescent="0.2">
      <c r="A11116" s="2"/>
    </row>
    <row r="11117" spans="1:1" x14ac:dyDescent="0.2">
      <c r="A11117" s="2"/>
    </row>
    <row r="11118" spans="1:1" x14ac:dyDescent="0.2">
      <c r="A11118" s="2"/>
    </row>
    <row r="11119" spans="1:1" x14ac:dyDescent="0.2">
      <c r="A11119" s="2"/>
    </row>
    <row r="11120" spans="1:1" x14ac:dyDescent="0.2">
      <c r="A11120" s="2"/>
    </row>
    <row r="11121" spans="1:1" x14ac:dyDescent="0.2">
      <c r="A11121" s="2"/>
    </row>
    <row r="11122" spans="1:1" x14ac:dyDescent="0.2">
      <c r="A11122" s="2"/>
    </row>
    <row r="11123" spans="1:1" x14ac:dyDescent="0.2">
      <c r="A11123" s="2"/>
    </row>
    <row r="11124" spans="1:1" x14ac:dyDescent="0.2">
      <c r="A11124" s="2"/>
    </row>
    <row r="11125" spans="1:1" x14ac:dyDescent="0.2">
      <c r="A11125" s="2"/>
    </row>
    <row r="11126" spans="1:1" x14ac:dyDescent="0.2">
      <c r="A11126" s="2"/>
    </row>
    <row r="11127" spans="1:1" x14ac:dyDescent="0.2">
      <c r="A11127" s="2"/>
    </row>
    <row r="11128" spans="1:1" x14ac:dyDescent="0.2">
      <c r="A11128" s="2"/>
    </row>
    <row r="11129" spans="1:1" x14ac:dyDescent="0.2">
      <c r="A11129" s="2"/>
    </row>
    <row r="11130" spans="1:1" x14ac:dyDescent="0.2">
      <c r="A11130" s="2"/>
    </row>
    <row r="11131" spans="1:1" x14ac:dyDescent="0.2">
      <c r="A11131" s="2"/>
    </row>
    <row r="11132" spans="1:1" x14ac:dyDescent="0.2">
      <c r="A11132" s="2"/>
    </row>
    <row r="11133" spans="1:1" x14ac:dyDescent="0.2">
      <c r="A11133" s="2"/>
    </row>
    <row r="11134" spans="1:1" x14ac:dyDescent="0.2">
      <c r="A11134" s="2"/>
    </row>
    <row r="11135" spans="1:1" x14ac:dyDescent="0.2">
      <c r="A11135" s="2"/>
    </row>
    <row r="11136" spans="1:1" x14ac:dyDescent="0.2">
      <c r="A11136" s="2"/>
    </row>
    <row r="11137" spans="1:1" x14ac:dyDescent="0.2">
      <c r="A11137" s="2"/>
    </row>
    <row r="11138" spans="1:1" x14ac:dyDescent="0.2">
      <c r="A11138" s="2"/>
    </row>
    <row r="11139" spans="1:1" x14ac:dyDescent="0.2">
      <c r="A11139" s="2"/>
    </row>
    <row r="11140" spans="1:1" x14ac:dyDescent="0.2">
      <c r="A11140" s="2"/>
    </row>
    <row r="11141" spans="1:1" x14ac:dyDescent="0.2">
      <c r="A11141" s="2"/>
    </row>
    <row r="11142" spans="1:1" x14ac:dyDescent="0.2">
      <c r="A11142" s="2"/>
    </row>
    <row r="11143" spans="1:1" x14ac:dyDescent="0.2">
      <c r="A11143" s="2"/>
    </row>
    <row r="11144" spans="1:1" x14ac:dyDescent="0.2">
      <c r="A11144" s="2"/>
    </row>
    <row r="11145" spans="1:1" x14ac:dyDescent="0.2">
      <c r="A11145" s="2"/>
    </row>
    <row r="11146" spans="1:1" x14ac:dyDescent="0.2">
      <c r="A11146" s="2"/>
    </row>
    <row r="11147" spans="1:1" x14ac:dyDescent="0.2">
      <c r="A11147" s="2"/>
    </row>
    <row r="11148" spans="1:1" x14ac:dyDescent="0.2">
      <c r="A11148" s="2"/>
    </row>
    <row r="11149" spans="1:1" x14ac:dyDescent="0.2">
      <c r="A11149" s="2"/>
    </row>
    <row r="11150" spans="1:1" x14ac:dyDescent="0.2">
      <c r="A11150" s="2"/>
    </row>
    <row r="11151" spans="1:1" x14ac:dyDescent="0.2">
      <c r="A11151" s="2"/>
    </row>
    <row r="11152" spans="1:1" x14ac:dyDescent="0.2">
      <c r="A11152" s="2"/>
    </row>
    <row r="11153" spans="1:1" x14ac:dyDescent="0.2">
      <c r="A11153" s="2"/>
    </row>
    <row r="11154" spans="1:1" x14ac:dyDescent="0.2">
      <c r="A11154" s="2"/>
    </row>
    <row r="11155" spans="1:1" x14ac:dyDescent="0.2">
      <c r="A11155" s="2"/>
    </row>
    <row r="11156" spans="1:1" x14ac:dyDescent="0.2">
      <c r="A11156" s="2"/>
    </row>
    <row r="11157" spans="1:1" x14ac:dyDescent="0.2">
      <c r="A11157" s="2"/>
    </row>
    <row r="11158" spans="1:1" x14ac:dyDescent="0.2">
      <c r="A11158" s="2"/>
    </row>
    <row r="11159" spans="1:1" x14ac:dyDescent="0.2">
      <c r="A11159" s="2"/>
    </row>
    <row r="11160" spans="1:1" x14ac:dyDescent="0.2">
      <c r="A11160" s="2"/>
    </row>
    <row r="11161" spans="1:1" x14ac:dyDescent="0.2">
      <c r="A11161" s="2"/>
    </row>
    <row r="11162" spans="1:1" x14ac:dyDescent="0.2">
      <c r="A11162" s="2"/>
    </row>
    <row r="11163" spans="1:1" x14ac:dyDescent="0.2">
      <c r="A11163" s="2"/>
    </row>
    <row r="11164" spans="1:1" x14ac:dyDescent="0.2">
      <c r="A11164" s="2"/>
    </row>
    <row r="11165" spans="1:1" x14ac:dyDescent="0.2">
      <c r="A11165" s="2"/>
    </row>
    <row r="11166" spans="1:1" x14ac:dyDescent="0.2">
      <c r="A11166" s="2"/>
    </row>
    <row r="11167" spans="1:1" x14ac:dyDescent="0.2">
      <c r="A11167" s="2"/>
    </row>
    <row r="11168" spans="1:1" x14ac:dyDescent="0.2">
      <c r="A11168" s="2"/>
    </row>
    <row r="11169" spans="1:1" x14ac:dyDescent="0.2">
      <c r="A11169" s="2"/>
    </row>
    <row r="11170" spans="1:1" x14ac:dyDescent="0.2">
      <c r="A11170" s="2"/>
    </row>
    <row r="11171" spans="1:1" x14ac:dyDescent="0.2">
      <c r="A11171" s="2"/>
    </row>
    <row r="11172" spans="1:1" x14ac:dyDescent="0.2">
      <c r="A11172" s="2"/>
    </row>
    <row r="11173" spans="1:1" x14ac:dyDescent="0.2">
      <c r="A11173" s="2"/>
    </row>
    <row r="11174" spans="1:1" x14ac:dyDescent="0.2">
      <c r="A11174" s="2"/>
    </row>
    <row r="11175" spans="1:1" x14ac:dyDescent="0.2">
      <c r="A11175" s="2"/>
    </row>
    <row r="11176" spans="1:1" x14ac:dyDescent="0.2">
      <c r="A11176" s="2"/>
    </row>
    <row r="11177" spans="1:1" x14ac:dyDescent="0.2">
      <c r="A11177" s="2"/>
    </row>
    <row r="11178" spans="1:1" x14ac:dyDescent="0.2">
      <c r="A11178" s="2"/>
    </row>
    <row r="11179" spans="1:1" x14ac:dyDescent="0.2">
      <c r="A11179" s="2"/>
    </row>
    <row r="11180" spans="1:1" x14ac:dyDescent="0.2">
      <c r="A11180" s="2"/>
    </row>
    <row r="11181" spans="1:1" x14ac:dyDescent="0.2">
      <c r="A11181" s="2"/>
    </row>
    <row r="11182" spans="1:1" x14ac:dyDescent="0.2">
      <c r="A11182" s="2"/>
    </row>
    <row r="11183" spans="1:1" x14ac:dyDescent="0.2">
      <c r="A11183" s="2"/>
    </row>
    <row r="11184" spans="1:1" x14ac:dyDescent="0.2">
      <c r="A11184" s="2"/>
    </row>
    <row r="11185" spans="1:1" x14ac:dyDescent="0.2">
      <c r="A11185" s="2"/>
    </row>
    <row r="11186" spans="1:1" x14ac:dyDescent="0.2">
      <c r="A11186" s="2"/>
    </row>
    <row r="11187" spans="1:1" x14ac:dyDescent="0.2">
      <c r="A11187" s="2"/>
    </row>
    <row r="11188" spans="1:1" x14ac:dyDescent="0.2">
      <c r="A11188" s="2"/>
    </row>
    <row r="11189" spans="1:1" x14ac:dyDescent="0.2">
      <c r="A11189" s="2"/>
    </row>
    <row r="11190" spans="1:1" x14ac:dyDescent="0.2">
      <c r="A11190" s="2"/>
    </row>
    <row r="11191" spans="1:1" x14ac:dyDescent="0.2">
      <c r="A11191" s="2"/>
    </row>
    <row r="11192" spans="1:1" x14ac:dyDescent="0.2">
      <c r="A11192" s="2"/>
    </row>
    <row r="11193" spans="1:1" x14ac:dyDescent="0.2">
      <c r="A11193" s="2"/>
    </row>
    <row r="11194" spans="1:1" x14ac:dyDescent="0.2">
      <c r="A11194" s="2"/>
    </row>
    <row r="11195" spans="1:1" x14ac:dyDescent="0.2">
      <c r="A11195" s="2"/>
    </row>
    <row r="11196" spans="1:1" x14ac:dyDescent="0.2">
      <c r="A11196" s="2"/>
    </row>
    <row r="11197" spans="1:1" x14ac:dyDescent="0.2">
      <c r="A11197" s="2"/>
    </row>
    <row r="11198" spans="1:1" x14ac:dyDescent="0.2">
      <c r="A11198" s="2"/>
    </row>
    <row r="11199" spans="1:1" x14ac:dyDescent="0.2">
      <c r="A11199" s="2"/>
    </row>
    <row r="11200" spans="1:1" x14ac:dyDescent="0.2">
      <c r="A11200" s="2"/>
    </row>
    <row r="11201" spans="1:1" x14ac:dyDescent="0.2">
      <c r="A11201" s="2"/>
    </row>
    <row r="11202" spans="1:1" x14ac:dyDescent="0.2">
      <c r="A11202" s="2"/>
    </row>
    <row r="11203" spans="1:1" x14ac:dyDescent="0.2">
      <c r="A11203" s="2"/>
    </row>
    <row r="11204" spans="1:1" x14ac:dyDescent="0.2">
      <c r="A11204" s="2"/>
    </row>
    <row r="11205" spans="1:1" x14ac:dyDescent="0.2">
      <c r="A11205" s="2"/>
    </row>
    <row r="11206" spans="1:1" x14ac:dyDescent="0.2">
      <c r="A11206" s="2"/>
    </row>
    <row r="11207" spans="1:1" x14ac:dyDescent="0.2">
      <c r="A11207" s="2"/>
    </row>
    <row r="11208" spans="1:1" x14ac:dyDescent="0.2">
      <c r="A11208" s="2"/>
    </row>
    <row r="11209" spans="1:1" x14ac:dyDescent="0.2">
      <c r="A11209" s="2"/>
    </row>
    <row r="11210" spans="1:1" x14ac:dyDescent="0.2">
      <c r="A11210" s="2"/>
    </row>
    <row r="11211" spans="1:1" x14ac:dyDescent="0.2">
      <c r="A11211" s="2"/>
    </row>
    <row r="11212" spans="1:1" x14ac:dyDescent="0.2">
      <c r="A11212" s="2"/>
    </row>
    <row r="11213" spans="1:1" x14ac:dyDescent="0.2">
      <c r="A11213" s="2"/>
    </row>
    <row r="11214" spans="1:1" x14ac:dyDescent="0.2">
      <c r="A11214" s="2"/>
    </row>
    <row r="11215" spans="1:1" x14ac:dyDescent="0.2">
      <c r="A11215" s="2"/>
    </row>
    <row r="11216" spans="1:1" x14ac:dyDescent="0.2">
      <c r="A11216" s="2"/>
    </row>
    <row r="11217" spans="1:1" x14ac:dyDescent="0.2">
      <c r="A11217" s="2"/>
    </row>
    <row r="11218" spans="1:1" x14ac:dyDescent="0.2">
      <c r="A11218" s="2"/>
    </row>
    <row r="11219" spans="1:1" x14ac:dyDescent="0.2">
      <c r="A11219" s="2"/>
    </row>
    <row r="11220" spans="1:1" x14ac:dyDescent="0.2">
      <c r="A11220" s="2"/>
    </row>
    <row r="11221" spans="1:1" x14ac:dyDescent="0.2">
      <c r="A11221" s="2"/>
    </row>
    <row r="11222" spans="1:1" x14ac:dyDescent="0.2">
      <c r="A11222" s="2"/>
    </row>
    <row r="11223" spans="1:1" x14ac:dyDescent="0.2">
      <c r="A11223" s="2"/>
    </row>
    <row r="11224" spans="1:1" x14ac:dyDescent="0.2">
      <c r="A11224" s="2"/>
    </row>
    <row r="11225" spans="1:1" x14ac:dyDescent="0.2">
      <c r="A11225" s="2"/>
    </row>
    <row r="11226" spans="1:1" x14ac:dyDescent="0.2">
      <c r="A11226" s="2"/>
    </row>
    <row r="11227" spans="1:1" x14ac:dyDescent="0.2">
      <c r="A11227" s="2"/>
    </row>
    <row r="11228" spans="1:1" x14ac:dyDescent="0.2">
      <c r="A11228" s="2"/>
    </row>
    <row r="11229" spans="1:1" x14ac:dyDescent="0.2">
      <c r="A11229" s="2"/>
    </row>
    <row r="11230" spans="1:1" x14ac:dyDescent="0.2">
      <c r="A11230" s="2"/>
    </row>
    <row r="11231" spans="1:1" x14ac:dyDescent="0.2">
      <c r="A11231" s="2"/>
    </row>
    <row r="11232" spans="1:1" x14ac:dyDescent="0.2">
      <c r="A11232" s="2"/>
    </row>
    <row r="11233" spans="1:1" x14ac:dyDescent="0.2">
      <c r="A11233" s="2"/>
    </row>
    <row r="11234" spans="1:1" x14ac:dyDescent="0.2">
      <c r="A11234" s="2"/>
    </row>
    <row r="11235" spans="1:1" x14ac:dyDescent="0.2">
      <c r="A11235" s="2"/>
    </row>
    <row r="11236" spans="1:1" x14ac:dyDescent="0.2">
      <c r="A11236" s="2"/>
    </row>
    <row r="11237" spans="1:1" x14ac:dyDescent="0.2">
      <c r="A11237" s="2"/>
    </row>
    <row r="11238" spans="1:1" x14ac:dyDescent="0.2">
      <c r="A11238" s="2"/>
    </row>
    <row r="11239" spans="1:1" x14ac:dyDescent="0.2">
      <c r="A11239" s="2"/>
    </row>
    <row r="11240" spans="1:1" x14ac:dyDescent="0.2">
      <c r="A11240" s="2"/>
    </row>
    <row r="11241" spans="1:1" x14ac:dyDescent="0.2">
      <c r="A11241" s="2"/>
    </row>
    <row r="11242" spans="1:1" x14ac:dyDescent="0.2">
      <c r="A11242" s="2"/>
    </row>
    <row r="11243" spans="1:1" x14ac:dyDescent="0.2">
      <c r="A11243" s="2"/>
    </row>
    <row r="11244" spans="1:1" x14ac:dyDescent="0.2">
      <c r="A11244" s="2"/>
    </row>
    <row r="11245" spans="1:1" x14ac:dyDescent="0.2">
      <c r="A11245" s="2"/>
    </row>
    <row r="11246" spans="1:1" x14ac:dyDescent="0.2">
      <c r="A11246" s="2"/>
    </row>
    <row r="11247" spans="1:1" x14ac:dyDescent="0.2">
      <c r="A11247" s="2"/>
    </row>
    <row r="11248" spans="1:1" x14ac:dyDescent="0.2">
      <c r="A11248" s="2"/>
    </row>
    <row r="11249" spans="1:1" x14ac:dyDescent="0.2">
      <c r="A11249" s="2"/>
    </row>
    <row r="11250" spans="1:1" x14ac:dyDescent="0.2">
      <c r="A11250" s="2"/>
    </row>
    <row r="11251" spans="1:1" x14ac:dyDescent="0.2">
      <c r="A11251" s="2"/>
    </row>
    <row r="11252" spans="1:1" x14ac:dyDescent="0.2">
      <c r="A11252" s="2"/>
    </row>
    <row r="11253" spans="1:1" x14ac:dyDescent="0.2">
      <c r="A11253" s="2"/>
    </row>
    <row r="11254" spans="1:1" x14ac:dyDescent="0.2">
      <c r="A11254" s="2"/>
    </row>
    <row r="11255" spans="1:1" x14ac:dyDescent="0.2">
      <c r="A11255" s="2"/>
    </row>
    <row r="11256" spans="1:1" x14ac:dyDescent="0.2">
      <c r="A11256" s="2"/>
    </row>
    <row r="11257" spans="1:1" x14ac:dyDescent="0.2">
      <c r="A11257" s="2"/>
    </row>
    <row r="11258" spans="1:1" x14ac:dyDescent="0.2">
      <c r="A11258" s="2"/>
    </row>
    <row r="11259" spans="1:1" x14ac:dyDescent="0.2">
      <c r="A11259" s="2"/>
    </row>
    <row r="11260" spans="1:1" x14ac:dyDescent="0.2">
      <c r="A11260" s="2"/>
    </row>
    <row r="11261" spans="1:1" x14ac:dyDescent="0.2">
      <c r="A11261" s="2"/>
    </row>
    <row r="11262" spans="1:1" x14ac:dyDescent="0.2">
      <c r="A11262" s="2"/>
    </row>
    <row r="11263" spans="1:1" x14ac:dyDescent="0.2">
      <c r="A11263" s="2"/>
    </row>
    <row r="11264" spans="1:1" x14ac:dyDescent="0.2">
      <c r="A11264" s="2"/>
    </row>
    <row r="11265" spans="1:1" x14ac:dyDescent="0.2">
      <c r="A11265" s="2"/>
    </row>
    <row r="11266" spans="1:1" x14ac:dyDescent="0.2">
      <c r="A11266" s="2"/>
    </row>
    <row r="11267" spans="1:1" x14ac:dyDescent="0.2">
      <c r="A11267" s="2"/>
    </row>
    <row r="11268" spans="1:1" x14ac:dyDescent="0.2">
      <c r="A11268" s="2"/>
    </row>
    <row r="11269" spans="1:1" x14ac:dyDescent="0.2">
      <c r="A11269" s="2"/>
    </row>
    <row r="11270" spans="1:1" x14ac:dyDescent="0.2">
      <c r="A11270" s="2"/>
    </row>
    <row r="11271" spans="1:1" x14ac:dyDescent="0.2">
      <c r="A11271" s="2"/>
    </row>
    <row r="11272" spans="1:1" x14ac:dyDescent="0.2">
      <c r="A11272" s="2"/>
    </row>
    <row r="11273" spans="1:1" x14ac:dyDescent="0.2">
      <c r="A11273" s="2"/>
    </row>
    <row r="11274" spans="1:1" x14ac:dyDescent="0.2">
      <c r="A11274" s="2"/>
    </row>
    <row r="11275" spans="1:1" x14ac:dyDescent="0.2">
      <c r="A11275" s="2"/>
    </row>
    <row r="11276" spans="1:1" x14ac:dyDescent="0.2">
      <c r="A11276" s="2"/>
    </row>
    <row r="11277" spans="1:1" x14ac:dyDescent="0.2">
      <c r="A11277" s="2"/>
    </row>
    <row r="11278" spans="1:1" x14ac:dyDescent="0.2">
      <c r="A11278" s="2"/>
    </row>
    <row r="11279" spans="1:1" x14ac:dyDescent="0.2">
      <c r="A11279" s="2"/>
    </row>
    <row r="11280" spans="1:1" x14ac:dyDescent="0.2">
      <c r="A11280" s="2"/>
    </row>
    <row r="11281" spans="1:1" x14ac:dyDescent="0.2">
      <c r="A11281" s="2"/>
    </row>
    <row r="11282" spans="1:1" x14ac:dyDescent="0.2">
      <c r="A11282" s="2"/>
    </row>
    <row r="11283" spans="1:1" x14ac:dyDescent="0.2">
      <c r="A11283" s="2"/>
    </row>
    <row r="11284" spans="1:1" x14ac:dyDescent="0.2">
      <c r="A11284" s="2"/>
    </row>
    <row r="11285" spans="1:1" x14ac:dyDescent="0.2">
      <c r="A11285" s="2"/>
    </row>
    <row r="11286" spans="1:1" x14ac:dyDescent="0.2">
      <c r="A11286" s="2"/>
    </row>
    <row r="11287" spans="1:1" x14ac:dyDescent="0.2">
      <c r="A11287" s="2"/>
    </row>
    <row r="11288" spans="1:1" x14ac:dyDescent="0.2">
      <c r="A11288" s="2"/>
    </row>
    <row r="11289" spans="1:1" x14ac:dyDescent="0.2">
      <c r="A11289" s="2"/>
    </row>
    <row r="11290" spans="1:1" x14ac:dyDescent="0.2">
      <c r="A11290" s="2"/>
    </row>
    <row r="11291" spans="1:1" x14ac:dyDescent="0.2">
      <c r="A11291" s="2"/>
    </row>
    <row r="11292" spans="1:1" x14ac:dyDescent="0.2">
      <c r="A11292" s="2"/>
    </row>
    <row r="11293" spans="1:1" x14ac:dyDescent="0.2">
      <c r="A11293" s="2"/>
    </row>
    <row r="11294" spans="1:1" x14ac:dyDescent="0.2">
      <c r="A11294" s="2"/>
    </row>
    <row r="11295" spans="1:1" x14ac:dyDescent="0.2">
      <c r="A11295" s="2"/>
    </row>
    <row r="11296" spans="1:1" x14ac:dyDescent="0.2">
      <c r="A11296" s="2"/>
    </row>
    <row r="11297" spans="1:1" x14ac:dyDescent="0.2">
      <c r="A11297" s="2"/>
    </row>
    <row r="11298" spans="1:1" x14ac:dyDescent="0.2">
      <c r="A11298" s="2"/>
    </row>
    <row r="11299" spans="1:1" x14ac:dyDescent="0.2">
      <c r="A11299" s="2"/>
    </row>
    <row r="11300" spans="1:1" x14ac:dyDescent="0.2">
      <c r="A11300" s="2"/>
    </row>
    <row r="11301" spans="1:1" x14ac:dyDescent="0.2">
      <c r="A11301" s="2"/>
    </row>
    <row r="11302" spans="1:1" x14ac:dyDescent="0.2">
      <c r="A11302" s="2"/>
    </row>
    <row r="11303" spans="1:1" x14ac:dyDescent="0.2">
      <c r="A11303" s="2"/>
    </row>
    <row r="11304" spans="1:1" x14ac:dyDescent="0.2">
      <c r="A11304" s="2"/>
    </row>
    <row r="11305" spans="1:1" x14ac:dyDescent="0.2">
      <c r="A11305" s="2"/>
    </row>
    <row r="11306" spans="1:1" x14ac:dyDescent="0.2">
      <c r="A11306" s="2"/>
    </row>
    <row r="11307" spans="1:1" x14ac:dyDescent="0.2">
      <c r="A11307" s="2"/>
    </row>
    <row r="11308" spans="1:1" x14ac:dyDescent="0.2">
      <c r="A11308" s="2"/>
    </row>
    <row r="11309" spans="1:1" x14ac:dyDescent="0.2">
      <c r="A11309" s="2"/>
    </row>
    <row r="11310" spans="1:1" x14ac:dyDescent="0.2">
      <c r="A11310" s="2"/>
    </row>
    <row r="11311" spans="1:1" x14ac:dyDescent="0.2">
      <c r="A11311" s="2"/>
    </row>
    <row r="11312" spans="1:1" x14ac:dyDescent="0.2">
      <c r="A11312" s="2"/>
    </row>
    <row r="11313" spans="1:1" x14ac:dyDescent="0.2">
      <c r="A11313" s="2"/>
    </row>
    <row r="11314" spans="1:1" x14ac:dyDescent="0.2">
      <c r="A11314" s="2"/>
    </row>
    <row r="11315" spans="1:1" x14ac:dyDescent="0.2">
      <c r="A11315" s="2"/>
    </row>
    <row r="11316" spans="1:1" x14ac:dyDescent="0.2">
      <c r="A11316" s="2"/>
    </row>
    <row r="11317" spans="1:1" x14ac:dyDescent="0.2">
      <c r="A11317" s="2"/>
    </row>
    <row r="11318" spans="1:1" x14ac:dyDescent="0.2">
      <c r="A11318" s="2"/>
    </row>
    <row r="11319" spans="1:1" x14ac:dyDescent="0.2">
      <c r="A11319" s="2"/>
    </row>
    <row r="11320" spans="1:1" x14ac:dyDescent="0.2">
      <c r="A11320" s="2"/>
    </row>
    <row r="11321" spans="1:1" x14ac:dyDescent="0.2">
      <c r="A11321" s="2"/>
    </row>
    <row r="11322" spans="1:1" x14ac:dyDescent="0.2">
      <c r="A11322" s="2"/>
    </row>
    <row r="11323" spans="1:1" x14ac:dyDescent="0.2">
      <c r="A11323" s="2"/>
    </row>
    <row r="11324" spans="1:1" x14ac:dyDescent="0.2">
      <c r="A11324" s="2"/>
    </row>
    <row r="11325" spans="1:1" x14ac:dyDescent="0.2">
      <c r="A11325" s="2"/>
    </row>
    <row r="11326" spans="1:1" x14ac:dyDescent="0.2">
      <c r="A11326" s="2"/>
    </row>
    <row r="11327" spans="1:1" x14ac:dyDescent="0.2">
      <c r="A11327" s="2"/>
    </row>
    <row r="11328" spans="1:1" x14ac:dyDescent="0.2">
      <c r="A11328" s="2"/>
    </row>
    <row r="11329" spans="1:1" x14ac:dyDescent="0.2">
      <c r="A11329" s="2"/>
    </row>
    <row r="11330" spans="1:1" x14ac:dyDescent="0.2">
      <c r="A11330" s="2"/>
    </row>
    <row r="11331" spans="1:1" x14ac:dyDescent="0.2">
      <c r="A11331" s="2"/>
    </row>
    <row r="11332" spans="1:1" x14ac:dyDescent="0.2">
      <c r="A11332" s="2"/>
    </row>
    <row r="11333" spans="1:1" x14ac:dyDescent="0.2">
      <c r="A11333" s="2"/>
    </row>
    <row r="11334" spans="1:1" x14ac:dyDescent="0.2">
      <c r="A11334" s="2"/>
    </row>
    <row r="11335" spans="1:1" x14ac:dyDescent="0.2">
      <c r="A11335" s="2"/>
    </row>
    <row r="11336" spans="1:1" x14ac:dyDescent="0.2">
      <c r="A11336" s="2"/>
    </row>
    <row r="11337" spans="1:1" x14ac:dyDescent="0.2">
      <c r="A11337" s="2"/>
    </row>
    <row r="11338" spans="1:1" x14ac:dyDescent="0.2">
      <c r="A11338" s="2"/>
    </row>
    <row r="11339" spans="1:1" x14ac:dyDescent="0.2">
      <c r="A11339" s="2"/>
    </row>
    <row r="11340" spans="1:1" x14ac:dyDescent="0.2">
      <c r="A11340" s="2"/>
    </row>
    <row r="11341" spans="1:1" x14ac:dyDescent="0.2">
      <c r="A11341" s="2"/>
    </row>
    <row r="11342" spans="1:1" x14ac:dyDescent="0.2">
      <c r="A11342" s="2"/>
    </row>
    <row r="11343" spans="1:1" x14ac:dyDescent="0.2">
      <c r="A11343" s="2"/>
    </row>
    <row r="11344" spans="1:1" x14ac:dyDescent="0.2">
      <c r="A11344" s="2"/>
    </row>
    <row r="11345" spans="1:1" x14ac:dyDescent="0.2">
      <c r="A11345" s="2"/>
    </row>
    <row r="11346" spans="1:1" x14ac:dyDescent="0.2">
      <c r="A11346" s="2"/>
    </row>
    <row r="11347" spans="1:1" x14ac:dyDescent="0.2">
      <c r="A11347" s="2"/>
    </row>
    <row r="11348" spans="1:1" x14ac:dyDescent="0.2">
      <c r="A11348" s="2"/>
    </row>
    <row r="11349" spans="1:1" x14ac:dyDescent="0.2">
      <c r="A11349" s="2"/>
    </row>
    <row r="11350" spans="1:1" x14ac:dyDescent="0.2">
      <c r="A11350" s="2"/>
    </row>
    <row r="11351" spans="1:1" x14ac:dyDescent="0.2">
      <c r="A11351" s="2"/>
    </row>
    <row r="11352" spans="1:1" x14ac:dyDescent="0.2">
      <c r="A11352" s="2"/>
    </row>
    <row r="11353" spans="1:1" x14ac:dyDescent="0.2">
      <c r="A11353" s="2"/>
    </row>
    <row r="11354" spans="1:1" x14ac:dyDescent="0.2">
      <c r="A11354" s="2"/>
    </row>
    <row r="11355" spans="1:1" x14ac:dyDescent="0.2">
      <c r="A11355" s="2"/>
    </row>
    <row r="11356" spans="1:1" x14ac:dyDescent="0.2">
      <c r="A11356" s="2"/>
    </row>
    <row r="11357" spans="1:1" x14ac:dyDescent="0.2">
      <c r="A11357" s="2"/>
    </row>
    <row r="11358" spans="1:1" x14ac:dyDescent="0.2">
      <c r="A11358" s="2"/>
    </row>
    <row r="11359" spans="1:1" x14ac:dyDescent="0.2">
      <c r="A11359" s="2"/>
    </row>
    <row r="11360" spans="1:1" x14ac:dyDescent="0.2">
      <c r="A11360" s="2"/>
    </row>
    <row r="11361" spans="1:1" x14ac:dyDescent="0.2">
      <c r="A11361" s="2"/>
    </row>
    <row r="11362" spans="1:1" x14ac:dyDescent="0.2">
      <c r="A11362" s="2"/>
    </row>
    <row r="11363" spans="1:1" x14ac:dyDescent="0.2">
      <c r="A11363" s="2"/>
    </row>
    <row r="11364" spans="1:1" x14ac:dyDescent="0.2">
      <c r="A11364" s="2"/>
    </row>
    <row r="11365" spans="1:1" x14ac:dyDescent="0.2">
      <c r="A11365" s="2"/>
    </row>
    <row r="11366" spans="1:1" x14ac:dyDescent="0.2">
      <c r="A11366" s="2"/>
    </row>
    <row r="11367" spans="1:1" x14ac:dyDescent="0.2">
      <c r="A11367" s="2"/>
    </row>
    <row r="11368" spans="1:1" x14ac:dyDescent="0.2">
      <c r="A11368" s="2"/>
    </row>
    <row r="11369" spans="1:1" x14ac:dyDescent="0.2">
      <c r="A11369" s="2"/>
    </row>
    <row r="11370" spans="1:1" x14ac:dyDescent="0.2">
      <c r="A11370" s="2"/>
    </row>
    <row r="11371" spans="1:1" x14ac:dyDescent="0.2">
      <c r="A11371" s="2"/>
    </row>
    <row r="11372" spans="1:1" x14ac:dyDescent="0.2">
      <c r="A11372" s="2"/>
    </row>
    <row r="11373" spans="1:1" x14ac:dyDescent="0.2">
      <c r="A11373" s="2"/>
    </row>
    <row r="11374" spans="1:1" x14ac:dyDescent="0.2">
      <c r="A11374" s="2"/>
    </row>
    <row r="11375" spans="1:1" x14ac:dyDescent="0.2">
      <c r="A11375" s="2"/>
    </row>
    <row r="11376" spans="1:1" x14ac:dyDescent="0.2">
      <c r="A11376" s="2"/>
    </row>
    <row r="11377" spans="1:1" x14ac:dyDescent="0.2">
      <c r="A11377" s="2"/>
    </row>
    <row r="11378" spans="1:1" x14ac:dyDescent="0.2">
      <c r="A11378" s="2"/>
    </row>
    <row r="11379" spans="1:1" x14ac:dyDescent="0.2">
      <c r="A11379" s="2"/>
    </row>
    <row r="11380" spans="1:1" x14ac:dyDescent="0.2">
      <c r="A11380" s="2"/>
    </row>
    <row r="11381" spans="1:1" x14ac:dyDescent="0.2">
      <c r="A11381" s="2"/>
    </row>
    <row r="11382" spans="1:1" x14ac:dyDescent="0.2">
      <c r="A11382" s="2"/>
    </row>
    <row r="11383" spans="1:1" x14ac:dyDescent="0.2">
      <c r="A11383" s="2"/>
    </row>
    <row r="11384" spans="1:1" x14ac:dyDescent="0.2">
      <c r="A11384" s="2"/>
    </row>
    <row r="11385" spans="1:1" x14ac:dyDescent="0.2">
      <c r="A11385" s="2"/>
    </row>
    <row r="11386" spans="1:1" x14ac:dyDescent="0.2">
      <c r="A11386" s="2"/>
    </row>
    <row r="11387" spans="1:1" x14ac:dyDescent="0.2">
      <c r="A11387" s="2"/>
    </row>
    <row r="11388" spans="1:1" x14ac:dyDescent="0.2">
      <c r="A11388" s="2"/>
    </row>
    <row r="11389" spans="1:1" x14ac:dyDescent="0.2">
      <c r="A11389" s="2"/>
    </row>
    <row r="11390" spans="1:1" x14ac:dyDescent="0.2">
      <c r="A11390" s="2"/>
    </row>
    <row r="11391" spans="1:1" x14ac:dyDescent="0.2">
      <c r="A11391" s="2"/>
    </row>
    <row r="11392" spans="1:1" x14ac:dyDescent="0.2">
      <c r="A11392" s="2"/>
    </row>
    <row r="11393" spans="1:1" x14ac:dyDescent="0.2">
      <c r="A11393" s="2"/>
    </row>
    <row r="11394" spans="1:1" x14ac:dyDescent="0.2">
      <c r="A11394" s="2"/>
    </row>
    <row r="11395" spans="1:1" x14ac:dyDescent="0.2">
      <c r="A11395" s="2"/>
    </row>
    <row r="11396" spans="1:1" x14ac:dyDescent="0.2">
      <c r="A11396" s="2"/>
    </row>
    <row r="11397" spans="1:1" x14ac:dyDescent="0.2">
      <c r="A11397" s="2"/>
    </row>
    <row r="11398" spans="1:1" x14ac:dyDescent="0.2">
      <c r="A11398" s="2"/>
    </row>
    <row r="11399" spans="1:1" x14ac:dyDescent="0.2">
      <c r="A11399" s="2"/>
    </row>
    <row r="11400" spans="1:1" x14ac:dyDescent="0.2">
      <c r="A11400" s="2"/>
    </row>
    <row r="11401" spans="1:1" x14ac:dyDescent="0.2">
      <c r="A11401" s="2"/>
    </row>
    <row r="11402" spans="1:1" x14ac:dyDescent="0.2">
      <c r="A11402" s="2"/>
    </row>
    <row r="11403" spans="1:1" x14ac:dyDescent="0.2">
      <c r="A11403" s="2"/>
    </row>
    <row r="11404" spans="1:1" x14ac:dyDescent="0.2">
      <c r="A11404" s="2"/>
    </row>
    <row r="11405" spans="1:1" x14ac:dyDescent="0.2">
      <c r="A11405" s="2"/>
    </row>
    <row r="11406" spans="1:1" x14ac:dyDescent="0.2">
      <c r="A11406" s="2"/>
    </row>
    <row r="11407" spans="1:1" x14ac:dyDescent="0.2">
      <c r="A11407" s="2"/>
    </row>
    <row r="11408" spans="1:1" x14ac:dyDescent="0.2">
      <c r="A11408" s="2"/>
    </row>
    <row r="11409" spans="1:1" x14ac:dyDescent="0.2">
      <c r="A11409" s="2"/>
    </row>
    <row r="11410" spans="1:1" x14ac:dyDescent="0.2">
      <c r="A11410" s="2"/>
    </row>
    <row r="11411" spans="1:1" x14ac:dyDescent="0.2">
      <c r="A11411" s="2"/>
    </row>
    <row r="11412" spans="1:1" x14ac:dyDescent="0.2">
      <c r="A11412" s="2"/>
    </row>
    <row r="11413" spans="1:1" x14ac:dyDescent="0.2">
      <c r="A11413" s="2"/>
    </row>
    <row r="11414" spans="1:1" x14ac:dyDescent="0.2">
      <c r="A11414" s="2"/>
    </row>
    <row r="11415" spans="1:1" x14ac:dyDescent="0.2">
      <c r="A11415" s="2"/>
    </row>
    <row r="11416" spans="1:1" x14ac:dyDescent="0.2">
      <c r="A11416" s="2"/>
    </row>
    <row r="11417" spans="1:1" x14ac:dyDescent="0.2">
      <c r="A11417" s="2"/>
    </row>
    <row r="11418" spans="1:1" x14ac:dyDescent="0.2">
      <c r="A11418" s="2"/>
    </row>
    <row r="11419" spans="1:1" x14ac:dyDescent="0.2">
      <c r="A11419" s="2"/>
    </row>
    <row r="11420" spans="1:1" x14ac:dyDescent="0.2">
      <c r="A11420" s="2"/>
    </row>
    <row r="11421" spans="1:1" x14ac:dyDescent="0.2">
      <c r="A11421" s="2"/>
    </row>
    <row r="11422" spans="1:1" x14ac:dyDescent="0.2">
      <c r="A11422" s="2"/>
    </row>
    <row r="11423" spans="1:1" x14ac:dyDescent="0.2">
      <c r="A11423" s="2"/>
    </row>
    <row r="11424" spans="1:1" x14ac:dyDescent="0.2">
      <c r="A11424" s="2"/>
    </row>
    <row r="11425" spans="1:1" x14ac:dyDescent="0.2">
      <c r="A11425" s="2"/>
    </row>
    <row r="11426" spans="1:1" x14ac:dyDescent="0.2">
      <c r="A11426" s="2"/>
    </row>
    <row r="11427" spans="1:1" x14ac:dyDescent="0.2">
      <c r="A11427" s="2"/>
    </row>
    <row r="11428" spans="1:1" x14ac:dyDescent="0.2">
      <c r="A11428" s="2"/>
    </row>
    <row r="11429" spans="1:1" x14ac:dyDescent="0.2">
      <c r="A11429" s="2"/>
    </row>
    <row r="11430" spans="1:1" x14ac:dyDescent="0.2">
      <c r="A11430" s="2"/>
    </row>
    <row r="11431" spans="1:1" x14ac:dyDescent="0.2">
      <c r="A11431" s="2"/>
    </row>
    <row r="11432" spans="1:1" x14ac:dyDescent="0.2">
      <c r="A11432" s="2"/>
    </row>
    <row r="11433" spans="1:1" x14ac:dyDescent="0.2">
      <c r="A11433" s="2"/>
    </row>
    <row r="11434" spans="1:1" x14ac:dyDescent="0.2">
      <c r="A11434" s="2"/>
    </row>
    <row r="11435" spans="1:1" x14ac:dyDescent="0.2">
      <c r="A11435" s="2"/>
    </row>
    <row r="11436" spans="1:1" x14ac:dyDescent="0.2">
      <c r="A11436" s="2"/>
    </row>
    <row r="11437" spans="1:1" x14ac:dyDescent="0.2">
      <c r="A11437" s="2"/>
    </row>
    <row r="11438" spans="1:1" x14ac:dyDescent="0.2">
      <c r="A11438" s="2"/>
    </row>
    <row r="11439" spans="1:1" x14ac:dyDescent="0.2">
      <c r="A11439" s="2"/>
    </row>
    <row r="11440" spans="1:1" x14ac:dyDescent="0.2">
      <c r="A11440" s="2"/>
    </row>
    <row r="11441" spans="1:1" x14ac:dyDescent="0.2">
      <c r="A11441" s="2"/>
    </row>
    <row r="11442" spans="1:1" x14ac:dyDescent="0.2">
      <c r="A11442" s="2"/>
    </row>
    <row r="11443" spans="1:1" x14ac:dyDescent="0.2">
      <c r="A11443" s="2"/>
    </row>
    <row r="11444" spans="1:1" x14ac:dyDescent="0.2">
      <c r="A11444" s="2"/>
    </row>
    <row r="11445" spans="1:1" x14ac:dyDescent="0.2">
      <c r="A11445" s="2"/>
    </row>
    <row r="11446" spans="1:1" x14ac:dyDescent="0.2">
      <c r="A11446" s="2"/>
    </row>
    <row r="11447" spans="1:1" x14ac:dyDescent="0.2">
      <c r="A11447" s="2"/>
    </row>
    <row r="11448" spans="1:1" x14ac:dyDescent="0.2">
      <c r="A11448" s="2"/>
    </row>
    <row r="11449" spans="1:1" x14ac:dyDescent="0.2">
      <c r="A11449" s="2"/>
    </row>
    <row r="11450" spans="1:1" x14ac:dyDescent="0.2">
      <c r="A11450" s="2"/>
    </row>
    <row r="11451" spans="1:1" x14ac:dyDescent="0.2">
      <c r="A11451" s="2"/>
    </row>
    <row r="11452" spans="1:1" x14ac:dyDescent="0.2">
      <c r="A11452" s="2"/>
    </row>
    <row r="11453" spans="1:1" x14ac:dyDescent="0.2">
      <c r="A11453" s="2"/>
    </row>
    <row r="11454" spans="1:1" x14ac:dyDescent="0.2">
      <c r="A11454" s="2"/>
    </row>
    <row r="11455" spans="1:1" x14ac:dyDescent="0.2">
      <c r="A11455" s="2"/>
    </row>
    <row r="11456" spans="1:1" x14ac:dyDescent="0.2">
      <c r="A11456" s="2"/>
    </row>
    <row r="11457" spans="1:1" x14ac:dyDescent="0.2">
      <c r="A11457" s="2"/>
    </row>
    <row r="11458" spans="1:1" x14ac:dyDescent="0.2">
      <c r="A11458" s="2"/>
    </row>
    <row r="11459" spans="1:1" x14ac:dyDescent="0.2">
      <c r="A11459" s="2"/>
    </row>
    <row r="11460" spans="1:1" x14ac:dyDescent="0.2">
      <c r="A11460" s="2"/>
    </row>
    <row r="11461" spans="1:1" x14ac:dyDescent="0.2">
      <c r="A11461" s="2"/>
    </row>
    <row r="11462" spans="1:1" x14ac:dyDescent="0.2">
      <c r="A11462" s="2"/>
    </row>
    <row r="11463" spans="1:1" x14ac:dyDescent="0.2">
      <c r="A11463" s="2"/>
    </row>
    <row r="11464" spans="1:1" x14ac:dyDescent="0.2">
      <c r="A11464" s="2"/>
    </row>
    <row r="11465" spans="1:1" x14ac:dyDescent="0.2">
      <c r="A11465" s="2"/>
    </row>
    <row r="11466" spans="1:1" x14ac:dyDescent="0.2">
      <c r="A11466" s="2"/>
    </row>
    <row r="11467" spans="1:1" x14ac:dyDescent="0.2">
      <c r="A11467" s="2"/>
    </row>
    <row r="11468" spans="1:1" x14ac:dyDescent="0.2">
      <c r="A11468" s="2"/>
    </row>
    <row r="11469" spans="1:1" x14ac:dyDescent="0.2">
      <c r="A11469" s="2"/>
    </row>
    <row r="11470" spans="1:1" x14ac:dyDescent="0.2">
      <c r="A11470" s="2"/>
    </row>
    <row r="11471" spans="1:1" x14ac:dyDescent="0.2">
      <c r="A11471" s="2"/>
    </row>
    <row r="11472" spans="1:1" x14ac:dyDescent="0.2">
      <c r="A11472" s="2"/>
    </row>
    <row r="11473" spans="1:1" x14ac:dyDescent="0.2">
      <c r="A11473" s="2"/>
    </row>
    <row r="11474" spans="1:1" x14ac:dyDescent="0.2">
      <c r="A11474" s="2"/>
    </row>
    <row r="11475" spans="1:1" x14ac:dyDescent="0.2">
      <c r="A11475" s="2"/>
    </row>
    <row r="11476" spans="1:1" x14ac:dyDescent="0.2">
      <c r="A11476" s="2"/>
    </row>
    <row r="11477" spans="1:1" x14ac:dyDescent="0.2">
      <c r="A11477" s="2"/>
    </row>
    <row r="11478" spans="1:1" x14ac:dyDescent="0.2">
      <c r="A11478" s="2"/>
    </row>
    <row r="11479" spans="1:1" x14ac:dyDescent="0.2">
      <c r="A11479" s="2"/>
    </row>
    <row r="11480" spans="1:1" x14ac:dyDescent="0.2">
      <c r="A11480" s="2"/>
    </row>
    <row r="11481" spans="1:1" x14ac:dyDescent="0.2">
      <c r="A11481" s="2"/>
    </row>
    <row r="11482" spans="1:1" x14ac:dyDescent="0.2">
      <c r="A11482" s="2"/>
    </row>
    <row r="11483" spans="1:1" x14ac:dyDescent="0.2">
      <c r="A11483" s="2"/>
    </row>
    <row r="11484" spans="1:1" x14ac:dyDescent="0.2">
      <c r="A11484" s="2"/>
    </row>
    <row r="11485" spans="1:1" x14ac:dyDescent="0.2">
      <c r="A11485" s="2"/>
    </row>
    <row r="11486" spans="1:1" x14ac:dyDescent="0.2">
      <c r="A11486" s="2"/>
    </row>
    <row r="11487" spans="1:1" x14ac:dyDescent="0.2">
      <c r="A11487" s="2"/>
    </row>
    <row r="11488" spans="1:1" x14ac:dyDescent="0.2">
      <c r="A11488" s="2"/>
    </row>
    <row r="11489" spans="1:1" x14ac:dyDescent="0.2">
      <c r="A11489" s="2"/>
    </row>
    <row r="11490" spans="1:1" x14ac:dyDescent="0.2">
      <c r="A11490" s="2"/>
    </row>
    <row r="11491" spans="1:1" x14ac:dyDescent="0.2">
      <c r="A11491" s="2"/>
    </row>
    <row r="11492" spans="1:1" x14ac:dyDescent="0.2">
      <c r="A11492" s="2"/>
    </row>
    <row r="11493" spans="1:1" x14ac:dyDescent="0.2">
      <c r="A11493" s="2"/>
    </row>
    <row r="11494" spans="1:1" x14ac:dyDescent="0.2">
      <c r="A11494" s="2"/>
    </row>
    <row r="11495" spans="1:1" x14ac:dyDescent="0.2">
      <c r="A11495" s="2"/>
    </row>
    <row r="11496" spans="1:1" x14ac:dyDescent="0.2">
      <c r="A11496" s="2"/>
    </row>
    <row r="11497" spans="1:1" x14ac:dyDescent="0.2">
      <c r="A11497" s="2"/>
    </row>
    <row r="11498" spans="1:1" x14ac:dyDescent="0.2">
      <c r="A11498" s="2"/>
    </row>
    <row r="11499" spans="1:1" x14ac:dyDescent="0.2">
      <c r="A11499" s="2"/>
    </row>
    <row r="11500" spans="1:1" x14ac:dyDescent="0.2">
      <c r="A11500" s="2"/>
    </row>
    <row r="11501" spans="1:1" x14ac:dyDescent="0.2">
      <c r="A11501" s="2"/>
    </row>
    <row r="11502" spans="1:1" x14ac:dyDescent="0.2">
      <c r="A11502" s="2"/>
    </row>
    <row r="11503" spans="1:1" x14ac:dyDescent="0.2">
      <c r="A11503" s="2"/>
    </row>
    <row r="11504" spans="1:1" x14ac:dyDescent="0.2">
      <c r="A11504" s="2"/>
    </row>
    <row r="11505" spans="1:1" x14ac:dyDescent="0.2">
      <c r="A11505" s="2"/>
    </row>
    <row r="11506" spans="1:1" x14ac:dyDescent="0.2">
      <c r="A11506" s="2"/>
    </row>
    <row r="11507" spans="1:1" x14ac:dyDescent="0.2">
      <c r="A11507" s="2"/>
    </row>
    <row r="11508" spans="1:1" x14ac:dyDescent="0.2">
      <c r="A11508" s="2"/>
    </row>
    <row r="11509" spans="1:1" x14ac:dyDescent="0.2">
      <c r="A11509" s="2"/>
    </row>
    <row r="11510" spans="1:1" x14ac:dyDescent="0.2">
      <c r="A11510" s="2"/>
    </row>
    <row r="11511" spans="1:1" x14ac:dyDescent="0.2">
      <c r="A11511" s="2"/>
    </row>
    <row r="11512" spans="1:1" x14ac:dyDescent="0.2">
      <c r="A11512" s="2"/>
    </row>
    <row r="11513" spans="1:1" x14ac:dyDescent="0.2">
      <c r="A11513" s="2"/>
    </row>
    <row r="11514" spans="1:1" x14ac:dyDescent="0.2">
      <c r="A11514" s="2"/>
    </row>
    <row r="11515" spans="1:1" x14ac:dyDescent="0.2">
      <c r="A11515" s="2"/>
    </row>
    <row r="11516" spans="1:1" x14ac:dyDescent="0.2">
      <c r="A11516" s="2"/>
    </row>
    <row r="11517" spans="1:1" x14ac:dyDescent="0.2">
      <c r="A11517" s="2"/>
    </row>
    <row r="11518" spans="1:1" x14ac:dyDescent="0.2">
      <c r="A11518" s="2"/>
    </row>
    <row r="11519" spans="1:1" x14ac:dyDescent="0.2">
      <c r="A11519" s="2"/>
    </row>
    <row r="11520" spans="1:1" x14ac:dyDescent="0.2">
      <c r="A11520" s="2"/>
    </row>
    <row r="11521" spans="1:1" x14ac:dyDescent="0.2">
      <c r="A11521" s="2"/>
    </row>
    <row r="11522" spans="1:1" x14ac:dyDescent="0.2">
      <c r="A11522" s="2"/>
    </row>
    <row r="11523" spans="1:1" x14ac:dyDescent="0.2">
      <c r="A11523" s="2"/>
    </row>
    <row r="11524" spans="1:1" x14ac:dyDescent="0.2">
      <c r="A11524" s="2"/>
    </row>
    <row r="11525" spans="1:1" x14ac:dyDescent="0.2">
      <c r="A11525" s="2"/>
    </row>
    <row r="11526" spans="1:1" x14ac:dyDescent="0.2">
      <c r="A11526" s="2"/>
    </row>
    <row r="11527" spans="1:1" x14ac:dyDescent="0.2">
      <c r="A11527" s="2"/>
    </row>
    <row r="11528" spans="1:1" x14ac:dyDescent="0.2">
      <c r="A11528" s="2"/>
    </row>
    <row r="11529" spans="1:1" x14ac:dyDescent="0.2">
      <c r="A11529" s="2"/>
    </row>
    <row r="11530" spans="1:1" x14ac:dyDescent="0.2">
      <c r="A11530" s="2"/>
    </row>
    <row r="11531" spans="1:1" x14ac:dyDescent="0.2">
      <c r="A11531" s="2"/>
    </row>
    <row r="11532" spans="1:1" x14ac:dyDescent="0.2">
      <c r="A11532" s="2"/>
    </row>
    <row r="11533" spans="1:1" x14ac:dyDescent="0.2">
      <c r="A11533" s="2"/>
    </row>
    <row r="11534" spans="1:1" x14ac:dyDescent="0.2">
      <c r="A11534" s="2"/>
    </row>
    <row r="11535" spans="1:1" x14ac:dyDescent="0.2">
      <c r="A11535" s="2"/>
    </row>
    <row r="11536" spans="1:1" x14ac:dyDescent="0.2">
      <c r="A11536" s="2"/>
    </row>
    <row r="11537" spans="1:1" x14ac:dyDescent="0.2">
      <c r="A11537" s="2"/>
    </row>
    <row r="11538" spans="1:1" x14ac:dyDescent="0.2">
      <c r="A11538" s="2"/>
    </row>
    <row r="11539" spans="1:1" x14ac:dyDescent="0.2">
      <c r="A11539" s="2"/>
    </row>
    <row r="11540" spans="1:1" x14ac:dyDescent="0.2">
      <c r="A11540" s="2"/>
    </row>
    <row r="11541" spans="1:1" x14ac:dyDescent="0.2">
      <c r="A11541" s="2"/>
    </row>
    <row r="11542" spans="1:1" x14ac:dyDescent="0.2">
      <c r="A11542" s="2"/>
    </row>
    <row r="11543" spans="1:1" x14ac:dyDescent="0.2">
      <c r="A11543" s="2"/>
    </row>
    <row r="11544" spans="1:1" x14ac:dyDescent="0.2">
      <c r="A11544" s="2"/>
    </row>
    <row r="11545" spans="1:1" x14ac:dyDescent="0.2">
      <c r="A11545" s="2"/>
    </row>
    <row r="11546" spans="1:1" x14ac:dyDescent="0.2">
      <c r="A11546" s="2"/>
    </row>
    <row r="11547" spans="1:1" x14ac:dyDescent="0.2">
      <c r="A11547" s="2"/>
    </row>
    <row r="11548" spans="1:1" x14ac:dyDescent="0.2">
      <c r="A11548" s="2"/>
    </row>
    <row r="11549" spans="1:1" x14ac:dyDescent="0.2">
      <c r="A11549" s="2"/>
    </row>
    <row r="11550" spans="1:1" x14ac:dyDescent="0.2">
      <c r="A11550" s="2"/>
    </row>
    <row r="11551" spans="1:1" x14ac:dyDescent="0.2">
      <c r="A11551" s="2"/>
    </row>
    <row r="11552" spans="1:1" x14ac:dyDescent="0.2">
      <c r="A11552" s="2"/>
    </row>
    <row r="11553" spans="1:1" x14ac:dyDescent="0.2">
      <c r="A11553" s="2"/>
    </row>
    <row r="11554" spans="1:1" x14ac:dyDescent="0.2">
      <c r="A11554" s="2"/>
    </row>
    <row r="11555" spans="1:1" x14ac:dyDescent="0.2">
      <c r="A11555" s="2"/>
    </row>
    <row r="11556" spans="1:1" x14ac:dyDescent="0.2">
      <c r="A11556" s="2"/>
    </row>
    <row r="11557" spans="1:1" x14ac:dyDescent="0.2">
      <c r="A11557" s="2"/>
    </row>
    <row r="11558" spans="1:1" x14ac:dyDescent="0.2">
      <c r="A11558" s="2"/>
    </row>
    <row r="11559" spans="1:1" x14ac:dyDescent="0.2">
      <c r="A11559" s="2"/>
    </row>
    <row r="11560" spans="1:1" x14ac:dyDescent="0.2">
      <c r="A11560" s="2"/>
    </row>
    <row r="11561" spans="1:1" x14ac:dyDescent="0.2">
      <c r="A11561" s="2"/>
    </row>
    <row r="11562" spans="1:1" x14ac:dyDescent="0.2">
      <c r="A11562" s="2"/>
    </row>
    <row r="11563" spans="1:1" x14ac:dyDescent="0.2">
      <c r="A11563" s="2"/>
    </row>
    <row r="11564" spans="1:1" x14ac:dyDescent="0.2">
      <c r="A11564" s="2"/>
    </row>
    <row r="11565" spans="1:1" x14ac:dyDescent="0.2">
      <c r="A11565" s="2"/>
    </row>
    <row r="11566" spans="1:1" x14ac:dyDescent="0.2">
      <c r="A11566" s="2"/>
    </row>
    <row r="11567" spans="1:1" x14ac:dyDescent="0.2">
      <c r="A11567" s="2"/>
    </row>
    <row r="11568" spans="1:1" x14ac:dyDescent="0.2">
      <c r="A11568" s="2"/>
    </row>
    <row r="11569" spans="1:1" x14ac:dyDescent="0.2">
      <c r="A11569" s="2"/>
    </row>
    <row r="11570" spans="1:1" x14ac:dyDescent="0.2">
      <c r="A11570" s="2"/>
    </row>
    <row r="11571" spans="1:1" x14ac:dyDescent="0.2">
      <c r="A11571" s="2"/>
    </row>
    <row r="11572" spans="1:1" x14ac:dyDescent="0.2">
      <c r="A11572" s="2"/>
    </row>
    <row r="11573" spans="1:1" x14ac:dyDescent="0.2">
      <c r="A11573" s="2"/>
    </row>
    <row r="11574" spans="1:1" x14ac:dyDescent="0.2">
      <c r="A11574" s="2"/>
    </row>
    <row r="11575" spans="1:1" x14ac:dyDescent="0.2">
      <c r="A11575" s="2"/>
    </row>
    <row r="11576" spans="1:1" x14ac:dyDescent="0.2">
      <c r="A11576" s="2"/>
    </row>
    <row r="11577" spans="1:1" x14ac:dyDescent="0.2">
      <c r="A11577" s="2"/>
    </row>
    <row r="11578" spans="1:1" x14ac:dyDescent="0.2">
      <c r="A11578" s="2"/>
    </row>
    <row r="11579" spans="1:1" x14ac:dyDescent="0.2">
      <c r="A11579" s="2"/>
    </row>
    <row r="11580" spans="1:1" x14ac:dyDescent="0.2">
      <c r="A11580" s="2"/>
    </row>
    <row r="11581" spans="1:1" x14ac:dyDescent="0.2">
      <c r="A11581" s="2"/>
    </row>
    <row r="11582" spans="1:1" x14ac:dyDescent="0.2">
      <c r="A11582" s="2"/>
    </row>
    <row r="11583" spans="1:1" x14ac:dyDescent="0.2">
      <c r="A11583" s="2"/>
    </row>
    <row r="11584" spans="1:1" x14ac:dyDescent="0.2">
      <c r="A11584" s="2"/>
    </row>
    <row r="11585" spans="1:1" x14ac:dyDescent="0.2">
      <c r="A11585" s="2"/>
    </row>
    <row r="11586" spans="1:1" x14ac:dyDescent="0.2">
      <c r="A11586" s="2"/>
    </row>
    <row r="11587" spans="1:1" x14ac:dyDescent="0.2">
      <c r="A11587" s="2"/>
    </row>
    <row r="11588" spans="1:1" x14ac:dyDescent="0.2">
      <c r="A11588" s="2"/>
    </row>
    <row r="11589" spans="1:1" x14ac:dyDescent="0.2">
      <c r="A11589" s="2"/>
    </row>
    <row r="11590" spans="1:1" x14ac:dyDescent="0.2">
      <c r="A11590" s="2"/>
    </row>
    <row r="11591" spans="1:1" x14ac:dyDescent="0.2">
      <c r="A11591" s="2"/>
    </row>
    <row r="11592" spans="1:1" x14ac:dyDescent="0.2">
      <c r="A11592" s="2"/>
    </row>
    <row r="11593" spans="1:1" x14ac:dyDescent="0.2">
      <c r="A11593" s="2"/>
    </row>
    <row r="11594" spans="1:1" x14ac:dyDescent="0.2">
      <c r="A11594" s="2"/>
    </row>
    <row r="11595" spans="1:1" x14ac:dyDescent="0.2">
      <c r="A11595" s="2"/>
    </row>
    <row r="11596" spans="1:1" x14ac:dyDescent="0.2">
      <c r="A11596" s="2"/>
    </row>
    <row r="11597" spans="1:1" x14ac:dyDescent="0.2">
      <c r="A11597" s="2"/>
    </row>
    <row r="11598" spans="1:1" x14ac:dyDescent="0.2">
      <c r="A11598" s="2"/>
    </row>
    <row r="11599" spans="1:1" x14ac:dyDescent="0.2">
      <c r="A11599" s="2"/>
    </row>
    <row r="11600" spans="1:1" x14ac:dyDescent="0.2">
      <c r="A11600" s="2"/>
    </row>
    <row r="11601" spans="1:1" x14ac:dyDescent="0.2">
      <c r="A11601" s="2"/>
    </row>
    <row r="11602" spans="1:1" x14ac:dyDescent="0.2">
      <c r="A11602" s="2"/>
    </row>
    <row r="11603" spans="1:1" x14ac:dyDescent="0.2">
      <c r="A11603" s="2"/>
    </row>
    <row r="11604" spans="1:1" x14ac:dyDescent="0.2">
      <c r="A11604" s="2"/>
    </row>
    <row r="11605" spans="1:1" x14ac:dyDescent="0.2">
      <c r="A11605" s="2"/>
    </row>
    <row r="11606" spans="1:1" x14ac:dyDescent="0.2">
      <c r="A11606" s="2"/>
    </row>
    <row r="11607" spans="1:1" x14ac:dyDescent="0.2">
      <c r="A11607" s="2"/>
    </row>
    <row r="11608" spans="1:1" x14ac:dyDescent="0.2">
      <c r="A11608" s="2"/>
    </row>
    <row r="11609" spans="1:1" x14ac:dyDescent="0.2">
      <c r="A11609" s="2"/>
    </row>
    <row r="11610" spans="1:1" x14ac:dyDescent="0.2">
      <c r="A11610" s="2"/>
    </row>
    <row r="11611" spans="1:1" x14ac:dyDescent="0.2">
      <c r="A11611" s="2"/>
    </row>
    <row r="11612" spans="1:1" x14ac:dyDescent="0.2">
      <c r="A11612" s="2"/>
    </row>
    <row r="11613" spans="1:1" x14ac:dyDescent="0.2">
      <c r="A11613" s="2"/>
    </row>
    <row r="11614" spans="1:1" x14ac:dyDescent="0.2">
      <c r="A11614" s="2"/>
    </row>
    <row r="11615" spans="1:1" x14ac:dyDescent="0.2">
      <c r="A11615" s="2"/>
    </row>
    <row r="11616" spans="1:1" x14ac:dyDescent="0.2">
      <c r="A11616" s="2"/>
    </row>
    <row r="11617" spans="1:1" x14ac:dyDescent="0.2">
      <c r="A11617" s="2"/>
    </row>
    <row r="11618" spans="1:1" x14ac:dyDescent="0.2">
      <c r="A11618" s="2"/>
    </row>
    <row r="11619" spans="1:1" x14ac:dyDescent="0.2">
      <c r="A11619" s="2"/>
    </row>
    <row r="11620" spans="1:1" x14ac:dyDescent="0.2">
      <c r="A11620" s="2"/>
    </row>
    <row r="11621" spans="1:1" x14ac:dyDescent="0.2">
      <c r="A11621" s="2"/>
    </row>
    <row r="11622" spans="1:1" x14ac:dyDescent="0.2">
      <c r="A11622" s="2"/>
    </row>
    <row r="11623" spans="1:1" x14ac:dyDescent="0.2">
      <c r="A11623" s="2"/>
    </row>
    <row r="11624" spans="1:1" x14ac:dyDescent="0.2">
      <c r="A11624" s="2"/>
    </row>
    <row r="11625" spans="1:1" x14ac:dyDescent="0.2">
      <c r="A11625" s="2"/>
    </row>
    <row r="11626" spans="1:1" x14ac:dyDescent="0.2">
      <c r="A11626" s="2"/>
    </row>
    <row r="11627" spans="1:1" x14ac:dyDescent="0.2">
      <c r="A11627" s="2"/>
    </row>
    <row r="11628" spans="1:1" x14ac:dyDescent="0.2">
      <c r="A11628" s="2"/>
    </row>
    <row r="11629" spans="1:1" x14ac:dyDescent="0.2">
      <c r="A11629" s="2"/>
    </row>
    <row r="11630" spans="1:1" x14ac:dyDescent="0.2">
      <c r="A11630" s="2"/>
    </row>
    <row r="11631" spans="1:1" x14ac:dyDescent="0.2">
      <c r="A11631" s="2"/>
    </row>
    <row r="11632" spans="1:1" x14ac:dyDescent="0.2">
      <c r="A11632" s="2"/>
    </row>
    <row r="11633" spans="1:1" x14ac:dyDescent="0.2">
      <c r="A11633" s="2"/>
    </row>
    <row r="11634" spans="1:1" x14ac:dyDescent="0.2">
      <c r="A11634" s="2"/>
    </row>
    <row r="11635" spans="1:1" x14ac:dyDescent="0.2">
      <c r="A11635" s="2"/>
    </row>
    <row r="11636" spans="1:1" x14ac:dyDescent="0.2">
      <c r="A11636" s="2"/>
    </row>
    <row r="11637" spans="1:1" x14ac:dyDescent="0.2">
      <c r="A11637" s="2"/>
    </row>
    <row r="11638" spans="1:1" x14ac:dyDescent="0.2">
      <c r="A11638" s="2"/>
    </row>
    <row r="11639" spans="1:1" x14ac:dyDescent="0.2">
      <c r="A11639" s="2"/>
    </row>
    <row r="11640" spans="1:1" x14ac:dyDescent="0.2">
      <c r="A11640" s="2"/>
    </row>
    <row r="11641" spans="1:1" x14ac:dyDescent="0.2">
      <c r="A11641" s="2"/>
    </row>
    <row r="11642" spans="1:1" x14ac:dyDescent="0.2">
      <c r="A11642" s="2"/>
    </row>
    <row r="11643" spans="1:1" x14ac:dyDescent="0.2">
      <c r="A11643" s="2"/>
    </row>
    <row r="11644" spans="1:1" x14ac:dyDescent="0.2">
      <c r="A11644" s="2"/>
    </row>
    <row r="11645" spans="1:1" x14ac:dyDescent="0.2">
      <c r="A11645" s="2"/>
    </row>
    <row r="11646" spans="1:1" x14ac:dyDescent="0.2">
      <c r="A11646" s="2"/>
    </row>
    <row r="11647" spans="1:1" x14ac:dyDescent="0.2">
      <c r="A11647" s="2"/>
    </row>
    <row r="11648" spans="1:1" x14ac:dyDescent="0.2">
      <c r="A11648" s="2"/>
    </row>
    <row r="11649" spans="1:1" x14ac:dyDescent="0.2">
      <c r="A11649" s="2"/>
    </row>
    <row r="11650" spans="1:1" x14ac:dyDescent="0.2">
      <c r="A11650" s="2"/>
    </row>
    <row r="11651" spans="1:1" x14ac:dyDescent="0.2">
      <c r="A11651" s="2"/>
    </row>
    <row r="11652" spans="1:1" x14ac:dyDescent="0.2">
      <c r="A11652" s="2"/>
    </row>
    <row r="11653" spans="1:1" x14ac:dyDescent="0.2">
      <c r="A11653" s="2"/>
    </row>
    <row r="11654" spans="1:1" x14ac:dyDescent="0.2">
      <c r="A11654" s="2"/>
    </row>
    <row r="11655" spans="1:1" x14ac:dyDescent="0.2">
      <c r="A11655" s="2"/>
    </row>
    <row r="11656" spans="1:1" x14ac:dyDescent="0.2">
      <c r="A11656" s="2"/>
    </row>
    <row r="11657" spans="1:1" x14ac:dyDescent="0.2">
      <c r="A11657" s="2"/>
    </row>
    <row r="11658" spans="1:1" x14ac:dyDescent="0.2">
      <c r="A11658" s="2"/>
    </row>
    <row r="11659" spans="1:1" x14ac:dyDescent="0.2">
      <c r="A11659" s="2"/>
    </row>
    <row r="11660" spans="1:1" x14ac:dyDescent="0.2">
      <c r="A11660" s="2"/>
    </row>
    <row r="11661" spans="1:1" x14ac:dyDescent="0.2">
      <c r="A11661" s="2"/>
    </row>
    <row r="11662" spans="1:1" x14ac:dyDescent="0.2">
      <c r="A11662" s="2"/>
    </row>
    <row r="11663" spans="1:1" x14ac:dyDescent="0.2">
      <c r="A11663" s="2"/>
    </row>
    <row r="11664" spans="1:1" x14ac:dyDescent="0.2">
      <c r="A11664" s="2"/>
    </row>
    <row r="11665" spans="1:1" x14ac:dyDescent="0.2">
      <c r="A11665" s="2"/>
    </row>
    <row r="11666" spans="1:1" x14ac:dyDescent="0.2">
      <c r="A11666" s="2"/>
    </row>
    <row r="11667" spans="1:1" x14ac:dyDescent="0.2">
      <c r="A11667" s="2"/>
    </row>
    <row r="11668" spans="1:1" x14ac:dyDescent="0.2">
      <c r="A11668" s="2"/>
    </row>
    <row r="11669" spans="1:1" x14ac:dyDescent="0.2">
      <c r="A11669" s="2"/>
    </row>
    <row r="11670" spans="1:1" x14ac:dyDescent="0.2">
      <c r="A11670" s="2"/>
    </row>
    <row r="11671" spans="1:1" x14ac:dyDescent="0.2">
      <c r="A11671" s="2"/>
    </row>
    <row r="11672" spans="1:1" x14ac:dyDescent="0.2">
      <c r="A11672" s="2"/>
    </row>
    <row r="11673" spans="1:1" x14ac:dyDescent="0.2">
      <c r="A11673" s="2"/>
    </row>
    <row r="11674" spans="1:1" x14ac:dyDescent="0.2">
      <c r="A11674" s="2"/>
    </row>
    <row r="11675" spans="1:1" x14ac:dyDescent="0.2">
      <c r="A11675" s="2"/>
    </row>
    <row r="11676" spans="1:1" x14ac:dyDescent="0.2">
      <c r="A11676" s="2"/>
    </row>
    <row r="11677" spans="1:1" x14ac:dyDescent="0.2">
      <c r="A11677" s="2"/>
    </row>
    <row r="11678" spans="1:1" x14ac:dyDescent="0.2">
      <c r="A11678" s="2"/>
    </row>
    <row r="11679" spans="1:1" x14ac:dyDescent="0.2">
      <c r="A11679" s="2"/>
    </row>
    <row r="11680" spans="1:1" x14ac:dyDescent="0.2">
      <c r="A11680" s="2"/>
    </row>
    <row r="11681" spans="1:1" x14ac:dyDescent="0.2">
      <c r="A11681" s="2"/>
    </row>
    <row r="11682" spans="1:1" x14ac:dyDescent="0.2">
      <c r="A11682" s="2"/>
    </row>
    <row r="11683" spans="1:1" x14ac:dyDescent="0.2">
      <c r="A11683" s="2"/>
    </row>
    <row r="11684" spans="1:1" x14ac:dyDescent="0.2">
      <c r="A11684" s="2"/>
    </row>
    <row r="11685" spans="1:1" x14ac:dyDescent="0.2">
      <c r="A11685" s="2"/>
    </row>
    <row r="11686" spans="1:1" x14ac:dyDescent="0.2">
      <c r="A11686" s="2"/>
    </row>
    <row r="11687" spans="1:1" x14ac:dyDescent="0.2">
      <c r="A11687" s="2"/>
    </row>
    <row r="11688" spans="1:1" x14ac:dyDescent="0.2">
      <c r="A11688" s="2"/>
    </row>
    <row r="11689" spans="1:1" x14ac:dyDescent="0.2">
      <c r="A11689" s="2"/>
    </row>
    <row r="11690" spans="1:1" x14ac:dyDescent="0.2">
      <c r="A11690" s="2"/>
    </row>
    <row r="11691" spans="1:1" x14ac:dyDescent="0.2">
      <c r="A11691" s="2"/>
    </row>
    <row r="11692" spans="1:1" x14ac:dyDescent="0.2">
      <c r="A11692" s="2"/>
    </row>
    <row r="11693" spans="1:1" x14ac:dyDescent="0.2">
      <c r="A11693" s="2"/>
    </row>
    <row r="11694" spans="1:1" x14ac:dyDescent="0.2">
      <c r="A11694" s="2"/>
    </row>
    <row r="11695" spans="1:1" x14ac:dyDescent="0.2">
      <c r="A11695" s="2"/>
    </row>
    <row r="11696" spans="1:1" x14ac:dyDescent="0.2">
      <c r="A11696" s="2"/>
    </row>
    <row r="11697" spans="1:1" x14ac:dyDescent="0.2">
      <c r="A11697" s="2"/>
    </row>
    <row r="11698" spans="1:1" x14ac:dyDescent="0.2">
      <c r="A11698" s="2"/>
    </row>
    <row r="11699" spans="1:1" x14ac:dyDescent="0.2">
      <c r="A11699" s="2"/>
    </row>
    <row r="11700" spans="1:1" x14ac:dyDescent="0.2">
      <c r="A11700" s="2"/>
    </row>
    <row r="11701" spans="1:1" x14ac:dyDescent="0.2">
      <c r="A11701" s="2"/>
    </row>
    <row r="11702" spans="1:1" x14ac:dyDescent="0.2">
      <c r="A11702" s="2"/>
    </row>
    <row r="11703" spans="1:1" x14ac:dyDescent="0.2">
      <c r="A11703" s="2"/>
    </row>
    <row r="11704" spans="1:1" x14ac:dyDescent="0.2">
      <c r="A11704" s="2"/>
    </row>
    <row r="11705" spans="1:1" x14ac:dyDescent="0.2">
      <c r="A11705" s="2"/>
    </row>
    <row r="11706" spans="1:1" x14ac:dyDescent="0.2">
      <c r="A11706" s="2"/>
    </row>
    <row r="11707" spans="1:1" x14ac:dyDescent="0.2">
      <c r="A11707" s="2"/>
    </row>
    <row r="11708" spans="1:1" x14ac:dyDescent="0.2">
      <c r="A11708" s="2"/>
    </row>
    <row r="11709" spans="1:1" x14ac:dyDescent="0.2">
      <c r="A11709" s="2"/>
    </row>
    <row r="11710" spans="1:1" x14ac:dyDescent="0.2">
      <c r="A11710" s="2"/>
    </row>
    <row r="11711" spans="1:1" x14ac:dyDescent="0.2">
      <c r="A11711" s="2"/>
    </row>
    <row r="11712" spans="1:1" x14ac:dyDescent="0.2">
      <c r="A11712" s="2"/>
    </row>
    <row r="11713" spans="1:1" x14ac:dyDescent="0.2">
      <c r="A11713" s="2"/>
    </row>
    <row r="11714" spans="1:1" x14ac:dyDescent="0.2">
      <c r="A11714" s="2"/>
    </row>
    <row r="11715" spans="1:1" x14ac:dyDescent="0.2">
      <c r="A11715" s="2"/>
    </row>
    <row r="11716" spans="1:1" x14ac:dyDescent="0.2">
      <c r="A11716" s="2"/>
    </row>
    <row r="11717" spans="1:1" x14ac:dyDescent="0.2">
      <c r="A11717" s="2"/>
    </row>
    <row r="11718" spans="1:1" x14ac:dyDescent="0.2">
      <c r="A11718" s="2"/>
    </row>
    <row r="11719" spans="1:1" x14ac:dyDescent="0.2">
      <c r="A11719" s="2"/>
    </row>
    <row r="11720" spans="1:1" x14ac:dyDescent="0.2">
      <c r="A11720" s="2"/>
    </row>
    <row r="11721" spans="1:1" x14ac:dyDescent="0.2">
      <c r="A11721" s="2"/>
    </row>
    <row r="11722" spans="1:1" x14ac:dyDescent="0.2">
      <c r="A11722" s="2"/>
    </row>
    <row r="11723" spans="1:1" x14ac:dyDescent="0.2">
      <c r="A11723" s="2"/>
    </row>
    <row r="11724" spans="1:1" x14ac:dyDescent="0.2">
      <c r="A11724" s="2"/>
    </row>
    <row r="11725" spans="1:1" x14ac:dyDescent="0.2">
      <c r="A11725" s="2"/>
    </row>
    <row r="11726" spans="1:1" x14ac:dyDescent="0.2">
      <c r="A11726" s="2"/>
    </row>
    <row r="11727" spans="1:1" x14ac:dyDescent="0.2">
      <c r="A11727" s="2"/>
    </row>
    <row r="11728" spans="1:1" x14ac:dyDescent="0.2">
      <c r="A11728" s="2"/>
    </row>
    <row r="11729" spans="1:1" x14ac:dyDescent="0.2">
      <c r="A11729" s="2"/>
    </row>
    <row r="11730" spans="1:1" x14ac:dyDescent="0.2">
      <c r="A11730" s="2"/>
    </row>
    <row r="11731" spans="1:1" x14ac:dyDescent="0.2">
      <c r="A11731" s="2"/>
    </row>
    <row r="11732" spans="1:1" x14ac:dyDescent="0.2">
      <c r="A11732" s="2"/>
    </row>
    <row r="11733" spans="1:1" x14ac:dyDescent="0.2">
      <c r="A11733" s="2"/>
    </row>
    <row r="11734" spans="1:1" x14ac:dyDescent="0.2">
      <c r="A11734" s="2"/>
    </row>
    <row r="11735" spans="1:1" x14ac:dyDescent="0.2">
      <c r="A11735" s="2"/>
    </row>
    <row r="11736" spans="1:1" x14ac:dyDescent="0.2">
      <c r="A11736" s="2"/>
    </row>
    <row r="11737" spans="1:1" x14ac:dyDescent="0.2">
      <c r="A11737" s="2"/>
    </row>
    <row r="11738" spans="1:1" x14ac:dyDescent="0.2">
      <c r="A11738" s="2"/>
    </row>
    <row r="11739" spans="1:1" x14ac:dyDescent="0.2">
      <c r="A11739" s="2"/>
    </row>
    <row r="11740" spans="1:1" x14ac:dyDescent="0.2">
      <c r="A11740" s="2"/>
    </row>
    <row r="11741" spans="1:1" x14ac:dyDescent="0.2">
      <c r="A11741" s="2"/>
    </row>
    <row r="11742" spans="1:1" x14ac:dyDescent="0.2">
      <c r="A11742" s="2"/>
    </row>
    <row r="11743" spans="1:1" x14ac:dyDescent="0.2">
      <c r="A11743" s="2"/>
    </row>
    <row r="11744" spans="1:1" x14ac:dyDescent="0.2">
      <c r="A11744" s="2"/>
    </row>
    <row r="11745" spans="1:1" x14ac:dyDescent="0.2">
      <c r="A11745" s="2"/>
    </row>
    <row r="11746" spans="1:1" x14ac:dyDescent="0.2">
      <c r="A11746" s="2"/>
    </row>
    <row r="11747" spans="1:1" x14ac:dyDescent="0.2">
      <c r="A11747" s="2"/>
    </row>
    <row r="11748" spans="1:1" x14ac:dyDescent="0.2">
      <c r="A11748" s="2"/>
    </row>
    <row r="11749" spans="1:1" x14ac:dyDescent="0.2">
      <c r="A11749" s="2"/>
    </row>
    <row r="11750" spans="1:1" x14ac:dyDescent="0.2">
      <c r="A11750" s="2"/>
    </row>
    <row r="11751" spans="1:1" x14ac:dyDescent="0.2">
      <c r="A11751" s="2"/>
    </row>
    <row r="11752" spans="1:1" x14ac:dyDescent="0.2">
      <c r="A11752" s="2"/>
    </row>
    <row r="11753" spans="1:1" x14ac:dyDescent="0.2">
      <c r="A11753" s="2"/>
    </row>
    <row r="11754" spans="1:1" x14ac:dyDescent="0.2">
      <c r="A11754" s="2"/>
    </row>
    <row r="11755" spans="1:1" x14ac:dyDescent="0.2">
      <c r="A11755" s="2"/>
    </row>
    <row r="11756" spans="1:1" x14ac:dyDescent="0.2">
      <c r="A11756" s="2"/>
    </row>
    <row r="11757" spans="1:1" x14ac:dyDescent="0.2">
      <c r="A11757" s="2"/>
    </row>
    <row r="11758" spans="1:1" x14ac:dyDescent="0.2">
      <c r="A11758" s="2"/>
    </row>
    <row r="11759" spans="1:1" x14ac:dyDescent="0.2">
      <c r="A11759" s="2"/>
    </row>
    <row r="11760" spans="1:1" x14ac:dyDescent="0.2">
      <c r="A11760" s="2"/>
    </row>
    <row r="11761" spans="1:1" x14ac:dyDescent="0.2">
      <c r="A11761" s="2"/>
    </row>
    <row r="11762" spans="1:1" x14ac:dyDescent="0.2">
      <c r="A11762" s="2"/>
    </row>
    <row r="11763" spans="1:1" x14ac:dyDescent="0.2">
      <c r="A11763" s="2"/>
    </row>
    <row r="11764" spans="1:1" x14ac:dyDescent="0.2">
      <c r="A11764" s="2"/>
    </row>
    <row r="11765" spans="1:1" x14ac:dyDescent="0.2">
      <c r="A11765" s="2"/>
    </row>
    <row r="11766" spans="1:1" x14ac:dyDescent="0.2">
      <c r="A11766" s="2"/>
    </row>
    <row r="11767" spans="1:1" x14ac:dyDescent="0.2">
      <c r="A11767" s="2"/>
    </row>
    <row r="11768" spans="1:1" x14ac:dyDescent="0.2">
      <c r="A11768" s="2"/>
    </row>
    <row r="11769" spans="1:1" x14ac:dyDescent="0.2">
      <c r="A11769" s="2"/>
    </row>
    <row r="11770" spans="1:1" x14ac:dyDescent="0.2">
      <c r="A11770" s="2"/>
    </row>
    <row r="11771" spans="1:1" x14ac:dyDescent="0.2">
      <c r="A11771" s="2"/>
    </row>
    <row r="11772" spans="1:1" x14ac:dyDescent="0.2">
      <c r="A11772" s="2"/>
    </row>
    <row r="11773" spans="1:1" x14ac:dyDescent="0.2">
      <c r="A11773" s="2"/>
    </row>
    <row r="11774" spans="1:1" x14ac:dyDescent="0.2">
      <c r="A11774" s="2"/>
    </row>
    <row r="11775" spans="1:1" x14ac:dyDescent="0.2">
      <c r="A11775" s="2"/>
    </row>
    <row r="11776" spans="1:1" x14ac:dyDescent="0.2">
      <c r="A11776" s="2"/>
    </row>
    <row r="11777" spans="1:1" x14ac:dyDescent="0.2">
      <c r="A11777" s="2"/>
    </row>
    <row r="11778" spans="1:1" x14ac:dyDescent="0.2">
      <c r="A11778" s="2"/>
    </row>
    <row r="11779" spans="1:1" x14ac:dyDescent="0.2">
      <c r="A11779" s="2"/>
    </row>
    <row r="11780" spans="1:1" x14ac:dyDescent="0.2">
      <c r="A11780" s="2"/>
    </row>
    <row r="11781" spans="1:1" x14ac:dyDescent="0.2">
      <c r="A11781" s="2"/>
    </row>
    <row r="11782" spans="1:1" x14ac:dyDescent="0.2">
      <c r="A11782" s="2"/>
    </row>
    <row r="11783" spans="1:1" x14ac:dyDescent="0.2">
      <c r="A11783" s="2"/>
    </row>
    <row r="11784" spans="1:1" x14ac:dyDescent="0.2">
      <c r="A11784" s="2"/>
    </row>
    <row r="11785" spans="1:1" x14ac:dyDescent="0.2">
      <c r="A11785" s="2"/>
    </row>
    <row r="11786" spans="1:1" x14ac:dyDescent="0.2">
      <c r="A11786" s="2"/>
    </row>
    <row r="11787" spans="1:1" x14ac:dyDescent="0.2">
      <c r="A11787" s="2"/>
    </row>
    <row r="11788" spans="1:1" x14ac:dyDescent="0.2">
      <c r="A11788" s="2"/>
    </row>
    <row r="11789" spans="1:1" x14ac:dyDescent="0.2">
      <c r="A11789" s="2"/>
    </row>
    <row r="11790" spans="1:1" x14ac:dyDescent="0.2">
      <c r="A11790" s="2"/>
    </row>
    <row r="11791" spans="1:1" x14ac:dyDescent="0.2">
      <c r="A11791" s="2"/>
    </row>
    <row r="11792" spans="1:1" x14ac:dyDescent="0.2">
      <c r="A11792" s="2"/>
    </row>
    <row r="11793" spans="1:1" x14ac:dyDescent="0.2">
      <c r="A11793" s="2"/>
    </row>
    <row r="11794" spans="1:1" x14ac:dyDescent="0.2">
      <c r="A11794" s="2"/>
    </row>
    <row r="11795" spans="1:1" x14ac:dyDescent="0.2">
      <c r="A11795" s="2"/>
    </row>
    <row r="11796" spans="1:1" x14ac:dyDescent="0.2">
      <c r="A11796" s="2"/>
    </row>
    <row r="11797" spans="1:1" x14ac:dyDescent="0.2">
      <c r="A11797" s="2"/>
    </row>
    <row r="11798" spans="1:1" x14ac:dyDescent="0.2">
      <c r="A11798" s="2"/>
    </row>
    <row r="11799" spans="1:1" x14ac:dyDescent="0.2">
      <c r="A11799" s="2"/>
    </row>
    <row r="11800" spans="1:1" x14ac:dyDescent="0.2">
      <c r="A11800" s="2"/>
    </row>
    <row r="11801" spans="1:1" x14ac:dyDescent="0.2">
      <c r="A11801" s="2"/>
    </row>
    <row r="11802" spans="1:1" x14ac:dyDescent="0.2">
      <c r="A11802" s="2"/>
    </row>
    <row r="11803" spans="1:1" x14ac:dyDescent="0.2">
      <c r="A11803" s="2"/>
    </row>
    <row r="11804" spans="1:1" x14ac:dyDescent="0.2">
      <c r="A11804" s="2"/>
    </row>
    <row r="11805" spans="1:1" x14ac:dyDescent="0.2">
      <c r="A11805" s="2"/>
    </row>
    <row r="11806" spans="1:1" x14ac:dyDescent="0.2">
      <c r="A11806" s="2"/>
    </row>
    <row r="11807" spans="1:1" x14ac:dyDescent="0.2">
      <c r="A11807" s="2"/>
    </row>
    <row r="11808" spans="1:1" x14ac:dyDescent="0.2">
      <c r="A11808" s="2"/>
    </row>
    <row r="11809" spans="1:1" x14ac:dyDescent="0.2">
      <c r="A11809" s="2"/>
    </row>
    <row r="11810" spans="1:1" x14ac:dyDescent="0.2">
      <c r="A11810" s="2"/>
    </row>
    <row r="11811" spans="1:1" x14ac:dyDescent="0.2">
      <c r="A11811" s="2"/>
    </row>
    <row r="11812" spans="1:1" x14ac:dyDescent="0.2">
      <c r="A11812" s="2"/>
    </row>
    <row r="11813" spans="1:1" x14ac:dyDescent="0.2">
      <c r="A11813" s="2"/>
    </row>
    <row r="11814" spans="1:1" x14ac:dyDescent="0.2">
      <c r="A11814" s="2"/>
    </row>
    <row r="11815" spans="1:1" x14ac:dyDescent="0.2">
      <c r="A11815" s="2"/>
    </row>
    <row r="11816" spans="1:1" x14ac:dyDescent="0.2">
      <c r="A11816" s="2"/>
    </row>
    <row r="11817" spans="1:1" x14ac:dyDescent="0.2">
      <c r="A11817" s="2"/>
    </row>
    <row r="11818" spans="1:1" x14ac:dyDescent="0.2">
      <c r="A11818" s="2"/>
    </row>
    <row r="11819" spans="1:1" x14ac:dyDescent="0.2">
      <c r="A11819" s="2"/>
    </row>
    <row r="11820" spans="1:1" x14ac:dyDescent="0.2">
      <c r="A11820" s="2"/>
    </row>
    <row r="11821" spans="1:1" x14ac:dyDescent="0.2">
      <c r="A11821" s="2"/>
    </row>
    <row r="11822" spans="1:1" x14ac:dyDescent="0.2">
      <c r="A11822" s="2"/>
    </row>
    <row r="11823" spans="1:1" x14ac:dyDescent="0.2">
      <c r="A11823" s="2"/>
    </row>
    <row r="11824" spans="1:1" x14ac:dyDescent="0.2">
      <c r="A11824" s="2"/>
    </row>
    <row r="11825" spans="1:1" x14ac:dyDescent="0.2">
      <c r="A11825" s="2"/>
    </row>
    <row r="11826" spans="1:1" x14ac:dyDescent="0.2">
      <c r="A11826" s="2"/>
    </row>
    <row r="11827" spans="1:1" x14ac:dyDescent="0.2">
      <c r="A11827" s="2"/>
    </row>
    <row r="11828" spans="1:1" x14ac:dyDescent="0.2">
      <c r="A11828" s="2"/>
    </row>
    <row r="11829" spans="1:1" x14ac:dyDescent="0.2">
      <c r="A11829" s="2"/>
    </row>
    <row r="11830" spans="1:1" x14ac:dyDescent="0.2">
      <c r="A11830" s="2"/>
    </row>
    <row r="11831" spans="1:1" x14ac:dyDescent="0.2">
      <c r="A11831" s="2"/>
    </row>
    <row r="11832" spans="1:1" x14ac:dyDescent="0.2">
      <c r="A11832" s="2"/>
    </row>
    <row r="11833" spans="1:1" x14ac:dyDescent="0.2">
      <c r="A11833" s="2"/>
    </row>
    <row r="11834" spans="1:1" x14ac:dyDescent="0.2">
      <c r="A11834" s="2"/>
    </row>
    <row r="11835" spans="1:1" x14ac:dyDescent="0.2">
      <c r="A11835" s="2"/>
    </row>
    <row r="11836" spans="1:1" x14ac:dyDescent="0.2">
      <c r="A11836" s="2"/>
    </row>
    <row r="11837" spans="1:1" x14ac:dyDescent="0.2">
      <c r="A11837" s="2"/>
    </row>
    <row r="11838" spans="1:1" x14ac:dyDescent="0.2">
      <c r="A11838" s="2"/>
    </row>
    <row r="11839" spans="1:1" x14ac:dyDescent="0.2">
      <c r="A11839" s="2"/>
    </row>
    <row r="11840" spans="1:1" x14ac:dyDescent="0.2">
      <c r="A11840" s="2"/>
    </row>
    <row r="11841" spans="1:1" x14ac:dyDescent="0.2">
      <c r="A11841" s="2"/>
    </row>
    <row r="11842" spans="1:1" x14ac:dyDescent="0.2">
      <c r="A11842" s="2"/>
    </row>
    <row r="11843" spans="1:1" x14ac:dyDescent="0.2">
      <c r="A11843" s="2"/>
    </row>
    <row r="11844" spans="1:1" x14ac:dyDescent="0.2">
      <c r="A11844" s="2"/>
    </row>
    <row r="11845" spans="1:1" x14ac:dyDescent="0.2">
      <c r="A11845" s="2"/>
    </row>
    <row r="11846" spans="1:1" x14ac:dyDescent="0.2">
      <c r="A11846" s="2"/>
    </row>
    <row r="11847" spans="1:1" x14ac:dyDescent="0.2">
      <c r="A11847" s="2"/>
    </row>
    <row r="11848" spans="1:1" x14ac:dyDescent="0.2">
      <c r="A11848" s="2"/>
    </row>
    <row r="11849" spans="1:1" x14ac:dyDescent="0.2">
      <c r="A11849" s="2"/>
    </row>
    <row r="11850" spans="1:1" x14ac:dyDescent="0.2">
      <c r="A11850" s="2"/>
    </row>
    <row r="11851" spans="1:1" x14ac:dyDescent="0.2">
      <c r="A11851" s="2"/>
    </row>
    <row r="11852" spans="1:1" x14ac:dyDescent="0.2">
      <c r="A11852" s="2"/>
    </row>
    <row r="11853" spans="1:1" x14ac:dyDescent="0.2">
      <c r="A11853" s="2"/>
    </row>
    <row r="11854" spans="1:1" x14ac:dyDescent="0.2">
      <c r="A11854" s="2"/>
    </row>
    <row r="11855" spans="1:1" x14ac:dyDescent="0.2">
      <c r="A11855" s="2"/>
    </row>
    <row r="11856" spans="1:1" x14ac:dyDescent="0.2">
      <c r="A11856" s="2"/>
    </row>
    <row r="11857" spans="1:1" x14ac:dyDescent="0.2">
      <c r="A11857" s="2"/>
    </row>
    <row r="11858" spans="1:1" x14ac:dyDescent="0.2">
      <c r="A11858" s="2"/>
    </row>
    <row r="11859" spans="1:1" x14ac:dyDescent="0.2">
      <c r="A11859" s="2"/>
    </row>
    <row r="11860" spans="1:1" x14ac:dyDescent="0.2">
      <c r="A11860" s="2"/>
    </row>
    <row r="11861" spans="1:1" x14ac:dyDescent="0.2">
      <c r="A11861" s="2"/>
    </row>
    <row r="11862" spans="1:1" x14ac:dyDescent="0.2">
      <c r="A11862" s="2"/>
    </row>
    <row r="11863" spans="1:1" x14ac:dyDescent="0.2">
      <c r="A11863" s="2"/>
    </row>
    <row r="11864" spans="1:1" x14ac:dyDescent="0.2">
      <c r="A11864" s="2"/>
    </row>
    <row r="11865" spans="1:1" x14ac:dyDescent="0.2">
      <c r="A11865" s="2"/>
    </row>
    <row r="11866" spans="1:1" x14ac:dyDescent="0.2">
      <c r="A11866" s="2"/>
    </row>
    <row r="11867" spans="1:1" x14ac:dyDescent="0.2">
      <c r="A11867" s="2"/>
    </row>
    <row r="11868" spans="1:1" x14ac:dyDescent="0.2">
      <c r="A11868" s="2"/>
    </row>
    <row r="11869" spans="1:1" x14ac:dyDescent="0.2">
      <c r="A11869" s="2"/>
    </row>
    <row r="11870" spans="1:1" x14ac:dyDescent="0.2">
      <c r="A11870" s="2"/>
    </row>
    <row r="11871" spans="1:1" x14ac:dyDescent="0.2">
      <c r="A11871" s="2"/>
    </row>
    <row r="11872" spans="1:1" x14ac:dyDescent="0.2">
      <c r="A11872" s="2"/>
    </row>
    <row r="11873" spans="1:1" x14ac:dyDescent="0.2">
      <c r="A11873" s="2"/>
    </row>
    <row r="11874" spans="1:1" x14ac:dyDescent="0.2">
      <c r="A11874" s="2"/>
    </row>
    <row r="11875" spans="1:1" x14ac:dyDescent="0.2">
      <c r="A11875" s="2"/>
    </row>
    <row r="11876" spans="1:1" x14ac:dyDescent="0.2">
      <c r="A11876" s="2"/>
    </row>
    <row r="11877" spans="1:1" x14ac:dyDescent="0.2">
      <c r="A11877" s="2"/>
    </row>
    <row r="11878" spans="1:1" x14ac:dyDescent="0.2">
      <c r="A11878" s="2"/>
    </row>
    <row r="11879" spans="1:1" x14ac:dyDescent="0.2">
      <c r="A11879" s="2"/>
    </row>
    <row r="11880" spans="1:1" x14ac:dyDescent="0.2">
      <c r="A11880" s="2"/>
    </row>
    <row r="11881" spans="1:1" x14ac:dyDescent="0.2">
      <c r="A11881" s="2"/>
    </row>
    <row r="11882" spans="1:1" x14ac:dyDescent="0.2">
      <c r="A11882" s="2"/>
    </row>
    <row r="11883" spans="1:1" x14ac:dyDescent="0.2">
      <c r="A11883" s="2"/>
    </row>
    <row r="11884" spans="1:1" x14ac:dyDescent="0.2">
      <c r="A11884" s="2"/>
    </row>
    <row r="11885" spans="1:1" x14ac:dyDescent="0.2">
      <c r="A11885" s="2"/>
    </row>
    <row r="11886" spans="1:1" x14ac:dyDescent="0.2">
      <c r="A11886" s="2"/>
    </row>
    <row r="11887" spans="1:1" x14ac:dyDescent="0.2">
      <c r="A11887" s="2"/>
    </row>
    <row r="11888" spans="1:1" x14ac:dyDescent="0.2">
      <c r="A11888" s="2"/>
    </row>
    <row r="11889" spans="1:1" x14ac:dyDescent="0.2">
      <c r="A11889" s="2"/>
    </row>
    <row r="11890" spans="1:1" x14ac:dyDescent="0.2">
      <c r="A11890" s="2"/>
    </row>
    <row r="11891" spans="1:1" x14ac:dyDescent="0.2">
      <c r="A11891" s="2"/>
    </row>
    <row r="11892" spans="1:1" x14ac:dyDescent="0.2">
      <c r="A11892" s="2"/>
    </row>
    <row r="11893" spans="1:1" x14ac:dyDescent="0.2">
      <c r="A11893" s="2"/>
    </row>
    <row r="11894" spans="1:1" x14ac:dyDescent="0.2">
      <c r="A11894" s="2"/>
    </row>
    <row r="11895" spans="1:1" x14ac:dyDescent="0.2">
      <c r="A11895" s="2"/>
    </row>
    <row r="11896" spans="1:1" x14ac:dyDescent="0.2">
      <c r="A11896" s="2"/>
    </row>
    <row r="11897" spans="1:1" x14ac:dyDescent="0.2">
      <c r="A11897" s="2"/>
    </row>
    <row r="11898" spans="1:1" x14ac:dyDescent="0.2">
      <c r="A11898" s="2"/>
    </row>
    <row r="11899" spans="1:1" x14ac:dyDescent="0.2">
      <c r="A11899" s="2"/>
    </row>
    <row r="11900" spans="1:1" x14ac:dyDescent="0.2">
      <c r="A11900" s="2"/>
    </row>
    <row r="11901" spans="1:1" x14ac:dyDescent="0.2">
      <c r="A11901" s="2"/>
    </row>
    <row r="11902" spans="1:1" x14ac:dyDescent="0.2">
      <c r="A11902" s="2"/>
    </row>
    <row r="11903" spans="1:1" x14ac:dyDescent="0.2">
      <c r="A11903" s="2"/>
    </row>
    <row r="11904" spans="1:1" x14ac:dyDescent="0.2">
      <c r="A11904" s="2"/>
    </row>
    <row r="11905" spans="1:1" x14ac:dyDescent="0.2">
      <c r="A11905" s="2"/>
    </row>
    <row r="11906" spans="1:1" x14ac:dyDescent="0.2">
      <c r="A11906" s="2"/>
    </row>
    <row r="11907" spans="1:1" x14ac:dyDescent="0.2">
      <c r="A11907" s="2"/>
    </row>
    <row r="11908" spans="1:1" x14ac:dyDescent="0.2">
      <c r="A11908" s="2"/>
    </row>
    <row r="11909" spans="1:1" x14ac:dyDescent="0.2">
      <c r="A11909" s="2"/>
    </row>
    <row r="11910" spans="1:1" x14ac:dyDescent="0.2">
      <c r="A11910" s="2"/>
    </row>
    <row r="11911" spans="1:1" x14ac:dyDescent="0.2">
      <c r="A11911" s="2"/>
    </row>
    <row r="11912" spans="1:1" x14ac:dyDescent="0.2">
      <c r="A11912" s="2"/>
    </row>
    <row r="11913" spans="1:1" x14ac:dyDescent="0.2">
      <c r="A11913" s="2"/>
    </row>
    <row r="11914" spans="1:1" x14ac:dyDescent="0.2">
      <c r="A11914" s="2"/>
    </row>
    <row r="11915" spans="1:1" x14ac:dyDescent="0.2">
      <c r="A11915" s="2"/>
    </row>
    <row r="11916" spans="1:1" x14ac:dyDescent="0.2">
      <c r="A11916" s="2"/>
    </row>
    <row r="11917" spans="1:1" x14ac:dyDescent="0.2">
      <c r="A11917" s="2"/>
    </row>
    <row r="11918" spans="1:1" x14ac:dyDescent="0.2">
      <c r="A11918" s="2"/>
    </row>
    <row r="11919" spans="1:1" x14ac:dyDescent="0.2">
      <c r="A11919" s="2"/>
    </row>
    <row r="11920" spans="1:1" x14ac:dyDescent="0.2">
      <c r="A11920" s="2"/>
    </row>
    <row r="11921" spans="1:1" x14ac:dyDescent="0.2">
      <c r="A11921" s="2"/>
    </row>
    <row r="11922" spans="1:1" x14ac:dyDescent="0.2">
      <c r="A11922" s="2"/>
    </row>
    <row r="11923" spans="1:1" x14ac:dyDescent="0.2">
      <c r="A11923" s="2"/>
    </row>
    <row r="11924" spans="1:1" x14ac:dyDescent="0.2">
      <c r="A11924" s="2"/>
    </row>
    <row r="11925" spans="1:1" x14ac:dyDescent="0.2">
      <c r="A11925" s="2"/>
    </row>
    <row r="11926" spans="1:1" x14ac:dyDescent="0.2">
      <c r="A11926" s="2"/>
    </row>
    <row r="11927" spans="1:1" x14ac:dyDescent="0.2">
      <c r="A11927" s="2"/>
    </row>
    <row r="11928" spans="1:1" x14ac:dyDescent="0.2">
      <c r="A11928" s="2"/>
    </row>
    <row r="11929" spans="1:1" x14ac:dyDescent="0.2">
      <c r="A11929" s="2"/>
    </row>
    <row r="11930" spans="1:1" x14ac:dyDescent="0.2">
      <c r="A11930" s="2"/>
    </row>
    <row r="11931" spans="1:1" x14ac:dyDescent="0.2">
      <c r="A11931" s="2"/>
    </row>
    <row r="11932" spans="1:1" x14ac:dyDescent="0.2">
      <c r="A11932" s="2"/>
    </row>
    <row r="11933" spans="1:1" x14ac:dyDescent="0.2">
      <c r="A11933" s="2"/>
    </row>
    <row r="11934" spans="1:1" x14ac:dyDescent="0.2">
      <c r="A11934" s="2"/>
    </row>
    <row r="11935" spans="1:1" x14ac:dyDescent="0.2">
      <c r="A11935" s="2"/>
    </row>
    <row r="11936" spans="1:1" x14ac:dyDescent="0.2">
      <c r="A11936" s="2"/>
    </row>
    <row r="11937" spans="1:1" x14ac:dyDescent="0.2">
      <c r="A11937" s="2"/>
    </row>
    <row r="11938" spans="1:1" x14ac:dyDescent="0.2">
      <c r="A11938" s="2"/>
    </row>
    <row r="11939" spans="1:1" x14ac:dyDescent="0.2">
      <c r="A11939" s="2"/>
    </row>
    <row r="11940" spans="1:1" x14ac:dyDescent="0.2">
      <c r="A11940" s="2"/>
    </row>
    <row r="11941" spans="1:1" x14ac:dyDescent="0.2">
      <c r="A11941" s="2"/>
    </row>
    <row r="11942" spans="1:1" x14ac:dyDescent="0.2">
      <c r="A11942" s="2"/>
    </row>
    <row r="11943" spans="1:1" x14ac:dyDescent="0.2">
      <c r="A11943" s="2"/>
    </row>
    <row r="11944" spans="1:1" x14ac:dyDescent="0.2">
      <c r="A11944" s="2"/>
    </row>
    <row r="11945" spans="1:1" x14ac:dyDescent="0.2">
      <c r="A11945" s="2"/>
    </row>
    <row r="11946" spans="1:1" x14ac:dyDescent="0.2">
      <c r="A11946" s="2"/>
    </row>
    <row r="11947" spans="1:1" x14ac:dyDescent="0.2">
      <c r="A11947" s="2"/>
    </row>
    <row r="11948" spans="1:1" x14ac:dyDescent="0.2">
      <c r="A11948" s="2"/>
    </row>
    <row r="11949" spans="1:1" x14ac:dyDescent="0.2">
      <c r="A11949" s="2"/>
    </row>
    <row r="11950" spans="1:1" x14ac:dyDescent="0.2">
      <c r="A11950" s="2"/>
    </row>
    <row r="11951" spans="1:1" x14ac:dyDescent="0.2">
      <c r="A11951" s="2"/>
    </row>
    <row r="11952" spans="1:1" x14ac:dyDescent="0.2">
      <c r="A11952" s="2"/>
    </row>
    <row r="11953" spans="1:1" x14ac:dyDescent="0.2">
      <c r="A11953" s="2"/>
    </row>
    <row r="11954" spans="1:1" x14ac:dyDescent="0.2">
      <c r="A11954" s="2"/>
    </row>
    <row r="11955" spans="1:1" x14ac:dyDescent="0.2">
      <c r="A11955" s="2"/>
    </row>
    <row r="11956" spans="1:1" x14ac:dyDescent="0.2">
      <c r="A11956" s="2"/>
    </row>
    <row r="11957" spans="1:1" x14ac:dyDescent="0.2">
      <c r="A11957" s="2"/>
    </row>
    <row r="11958" spans="1:1" x14ac:dyDescent="0.2">
      <c r="A11958" s="2"/>
    </row>
    <row r="11959" spans="1:1" x14ac:dyDescent="0.2">
      <c r="A11959" s="2"/>
    </row>
    <row r="11960" spans="1:1" x14ac:dyDescent="0.2">
      <c r="A11960" s="2"/>
    </row>
    <row r="11961" spans="1:1" x14ac:dyDescent="0.2">
      <c r="A11961" s="2"/>
    </row>
    <row r="11962" spans="1:1" x14ac:dyDescent="0.2">
      <c r="A11962" s="2"/>
    </row>
    <row r="11963" spans="1:1" x14ac:dyDescent="0.2">
      <c r="A11963" s="2"/>
    </row>
    <row r="11964" spans="1:1" x14ac:dyDescent="0.2">
      <c r="A11964" s="2"/>
    </row>
    <row r="11965" spans="1:1" x14ac:dyDescent="0.2">
      <c r="A11965" s="2"/>
    </row>
    <row r="11966" spans="1:1" x14ac:dyDescent="0.2">
      <c r="A11966" s="2"/>
    </row>
    <row r="11967" spans="1:1" x14ac:dyDescent="0.2">
      <c r="A11967" s="2"/>
    </row>
    <row r="11968" spans="1:1" x14ac:dyDescent="0.2">
      <c r="A11968" s="2"/>
    </row>
    <row r="11969" spans="1:1" x14ac:dyDescent="0.2">
      <c r="A11969" s="2"/>
    </row>
    <row r="11970" spans="1:1" x14ac:dyDescent="0.2">
      <c r="A11970" s="2"/>
    </row>
    <row r="11971" spans="1:1" x14ac:dyDescent="0.2">
      <c r="A11971" s="2"/>
    </row>
    <row r="11972" spans="1:1" x14ac:dyDescent="0.2">
      <c r="A11972" s="2"/>
    </row>
    <row r="11973" spans="1:1" x14ac:dyDescent="0.2">
      <c r="A11973" s="2"/>
    </row>
    <row r="11974" spans="1:1" x14ac:dyDescent="0.2">
      <c r="A11974" s="2"/>
    </row>
    <row r="11975" spans="1:1" x14ac:dyDescent="0.2">
      <c r="A11975" s="2"/>
    </row>
    <row r="11976" spans="1:1" x14ac:dyDescent="0.2">
      <c r="A11976" s="2"/>
    </row>
    <row r="11977" spans="1:1" x14ac:dyDescent="0.2">
      <c r="A11977" s="2"/>
    </row>
    <row r="11978" spans="1:1" x14ac:dyDescent="0.2">
      <c r="A11978" s="2"/>
    </row>
    <row r="11979" spans="1:1" x14ac:dyDescent="0.2">
      <c r="A11979" s="2"/>
    </row>
    <row r="11980" spans="1:1" x14ac:dyDescent="0.2">
      <c r="A11980" s="2"/>
    </row>
    <row r="11981" spans="1:1" x14ac:dyDescent="0.2">
      <c r="A11981" s="2"/>
    </row>
    <row r="11982" spans="1:1" x14ac:dyDescent="0.2">
      <c r="A11982" s="2"/>
    </row>
    <row r="11983" spans="1:1" x14ac:dyDescent="0.2">
      <c r="A11983" s="2"/>
    </row>
    <row r="11984" spans="1:1" x14ac:dyDescent="0.2">
      <c r="A11984" s="2"/>
    </row>
    <row r="11985" spans="1:1" x14ac:dyDescent="0.2">
      <c r="A11985" s="2"/>
    </row>
    <row r="11986" spans="1:1" x14ac:dyDescent="0.2">
      <c r="A11986" s="2"/>
    </row>
    <row r="11987" spans="1:1" x14ac:dyDescent="0.2">
      <c r="A11987" s="2"/>
    </row>
    <row r="11988" spans="1:1" x14ac:dyDescent="0.2">
      <c r="A11988" s="2"/>
    </row>
    <row r="11989" spans="1:1" x14ac:dyDescent="0.2">
      <c r="A11989" s="2"/>
    </row>
    <row r="11990" spans="1:1" x14ac:dyDescent="0.2">
      <c r="A11990" s="2"/>
    </row>
    <row r="11991" spans="1:1" x14ac:dyDescent="0.2">
      <c r="A11991" s="2"/>
    </row>
    <row r="11992" spans="1:1" x14ac:dyDescent="0.2">
      <c r="A11992" s="2"/>
    </row>
    <row r="11993" spans="1:1" x14ac:dyDescent="0.2">
      <c r="A11993" s="2"/>
    </row>
    <row r="11994" spans="1:1" x14ac:dyDescent="0.2">
      <c r="A11994" s="2"/>
    </row>
    <row r="11995" spans="1:1" x14ac:dyDescent="0.2">
      <c r="A11995" s="2"/>
    </row>
    <row r="11996" spans="1:1" x14ac:dyDescent="0.2">
      <c r="A11996" s="2"/>
    </row>
    <row r="11997" spans="1:1" x14ac:dyDescent="0.2">
      <c r="A11997" s="2"/>
    </row>
    <row r="11998" spans="1:1" x14ac:dyDescent="0.2">
      <c r="A11998" s="2"/>
    </row>
    <row r="11999" spans="1:1" x14ac:dyDescent="0.2">
      <c r="A11999" s="2"/>
    </row>
    <row r="12000" spans="1:1" x14ac:dyDescent="0.2">
      <c r="A12000" s="2"/>
    </row>
    <row r="12001" spans="1:1" x14ac:dyDescent="0.2">
      <c r="A12001" s="2"/>
    </row>
    <row r="12002" spans="1:1" x14ac:dyDescent="0.2">
      <c r="A12002" s="2"/>
    </row>
    <row r="12003" spans="1:1" x14ac:dyDescent="0.2">
      <c r="A12003" s="2"/>
    </row>
    <row r="12004" spans="1:1" x14ac:dyDescent="0.2">
      <c r="A12004" s="2"/>
    </row>
    <row r="12005" spans="1:1" x14ac:dyDescent="0.2">
      <c r="A12005" s="2"/>
    </row>
    <row r="12006" spans="1:1" x14ac:dyDescent="0.2">
      <c r="A12006" s="2"/>
    </row>
    <row r="12007" spans="1:1" x14ac:dyDescent="0.2">
      <c r="A12007" s="2"/>
    </row>
    <row r="12008" spans="1:1" x14ac:dyDescent="0.2">
      <c r="A12008" s="2"/>
    </row>
    <row r="12009" spans="1:1" x14ac:dyDescent="0.2">
      <c r="A12009" s="2"/>
    </row>
    <row r="12010" spans="1:1" x14ac:dyDescent="0.2">
      <c r="A12010" s="2"/>
    </row>
    <row r="12011" spans="1:1" x14ac:dyDescent="0.2">
      <c r="A12011" s="2"/>
    </row>
    <row r="12012" spans="1:1" x14ac:dyDescent="0.2">
      <c r="A12012" s="2"/>
    </row>
    <row r="12013" spans="1:1" x14ac:dyDescent="0.2">
      <c r="A12013" s="2"/>
    </row>
    <row r="12014" spans="1:1" x14ac:dyDescent="0.2">
      <c r="A12014" s="2"/>
    </row>
    <row r="12015" spans="1:1" x14ac:dyDescent="0.2">
      <c r="A12015" s="2"/>
    </row>
    <row r="12016" spans="1:1" x14ac:dyDescent="0.2">
      <c r="A12016" s="2"/>
    </row>
    <row r="12017" spans="1:1" x14ac:dyDescent="0.2">
      <c r="A12017" s="2"/>
    </row>
    <row r="12018" spans="1:1" x14ac:dyDescent="0.2">
      <c r="A12018" s="2"/>
    </row>
    <row r="12019" spans="1:1" x14ac:dyDescent="0.2">
      <c r="A12019" s="2"/>
    </row>
    <row r="12020" spans="1:1" x14ac:dyDescent="0.2">
      <c r="A12020" s="2"/>
    </row>
    <row r="12021" spans="1:1" x14ac:dyDescent="0.2">
      <c r="A12021" s="2"/>
    </row>
    <row r="12022" spans="1:1" x14ac:dyDescent="0.2">
      <c r="A12022" s="2"/>
    </row>
    <row r="12023" spans="1:1" x14ac:dyDescent="0.2">
      <c r="A12023" s="2"/>
    </row>
    <row r="12024" spans="1:1" x14ac:dyDescent="0.2">
      <c r="A12024" s="2"/>
    </row>
    <row r="12025" spans="1:1" x14ac:dyDescent="0.2">
      <c r="A12025" s="2"/>
    </row>
    <row r="12026" spans="1:1" x14ac:dyDescent="0.2">
      <c r="A12026" s="2"/>
    </row>
    <row r="12027" spans="1:1" x14ac:dyDescent="0.2">
      <c r="A12027" s="2"/>
    </row>
    <row r="12028" spans="1:1" x14ac:dyDescent="0.2">
      <c r="A12028" s="2"/>
    </row>
    <row r="12029" spans="1:1" x14ac:dyDescent="0.2">
      <c r="A12029" s="2"/>
    </row>
    <row r="12030" spans="1:1" x14ac:dyDescent="0.2">
      <c r="A12030" s="2"/>
    </row>
    <row r="12031" spans="1:1" x14ac:dyDescent="0.2">
      <c r="A12031" s="2"/>
    </row>
    <row r="12032" spans="1:1" x14ac:dyDescent="0.2">
      <c r="A12032" s="2"/>
    </row>
    <row r="12033" spans="1:1" x14ac:dyDescent="0.2">
      <c r="A12033" s="2"/>
    </row>
    <row r="12034" spans="1:1" x14ac:dyDescent="0.2">
      <c r="A12034" s="2"/>
    </row>
    <row r="12035" spans="1:1" x14ac:dyDescent="0.2">
      <c r="A12035" s="2"/>
    </row>
    <row r="12036" spans="1:1" x14ac:dyDescent="0.2">
      <c r="A12036" s="2"/>
    </row>
    <row r="12037" spans="1:1" x14ac:dyDescent="0.2">
      <c r="A12037" s="2"/>
    </row>
    <row r="12038" spans="1:1" x14ac:dyDescent="0.2">
      <c r="A12038" s="2"/>
    </row>
    <row r="12039" spans="1:1" x14ac:dyDescent="0.2">
      <c r="A12039" s="2"/>
    </row>
    <row r="12040" spans="1:1" x14ac:dyDescent="0.2">
      <c r="A12040" s="2"/>
    </row>
    <row r="12041" spans="1:1" x14ac:dyDescent="0.2">
      <c r="A12041" s="2"/>
    </row>
    <row r="12042" spans="1:1" x14ac:dyDescent="0.2">
      <c r="A12042" s="2"/>
    </row>
    <row r="12043" spans="1:1" x14ac:dyDescent="0.2">
      <c r="A12043" s="2"/>
    </row>
    <row r="12044" spans="1:1" x14ac:dyDescent="0.2">
      <c r="A12044" s="2"/>
    </row>
    <row r="12045" spans="1:1" x14ac:dyDescent="0.2">
      <c r="A12045" s="2"/>
    </row>
    <row r="12046" spans="1:1" x14ac:dyDescent="0.2">
      <c r="A12046" s="2"/>
    </row>
    <row r="12047" spans="1:1" x14ac:dyDescent="0.2">
      <c r="A12047" s="2"/>
    </row>
    <row r="12048" spans="1:1" x14ac:dyDescent="0.2">
      <c r="A12048" s="2"/>
    </row>
    <row r="12049" spans="1:1" x14ac:dyDescent="0.2">
      <c r="A12049" s="2"/>
    </row>
    <row r="12050" spans="1:1" x14ac:dyDescent="0.2">
      <c r="A12050" s="2"/>
    </row>
    <row r="12051" spans="1:1" x14ac:dyDescent="0.2">
      <c r="A12051" s="2"/>
    </row>
    <row r="12052" spans="1:1" x14ac:dyDescent="0.2">
      <c r="A12052" s="2"/>
    </row>
    <row r="12053" spans="1:1" x14ac:dyDescent="0.2">
      <c r="A12053" s="2"/>
    </row>
    <row r="12054" spans="1:1" x14ac:dyDescent="0.2">
      <c r="A12054" s="2"/>
    </row>
    <row r="12055" spans="1:1" x14ac:dyDescent="0.2">
      <c r="A12055" s="2"/>
    </row>
    <row r="12056" spans="1:1" x14ac:dyDescent="0.2">
      <c r="A12056" s="2"/>
    </row>
    <row r="12057" spans="1:1" x14ac:dyDescent="0.2">
      <c r="A12057" s="2"/>
    </row>
    <row r="12058" spans="1:1" x14ac:dyDescent="0.2">
      <c r="A12058" s="2"/>
    </row>
    <row r="12059" spans="1:1" x14ac:dyDescent="0.2">
      <c r="A12059" s="2"/>
    </row>
    <row r="12060" spans="1:1" x14ac:dyDescent="0.2">
      <c r="A12060" s="2"/>
    </row>
    <row r="12061" spans="1:1" x14ac:dyDescent="0.2">
      <c r="A12061" s="2"/>
    </row>
    <row r="12062" spans="1:1" x14ac:dyDescent="0.2">
      <c r="A12062" s="2"/>
    </row>
    <row r="12063" spans="1:1" x14ac:dyDescent="0.2">
      <c r="A12063" s="2"/>
    </row>
    <row r="12064" spans="1:1" x14ac:dyDescent="0.2">
      <c r="A12064" s="2"/>
    </row>
    <row r="12065" spans="1:1" x14ac:dyDescent="0.2">
      <c r="A12065" s="2"/>
    </row>
    <row r="12066" spans="1:1" x14ac:dyDescent="0.2">
      <c r="A12066" s="2"/>
    </row>
    <row r="12067" spans="1:1" x14ac:dyDescent="0.2">
      <c r="A12067" s="2"/>
    </row>
    <row r="12068" spans="1:1" x14ac:dyDescent="0.2">
      <c r="A12068" s="2"/>
    </row>
    <row r="12069" spans="1:1" x14ac:dyDescent="0.2">
      <c r="A12069" s="2"/>
    </row>
    <row r="12070" spans="1:1" x14ac:dyDescent="0.2">
      <c r="A12070" s="2"/>
    </row>
    <row r="12071" spans="1:1" x14ac:dyDescent="0.2">
      <c r="A12071" s="2"/>
    </row>
    <row r="12072" spans="1:1" x14ac:dyDescent="0.2">
      <c r="A12072" s="2"/>
    </row>
    <row r="12073" spans="1:1" x14ac:dyDescent="0.2">
      <c r="A12073" s="2"/>
    </row>
    <row r="12074" spans="1:1" x14ac:dyDescent="0.2">
      <c r="A12074" s="2"/>
    </row>
    <row r="12075" spans="1:1" x14ac:dyDescent="0.2">
      <c r="A12075" s="2"/>
    </row>
    <row r="12076" spans="1:1" x14ac:dyDescent="0.2">
      <c r="A12076" s="2"/>
    </row>
    <row r="12077" spans="1:1" x14ac:dyDescent="0.2">
      <c r="A12077" s="2"/>
    </row>
    <row r="12078" spans="1:1" x14ac:dyDescent="0.2">
      <c r="A12078" s="2"/>
    </row>
    <row r="12079" spans="1:1" x14ac:dyDescent="0.2">
      <c r="A12079" s="2"/>
    </row>
    <row r="12080" spans="1:1" x14ac:dyDescent="0.2">
      <c r="A12080" s="2"/>
    </row>
    <row r="12081" spans="1:1" x14ac:dyDescent="0.2">
      <c r="A12081" s="2"/>
    </row>
    <row r="12082" spans="1:1" x14ac:dyDescent="0.2">
      <c r="A12082" s="2"/>
    </row>
    <row r="12083" spans="1:1" x14ac:dyDescent="0.2">
      <c r="A12083" s="2"/>
    </row>
    <row r="12084" spans="1:1" x14ac:dyDescent="0.2">
      <c r="A12084" s="2"/>
    </row>
    <row r="12085" spans="1:1" x14ac:dyDescent="0.2">
      <c r="A12085" s="2"/>
    </row>
    <row r="12086" spans="1:1" x14ac:dyDescent="0.2">
      <c r="A12086" s="2"/>
    </row>
    <row r="12087" spans="1:1" x14ac:dyDescent="0.2">
      <c r="A12087" s="2"/>
    </row>
    <row r="12088" spans="1:1" x14ac:dyDescent="0.2">
      <c r="A12088" s="2"/>
    </row>
    <row r="12089" spans="1:1" x14ac:dyDescent="0.2">
      <c r="A12089" s="2"/>
    </row>
    <row r="12090" spans="1:1" x14ac:dyDescent="0.2">
      <c r="A12090" s="2"/>
    </row>
    <row r="12091" spans="1:1" x14ac:dyDescent="0.2">
      <c r="A12091" s="2"/>
    </row>
    <row r="12092" spans="1:1" x14ac:dyDescent="0.2">
      <c r="A12092" s="2"/>
    </row>
    <row r="12093" spans="1:1" x14ac:dyDescent="0.2">
      <c r="A12093" s="2"/>
    </row>
    <row r="12094" spans="1:1" x14ac:dyDescent="0.2">
      <c r="A12094" s="2"/>
    </row>
    <row r="12095" spans="1:1" x14ac:dyDescent="0.2">
      <c r="A12095" s="2"/>
    </row>
    <row r="12096" spans="1:1" x14ac:dyDescent="0.2">
      <c r="A12096" s="2"/>
    </row>
    <row r="12097" spans="1:1" x14ac:dyDescent="0.2">
      <c r="A12097" s="2"/>
    </row>
    <row r="12098" spans="1:1" x14ac:dyDescent="0.2">
      <c r="A12098" s="2"/>
    </row>
    <row r="12099" spans="1:1" x14ac:dyDescent="0.2">
      <c r="A12099" s="2"/>
    </row>
    <row r="12100" spans="1:1" x14ac:dyDescent="0.2">
      <c r="A12100" s="2"/>
    </row>
    <row r="12101" spans="1:1" x14ac:dyDescent="0.2">
      <c r="A12101" s="2"/>
    </row>
    <row r="12102" spans="1:1" x14ac:dyDescent="0.2">
      <c r="A12102" s="2"/>
    </row>
    <row r="12103" spans="1:1" x14ac:dyDescent="0.2">
      <c r="A12103" s="2"/>
    </row>
    <row r="12104" spans="1:1" x14ac:dyDescent="0.2">
      <c r="A12104" s="2"/>
    </row>
    <row r="12105" spans="1:1" x14ac:dyDescent="0.2">
      <c r="A12105" s="2"/>
    </row>
    <row r="12106" spans="1:1" x14ac:dyDescent="0.2">
      <c r="A12106" s="2"/>
    </row>
    <row r="12107" spans="1:1" x14ac:dyDescent="0.2">
      <c r="A12107" s="2"/>
    </row>
    <row r="12108" spans="1:1" x14ac:dyDescent="0.2">
      <c r="A12108" s="2"/>
    </row>
    <row r="12109" spans="1:1" x14ac:dyDescent="0.2">
      <c r="A12109" s="2"/>
    </row>
    <row r="12110" spans="1:1" x14ac:dyDescent="0.2">
      <c r="A12110" s="2"/>
    </row>
    <row r="12111" spans="1:1" x14ac:dyDescent="0.2">
      <c r="A12111" s="2"/>
    </row>
    <row r="12112" spans="1:1" x14ac:dyDescent="0.2">
      <c r="A12112" s="2"/>
    </row>
    <row r="12113" spans="1:1" x14ac:dyDescent="0.2">
      <c r="A12113" s="2"/>
    </row>
    <row r="12114" spans="1:1" x14ac:dyDescent="0.2">
      <c r="A12114" s="2"/>
    </row>
    <row r="12115" spans="1:1" x14ac:dyDescent="0.2">
      <c r="A12115" s="2"/>
    </row>
    <row r="12116" spans="1:1" x14ac:dyDescent="0.2">
      <c r="A12116" s="2"/>
    </row>
    <row r="12117" spans="1:1" x14ac:dyDescent="0.2">
      <c r="A12117" s="2"/>
    </row>
    <row r="12118" spans="1:1" x14ac:dyDescent="0.2">
      <c r="A12118" s="2"/>
    </row>
    <row r="12119" spans="1:1" x14ac:dyDescent="0.2">
      <c r="A12119" s="2"/>
    </row>
    <row r="12120" spans="1:1" x14ac:dyDescent="0.2">
      <c r="A12120" s="2"/>
    </row>
    <row r="12121" spans="1:1" x14ac:dyDescent="0.2">
      <c r="A12121" s="2"/>
    </row>
    <row r="12122" spans="1:1" x14ac:dyDescent="0.2">
      <c r="A12122" s="2"/>
    </row>
    <row r="12123" spans="1:1" x14ac:dyDescent="0.2">
      <c r="A12123" s="2"/>
    </row>
    <row r="12124" spans="1:1" x14ac:dyDescent="0.2">
      <c r="A12124" s="2"/>
    </row>
    <row r="12125" spans="1:1" x14ac:dyDescent="0.2">
      <c r="A12125" s="2"/>
    </row>
    <row r="12126" spans="1:1" x14ac:dyDescent="0.2">
      <c r="A12126" s="2"/>
    </row>
    <row r="12127" spans="1:1" x14ac:dyDescent="0.2">
      <c r="A12127" s="2"/>
    </row>
    <row r="12128" spans="1:1" x14ac:dyDescent="0.2">
      <c r="A12128" s="2"/>
    </row>
    <row r="12129" spans="1:1" x14ac:dyDescent="0.2">
      <c r="A12129" s="2"/>
    </row>
    <row r="12130" spans="1:1" x14ac:dyDescent="0.2">
      <c r="A12130" s="2"/>
    </row>
    <row r="12131" spans="1:1" x14ac:dyDescent="0.2">
      <c r="A12131" s="2"/>
    </row>
    <row r="12132" spans="1:1" x14ac:dyDescent="0.2">
      <c r="A12132" s="2"/>
    </row>
    <row r="12133" spans="1:1" x14ac:dyDescent="0.2">
      <c r="A12133" s="2"/>
    </row>
    <row r="12134" spans="1:1" x14ac:dyDescent="0.2">
      <c r="A12134" s="2"/>
    </row>
    <row r="12135" spans="1:1" x14ac:dyDescent="0.2">
      <c r="A12135" s="2"/>
    </row>
    <row r="12136" spans="1:1" x14ac:dyDescent="0.2">
      <c r="A12136" s="2"/>
    </row>
    <row r="12137" spans="1:1" x14ac:dyDescent="0.2">
      <c r="A12137" s="2"/>
    </row>
    <row r="12138" spans="1:1" x14ac:dyDescent="0.2">
      <c r="A12138" s="2"/>
    </row>
    <row r="12139" spans="1:1" x14ac:dyDescent="0.2">
      <c r="A12139" s="2"/>
    </row>
    <row r="12140" spans="1:1" x14ac:dyDescent="0.2">
      <c r="A12140" s="2"/>
    </row>
    <row r="12141" spans="1:1" x14ac:dyDescent="0.2">
      <c r="A12141" s="2"/>
    </row>
    <row r="12142" spans="1:1" x14ac:dyDescent="0.2">
      <c r="A12142" s="2"/>
    </row>
    <row r="12143" spans="1:1" x14ac:dyDescent="0.2">
      <c r="A12143" s="2"/>
    </row>
    <row r="12144" spans="1:1" x14ac:dyDescent="0.2">
      <c r="A12144" s="2"/>
    </row>
    <row r="12145" spans="1:1" x14ac:dyDescent="0.2">
      <c r="A12145" s="2"/>
    </row>
    <row r="12146" spans="1:1" x14ac:dyDescent="0.2">
      <c r="A12146" s="2"/>
    </row>
    <row r="12147" spans="1:1" x14ac:dyDescent="0.2">
      <c r="A12147" s="2"/>
    </row>
    <row r="12148" spans="1:1" x14ac:dyDescent="0.2">
      <c r="A12148" s="2"/>
    </row>
    <row r="12149" spans="1:1" x14ac:dyDescent="0.2">
      <c r="A12149" s="2"/>
    </row>
    <row r="12150" spans="1:1" x14ac:dyDescent="0.2">
      <c r="A12150" s="2"/>
    </row>
    <row r="12151" spans="1:1" x14ac:dyDescent="0.2">
      <c r="A12151" s="2"/>
    </row>
    <row r="12152" spans="1:1" x14ac:dyDescent="0.2">
      <c r="A12152" s="2"/>
    </row>
    <row r="12153" spans="1:1" x14ac:dyDescent="0.2">
      <c r="A12153" s="2"/>
    </row>
    <row r="12154" spans="1:1" x14ac:dyDescent="0.2">
      <c r="A12154" s="2"/>
    </row>
    <row r="12155" spans="1:1" x14ac:dyDescent="0.2">
      <c r="A12155" s="2"/>
    </row>
    <row r="12156" spans="1:1" x14ac:dyDescent="0.2">
      <c r="A12156" s="2"/>
    </row>
    <row r="12157" spans="1:1" x14ac:dyDescent="0.2">
      <c r="A12157" s="2"/>
    </row>
    <row r="12158" spans="1:1" x14ac:dyDescent="0.2">
      <c r="A12158" s="2"/>
    </row>
    <row r="12159" spans="1:1" x14ac:dyDescent="0.2">
      <c r="A12159" s="2"/>
    </row>
    <row r="12160" spans="1:1" x14ac:dyDescent="0.2">
      <c r="A12160" s="2"/>
    </row>
    <row r="12161" spans="1:1" x14ac:dyDescent="0.2">
      <c r="A12161" s="2"/>
    </row>
    <row r="12162" spans="1:1" x14ac:dyDescent="0.2">
      <c r="A12162" s="2"/>
    </row>
    <row r="12163" spans="1:1" x14ac:dyDescent="0.2">
      <c r="A12163" s="2"/>
    </row>
    <row r="12164" spans="1:1" x14ac:dyDescent="0.2">
      <c r="A12164" s="2"/>
    </row>
    <row r="12165" spans="1:1" x14ac:dyDescent="0.2">
      <c r="A12165" s="2"/>
    </row>
    <row r="12166" spans="1:1" x14ac:dyDescent="0.2">
      <c r="A12166" s="2"/>
    </row>
    <row r="12167" spans="1:1" x14ac:dyDescent="0.2">
      <c r="A12167" s="2"/>
    </row>
    <row r="12168" spans="1:1" x14ac:dyDescent="0.2">
      <c r="A12168" s="2"/>
    </row>
    <row r="12169" spans="1:1" x14ac:dyDescent="0.2">
      <c r="A12169" s="2"/>
    </row>
    <row r="12170" spans="1:1" x14ac:dyDescent="0.2">
      <c r="A12170" s="2"/>
    </row>
    <row r="12171" spans="1:1" x14ac:dyDescent="0.2">
      <c r="A12171" s="2"/>
    </row>
    <row r="12172" spans="1:1" x14ac:dyDescent="0.2">
      <c r="A12172" s="2"/>
    </row>
    <row r="12173" spans="1:1" x14ac:dyDescent="0.2">
      <c r="A12173" s="2"/>
    </row>
    <row r="12174" spans="1:1" x14ac:dyDescent="0.2">
      <c r="A12174" s="2"/>
    </row>
    <row r="12175" spans="1:1" x14ac:dyDescent="0.2">
      <c r="A12175" s="2"/>
    </row>
    <row r="12176" spans="1:1" x14ac:dyDescent="0.2">
      <c r="A12176" s="2"/>
    </row>
    <row r="12177" spans="1:1" x14ac:dyDescent="0.2">
      <c r="A12177" s="2"/>
    </row>
    <row r="12178" spans="1:1" x14ac:dyDescent="0.2">
      <c r="A12178" s="2"/>
    </row>
    <row r="12179" spans="1:1" x14ac:dyDescent="0.2">
      <c r="A12179" s="2"/>
    </row>
    <row r="12180" spans="1:1" x14ac:dyDescent="0.2">
      <c r="A12180" s="2"/>
    </row>
    <row r="12181" spans="1:1" x14ac:dyDescent="0.2">
      <c r="A12181" s="2"/>
    </row>
    <row r="12182" spans="1:1" x14ac:dyDescent="0.2">
      <c r="A12182" s="2"/>
    </row>
    <row r="12183" spans="1:1" x14ac:dyDescent="0.2">
      <c r="A12183" s="2"/>
    </row>
    <row r="12184" spans="1:1" x14ac:dyDescent="0.2">
      <c r="A12184" s="2"/>
    </row>
    <row r="12185" spans="1:1" x14ac:dyDescent="0.2">
      <c r="A12185" s="2"/>
    </row>
    <row r="12186" spans="1:1" x14ac:dyDescent="0.2">
      <c r="A12186" s="2"/>
    </row>
    <row r="12187" spans="1:1" x14ac:dyDescent="0.2">
      <c r="A12187" s="2"/>
    </row>
    <row r="12188" spans="1:1" x14ac:dyDescent="0.2">
      <c r="A12188" s="2"/>
    </row>
    <row r="12189" spans="1:1" x14ac:dyDescent="0.2">
      <c r="A12189" s="2"/>
    </row>
    <row r="12190" spans="1:1" x14ac:dyDescent="0.2">
      <c r="A12190" s="2"/>
    </row>
    <row r="12191" spans="1:1" x14ac:dyDescent="0.2">
      <c r="A12191" s="2"/>
    </row>
    <row r="12192" spans="1:1" x14ac:dyDescent="0.2">
      <c r="A12192" s="2"/>
    </row>
    <row r="12193" spans="1:1" x14ac:dyDescent="0.2">
      <c r="A12193" s="2"/>
    </row>
    <row r="12194" spans="1:1" x14ac:dyDescent="0.2">
      <c r="A12194" s="2"/>
    </row>
    <row r="12195" spans="1:1" x14ac:dyDescent="0.2">
      <c r="A12195" s="2"/>
    </row>
    <row r="12196" spans="1:1" x14ac:dyDescent="0.2">
      <c r="A12196" s="2"/>
    </row>
    <row r="12197" spans="1:1" x14ac:dyDescent="0.2">
      <c r="A12197" s="2"/>
    </row>
    <row r="12198" spans="1:1" x14ac:dyDescent="0.2">
      <c r="A12198" s="2"/>
    </row>
    <row r="12199" spans="1:1" x14ac:dyDescent="0.2">
      <c r="A12199" s="2"/>
    </row>
    <row r="12200" spans="1:1" x14ac:dyDescent="0.2">
      <c r="A12200" s="2"/>
    </row>
    <row r="12201" spans="1:1" x14ac:dyDescent="0.2">
      <c r="A12201" s="2"/>
    </row>
    <row r="12202" spans="1:1" x14ac:dyDescent="0.2">
      <c r="A12202" s="2"/>
    </row>
    <row r="12203" spans="1:1" x14ac:dyDescent="0.2">
      <c r="A12203" s="2"/>
    </row>
    <row r="12204" spans="1:1" x14ac:dyDescent="0.2">
      <c r="A12204" s="2"/>
    </row>
    <row r="12205" spans="1:1" x14ac:dyDescent="0.2">
      <c r="A12205" s="2"/>
    </row>
    <row r="12206" spans="1:1" x14ac:dyDescent="0.2">
      <c r="A12206" s="2"/>
    </row>
    <row r="12207" spans="1:1" x14ac:dyDescent="0.2">
      <c r="A12207" s="2"/>
    </row>
    <row r="12208" spans="1:1" x14ac:dyDescent="0.2">
      <c r="A12208" s="2"/>
    </row>
    <row r="12209" spans="1:1" x14ac:dyDescent="0.2">
      <c r="A12209" s="2"/>
    </row>
    <row r="12210" spans="1:1" x14ac:dyDescent="0.2">
      <c r="A12210" s="2"/>
    </row>
    <row r="12211" spans="1:1" x14ac:dyDescent="0.2">
      <c r="A12211" s="2"/>
    </row>
    <row r="12212" spans="1:1" x14ac:dyDescent="0.2">
      <c r="A12212" s="2"/>
    </row>
    <row r="12213" spans="1:1" x14ac:dyDescent="0.2">
      <c r="A12213" s="2"/>
    </row>
    <row r="12214" spans="1:1" x14ac:dyDescent="0.2">
      <c r="A12214" s="2"/>
    </row>
    <row r="12215" spans="1:1" x14ac:dyDescent="0.2">
      <c r="A12215" s="2"/>
    </row>
    <row r="12216" spans="1:1" x14ac:dyDescent="0.2">
      <c r="A12216" s="2"/>
    </row>
    <row r="12217" spans="1:1" x14ac:dyDescent="0.2">
      <c r="A12217" s="2"/>
    </row>
    <row r="12218" spans="1:1" x14ac:dyDescent="0.2">
      <c r="A12218" s="2"/>
    </row>
    <row r="12219" spans="1:1" x14ac:dyDescent="0.2">
      <c r="A12219" s="2"/>
    </row>
    <row r="12220" spans="1:1" x14ac:dyDescent="0.2">
      <c r="A12220" s="2"/>
    </row>
    <row r="12221" spans="1:1" x14ac:dyDescent="0.2">
      <c r="A12221" s="2"/>
    </row>
    <row r="12222" spans="1:1" x14ac:dyDescent="0.2">
      <c r="A12222" s="2"/>
    </row>
    <row r="12223" spans="1:1" x14ac:dyDescent="0.2">
      <c r="A12223" s="2"/>
    </row>
    <row r="12224" spans="1:1" x14ac:dyDescent="0.2">
      <c r="A12224" s="2"/>
    </row>
    <row r="12225" spans="1:1" x14ac:dyDescent="0.2">
      <c r="A12225" s="2"/>
    </row>
    <row r="12226" spans="1:1" x14ac:dyDescent="0.2">
      <c r="A12226" s="2"/>
    </row>
    <row r="12227" spans="1:1" x14ac:dyDescent="0.2">
      <c r="A12227" s="2"/>
    </row>
    <row r="12228" spans="1:1" x14ac:dyDescent="0.2">
      <c r="A12228" s="2"/>
    </row>
    <row r="12229" spans="1:1" x14ac:dyDescent="0.2">
      <c r="A12229" s="2"/>
    </row>
    <row r="12230" spans="1:1" x14ac:dyDescent="0.2">
      <c r="A12230" s="2"/>
    </row>
    <row r="12231" spans="1:1" x14ac:dyDescent="0.2">
      <c r="A12231" s="2"/>
    </row>
    <row r="12232" spans="1:1" x14ac:dyDescent="0.2">
      <c r="A12232" s="2"/>
    </row>
    <row r="12233" spans="1:1" x14ac:dyDescent="0.2">
      <c r="A12233" s="2"/>
    </row>
    <row r="12234" spans="1:1" x14ac:dyDescent="0.2">
      <c r="A12234" s="2"/>
    </row>
    <row r="12235" spans="1:1" x14ac:dyDescent="0.2">
      <c r="A12235" s="2"/>
    </row>
    <row r="12236" spans="1:1" x14ac:dyDescent="0.2">
      <c r="A12236" s="2"/>
    </row>
    <row r="12237" spans="1:1" x14ac:dyDescent="0.2">
      <c r="A12237" s="2"/>
    </row>
    <row r="12238" spans="1:1" x14ac:dyDescent="0.2">
      <c r="A12238" s="2"/>
    </row>
    <row r="12239" spans="1:1" x14ac:dyDescent="0.2">
      <c r="A12239" s="2"/>
    </row>
    <row r="12240" spans="1:1" x14ac:dyDescent="0.2">
      <c r="A12240" s="2"/>
    </row>
    <row r="12241" spans="1:1" x14ac:dyDescent="0.2">
      <c r="A12241" s="2"/>
    </row>
    <row r="12242" spans="1:1" x14ac:dyDescent="0.2">
      <c r="A12242" s="2"/>
    </row>
    <row r="12243" spans="1:1" x14ac:dyDescent="0.2">
      <c r="A12243" s="2"/>
    </row>
    <row r="12244" spans="1:1" x14ac:dyDescent="0.2">
      <c r="A12244" s="2"/>
    </row>
    <row r="12245" spans="1:1" x14ac:dyDescent="0.2">
      <c r="A12245" s="2"/>
    </row>
    <row r="12246" spans="1:1" x14ac:dyDescent="0.2">
      <c r="A12246" s="2"/>
    </row>
    <row r="12247" spans="1:1" x14ac:dyDescent="0.2">
      <c r="A12247" s="2"/>
    </row>
    <row r="12248" spans="1:1" x14ac:dyDescent="0.2">
      <c r="A12248" s="2"/>
    </row>
    <row r="12249" spans="1:1" x14ac:dyDescent="0.2">
      <c r="A12249" s="2"/>
    </row>
    <row r="12250" spans="1:1" x14ac:dyDescent="0.2">
      <c r="A12250" s="2"/>
    </row>
    <row r="12251" spans="1:1" x14ac:dyDescent="0.2">
      <c r="A12251" s="2"/>
    </row>
    <row r="12252" spans="1:1" x14ac:dyDescent="0.2">
      <c r="A12252" s="2"/>
    </row>
    <row r="12253" spans="1:1" x14ac:dyDescent="0.2">
      <c r="A12253" s="2"/>
    </row>
    <row r="12254" spans="1:1" x14ac:dyDescent="0.2">
      <c r="A12254" s="2"/>
    </row>
    <row r="12255" spans="1:1" x14ac:dyDescent="0.2">
      <c r="A12255" s="2"/>
    </row>
    <row r="12256" spans="1:1" x14ac:dyDescent="0.2">
      <c r="A12256" s="2"/>
    </row>
    <row r="12257" spans="1:1" x14ac:dyDescent="0.2">
      <c r="A12257" s="2"/>
    </row>
    <row r="12258" spans="1:1" x14ac:dyDescent="0.2">
      <c r="A12258" s="2"/>
    </row>
    <row r="12259" spans="1:1" x14ac:dyDescent="0.2">
      <c r="A12259" s="2"/>
    </row>
    <row r="12260" spans="1:1" x14ac:dyDescent="0.2">
      <c r="A12260" s="2"/>
    </row>
    <row r="12261" spans="1:1" x14ac:dyDescent="0.2">
      <c r="A12261" s="2"/>
    </row>
    <row r="12262" spans="1:1" x14ac:dyDescent="0.2">
      <c r="A12262" s="2"/>
    </row>
    <row r="12263" spans="1:1" x14ac:dyDescent="0.2">
      <c r="A12263" s="2"/>
    </row>
    <row r="12264" spans="1:1" x14ac:dyDescent="0.2">
      <c r="A12264" s="2"/>
    </row>
    <row r="12265" spans="1:1" x14ac:dyDescent="0.2">
      <c r="A12265" s="2"/>
    </row>
    <row r="12266" spans="1:1" x14ac:dyDescent="0.2">
      <c r="A12266" s="2"/>
    </row>
    <row r="12267" spans="1:1" x14ac:dyDescent="0.2">
      <c r="A12267" s="2"/>
    </row>
    <row r="12268" spans="1:1" x14ac:dyDescent="0.2">
      <c r="A12268" s="2"/>
    </row>
    <row r="12269" spans="1:1" x14ac:dyDescent="0.2">
      <c r="A12269" s="2"/>
    </row>
    <row r="12270" spans="1:1" x14ac:dyDescent="0.2">
      <c r="A12270" s="2"/>
    </row>
    <row r="12271" spans="1:1" x14ac:dyDescent="0.2">
      <c r="A12271" s="2"/>
    </row>
    <row r="12272" spans="1:1" x14ac:dyDescent="0.2">
      <c r="A12272" s="2"/>
    </row>
    <row r="12273" spans="1:1" x14ac:dyDescent="0.2">
      <c r="A12273" s="2"/>
    </row>
    <row r="12274" spans="1:1" x14ac:dyDescent="0.2">
      <c r="A12274" s="2"/>
    </row>
    <row r="12275" spans="1:1" x14ac:dyDescent="0.2">
      <c r="A12275" s="2"/>
    </row>
    <row r="12276" spans="1:1" x14ac:dyDescent="0.2">
      <c r="A12276" s="2"/>
    </row>
    <row r="12277" spans="1:1" x14ac:dyDescent="0.2">
      <c r="A12277" s="2"/>
    </row>
    <row r="12278" spans="1:1" x14ac:dyDescent="0.2">
      <c r="A12278" s="2"/>
    </row>
    <row r="12279" spans="1:1" x14ac:dyDescent="0.2">
      <c r="A12279" s="2"/>
    </row>
    <row r="12280" spans="1:1" x14ac:dyDescent="0.2">
      <c r="A12280" s="2"/>
    </row>
    <row r="12281" spans="1:1" x14ac:dyDescent="0.2">
      <c r="A12281" s="2"/>
    </row>
    <row r="12282" spans="1:1" x14ac:dyDescent="0.2">
      <c r="A12282" s="2"/>
    </row>
    <row r="12283" spans="1:1" x14ac:dyDescent="0.2">
      <c r="A12283" s="2"/>
    </row>
    <row r="12284" spans="1:1" x14ac:dyDescent="0.2">
      <c r="A12284" s="2"/>
    </row>
    <row r="12285" spans="1:1" x14ac:dyDescent="0.2">
      <c r="A12285" s="2"/>
    </row>
    <row r="12286" spans="1:1" x14ac:dyDescent="0.2">
      <c r="A12286" s="2"/>
    </row>
    <row r="12287" spans="1:1" x14ac:dyDescent="0.2">
      <c r="A12287" s="2"/>
    </row>
    <row r="12288" spans="1:1" x14ac:dyDescent="0.2">
      <c r="A12288" s="2"/>
    </row>
    <row r="12289" spans="1:1" x14ac:dyDescent="0.2">
      <c r="A12289" s="2"/>
    </row>
    <row r="12290" spans="1:1" x14ac:dyDescent="0.2">
      <c r="A12290" s="2"/>
    </row>
    <row r="12291" spans="1:1" x14ac:dyDescent="0.2">
      <c r="A12291" s="2"/>
    </row>
    <row r="12292" spans="1:1" x14ac:dyDescent="0.2">
      <c r="A12292" s="2"/>
    </row>
    <row r="12293" spans="1:1" x14ac:dyDescent="0.2">
      <c r="A12293" s="2"/>
    </row>
    <row r="12294" spans="1:1" x14ac:dyDescent="0.2">
      <c r="A12294" s="2"/>
    </row>
    <row r="12295" spans="1:1" x14ac:dyDescent="0.2">
      <c r="A12295" s="2"/>
    </row>
    <row r="12296" spans="1:1" x14ac:dyDescent="0.2">
      <c r="A12296" s="2"/>
    </row>
    <row r="12297" spans="1:1" x14ac:dyDescent="0.2">
      <c r="A12297" s="2"/>
    </row>
    <row r="12298" spans="1:1" x14ac:dyDescent="0.2">
      <c r="A12298" s="2"/>
    </row>
    <row r="12299" spans="1:1" x14ac:dyDescent="0.2">
      <c r="A12299" s="2"/>
    </row>
    <row r="12300" spans="1:1" x14ac:dyDescent="0.2">
      <c r="A12300" s="2"/>
    </row>
    <row r="12301" spans="1:1" x14ac:dyDescent="0.2">
      <c r="A12301" s="2"/>
    </row>
    <row r="12302" spans="1:1" x14ac:dyDescent="0.2">
      <c r="A12302" s="2"/>
    </row>
    <row r="12303" spans="1:1" x14ac:dyDescent="0.2">
      <c r="A12303" s="2"/>
    </row>
    <row r="12304" spans="1:1" x14ac:dyDescent="0.2">
      <c r="A12304" s="2"/>
    </row>
    <row r="12305" spans="1:1" x14ac:dyDescent="0.2">
      <c r="A12305" s="2"/>
    </row>
    <row r="12306" spans="1:1" x14ac:dyDescent="0.2">
      <c r="A12306" s="2"/>
    </row>
    <row r="12307" spans="1:1" x14ac:dyDescent="0.2">
      <c r="A12307" s="2"/>
    </row>
    <row r="12308" spans="1:1" x14ac:dyDescent="0.2">
      <c r="A12308" s="2"/>
    </row>
    <row r="12309" spans="1:1" x14ac:dyDescent="0.2">
      <c r="A12309" s="2"/>
    </row>
    <row r="12310" spans="1:1" x14ac:dyDescent="0.2">
      <c r="A12310" s="2"/>
    </row>
    <row r="12311" spans="1:1" x14ac:dyDescent="0.2">
      <c r="A12311" s="2"/>
    </row>
    <row r="12312" spans="1:1" x14ac:dyDescent="0.2">
      <c r="A12312" s="2"/>
    </row>
    <row r="12313" spans="1:1" x14ac:dyDescent="0.2">
      <c r="A12313" s="2"/>
    </row>
    <row r="12314" spans="1:1" x14ac:dyDescent="0.2">
      <c r="A12314" s="2"/>
    </row>
    <row r="12315" spans="1:1" x14ac:dyDescent="0.2">
      <c r="A12315" s="2"/>
    </row>
    <row r="12316" spans="1:1" x14ac:dyDescent="0.2">
      <c r="A12316" s="2"/>
    </row>
    <row r="12317" spans="1:1" x14ac:dyDescent="0.2">
      <c r="A12317" s="2"/>
    </row>
    <row r="12318" spans="1:1" x14ac:dyDescent="0.2">
      <c r="A12318" s="2"/>
    </row>
    <row r="12319" spans="1:1" x14ac:dyDescent="0.2">
      <c r="A12319" s="2"/>
    </row>
    <row r="12320" spans="1:1" x14ac:dyDescent="0.2">
      <c r="A12320" s="2"/>
    </row>
    <row r="12321" spans="1:1" x14ac:dyDescent="0.2">
      <c r="A12321" s="2"/>
    </row>
    <row r="12322" spans="1:1" x14ac:dyDescent="0.2">
      <c r="A12322" s="2"/>
    </row>
    <row r="12323" spans="1:1" x14ac:dyDescent="0.2">
      <c r="A12323" s="2"/>
    </row>
    <row r="12324" spans="1:1" x14ac:dyDescent="0.2">
      <c r="A12324" s="2"/>
    </row>
    <row r="12325" spans="1:1" x14ac:dyDescent="0.2">
      <c r="A12325" s="2"/>
    </row>
    <row r="12326" spans="1:1" x14ac:dyDescent="0.2">
      <c r="A12326" s="2"/>
    </row>
    <row r="12327" spans="1:1" x14ac:dyDescent="0.2">
      <c r="A12327" s="2"/>
    </row>
    <row r="12328" spans="1:1" x14ac:dyDescent="0.2">
      <c r="A12328" s="2"/>
    </row>
    <row r="12329" spans="1:1" x14ac:dyDescent="0.2">
      <c r="A12329" s="2"/>
    </row>
    <row r="12330" spans="1:1" x14ac:dyDescent="0.2">
      <c r="A12330" s="2"/>
    </row>
    <row r="12331" spans="1:1" x14ac:dyDescent="0.2">
      <c r="A12331" s="2"/>
    </row>
    <row r="12332" spans="1:1" x14ac:dyDescent="0.2">
      <c r="A12332" s="2"/>
    </row>
    <row r="12333" spans="1:1" x14ac:dyDescent="0.2">
      <c r="A12333" s="2"/>
    </row>
    <row r="12334" spans="1:1" x14ac:dyDescent="0.2">
      <c r="A12334" s="2"/>
    </row>
    <row r="12335" spans="1:1" x14ac:dyDescent="0.2">
      <c r="A12335" s="2"/>
    </row>
    <row r="12336" spans="1:1" x14ac:dyDescent="0.2">
      <c r="A12336" s="2"/>
    </row>
    <row r="12337" spans="1:1" x14ac:dyDescent="0.2">
      <c r="A12337" s="2"/>
    </row>
    <row r="12338" spans="1:1" x14ac:dyDescent="0.2">
      <c r="A12338" s="2"/>
    </row>
    <row r="12339" spans="1:1" x14ac:dyDescent="0.2">
      <c r="A12339" s="2"/>
    </row>
    <row r="12340" spans="1:1" x14ac:dyDescent="0.2">
      <c r="A12340" s="2"/>
    </row>
    <row r="12341" spans="1:1" x14ac:dyDescent="0.2">
      <c r="A12341" s="2"/>
    </row>
    <row r="12342" spans="1:1" x14ac:dyDescent="0.2">
      <c r="A12342" s="2"/>
    </row>
    <row r="12343" spans="1:1" x14ac:dyDescent="0.2">
      <c r="A12343" s="2"/>
    </row>
    <row r="12344" spans="1:1" x14ac:dyDescent="0.2">
      <c r="A12344" s="2"/>
    </row>
    <row r="12345" spans="1:1" x14ac:dyDescent="0.2">
      <c r="A12345" s="2"/>
    </row>
    <row r="12346" spans="1:1" x14ac:dyDescent="0.2">
      <c r="A12346" s="2"/>
    </row>
    <row r="12347" spans="1:1" x14ac:dyDescent="0.2">
      <c r="A12347" s="2"/>
    </row>
    <row r="12348" spans="1:1" x14ac:dyDescent="0.2">
      <c r="A12348" s="2"/>
    </row>
    <row r="12349" spans="1:1" x14ac:dyDescent="0.2">
      <c r="A12349" s="2"/>
    </row>
    <row r="12350" spans="1:1" x14ac:dyDescent="0.2">
      <c r="A12350" s="2"/>
    </row>
    <row r="12351" spans="1:1" x14ac:dyDescent="0.2">
      <c r="A12351" s="2"/>
    </row>
    <row r="12352" spans="1:1" x14ac:dyDescent="0.2">
      <c r="A12352" s="2"/>
    </row>
    <row r="12353" spans="1:1" x14ac:dyDescent="0.2">
      <c r="A12353" s="2"/>
    </row>
    <row r="12354" spans="1:1" x14ac:dyDescent="0.2">
      <c r="A12354" s="2"/>
    </row>
    <row r="12355" spans="1:1" x14ac:dyDescent="0.2">
      <c r="A12355" s="2"/>
    </row>
    <row r="12356" spans="1:1" x14ac:dyDescent="0.2">
      <c r="A12356" s="2"/>
    </row>
    <row r="12357" spans="1:1" x14ac:dyDescent="0.2">
      <c r="A12357" s="2"/>
    </row>
    <row r="12358" spans="1:1" x14ac:dyDescent="0.2">
      <c r="A12358" s="2"/>
    </row>
    <row r="12359" spans="1:1" x14ac:dyDescent="0.2">
      <c r="A12359" s="2"/>
    </row>
    <row r="12360" spans="1:1" x14ac:dyDescent="0.2">
      <c r="A12360" s="2"/>
    </row>
    <row r="12361" spans="1:1" x14ac:dyDescent="0.2">
      <c r="A12361" s="2"/>
    </row>
    <row r="12362" spans="1:1" x14ac:dyDescent="0.2">
      <c r="A12362" s="2"/>
    </row>
    <row r="12363" spans="1:1" x14ac:dyDescent="0.2">
      <c r="A12363" s="2"/>
    </row>
    <row r="12364" spans="1:1" x14ac:dyDescent="0.2">
      <c r="A12364" s="2"/>
    </row>
    <row r="12365" spans="1:1" x14ac:dyDescent="0.2">
      <c r="A12365" s="2"/>
    </row>
    <row r="12366" spans="1:1" x14ac:dyDescent="0.2">
      <c r="A12366" s="2"/>
    </row>
    <row r="12367" spans="1:1" x14ac:dyDescent="0.2">
      <c r="A12367" s="2"/>
    </row>
    <row r="12368" spans="1:1" x14ac:dyDescent="0.2">
      <c r="A12368" s="2"/>
    </row>
    <row r="12369" spans="1:1" x14ac:dyDescent="0.2">
      <c r="A12369" s="2"/>
    </row>
    <row r="12370" spans="1:1" x14ac:dyDescent="0.2">
      <c r="A12370" s="2"/>
    </row>
    <row r="12371" spans="1:1" x14ac:dyDescent="0.2">
      <c r="A12371" s="2"/>
    </row>
    <row r="12372" spans="1:1" x14ac:dyDescent="0.2">
      <c r="A12372" s="2"/>
    </row>
    <row r="12373" spans="1:1" x14ac:dyDescent="0.2">
      <c r="A12373" s="2"/>
    </row>
    <row r="12374" spans="1:1" x14ac:dyDescent="0.2">
      <c r="A12374" s="2"/>
    </row>
    <row r="12375" spans="1:1" x14ac:dyDescent="0.2">
      <c r="A12375" s="2"/>
    </row>
    <row r="12376" spans="1:1" x14ac:dyDescent="0.2">
      <c r="A12376" s="2"/>
    </row>
    <row r="12377" spans="1:1" x14ac:dyDescent="0.2">
      <c r="A12377" s="2"/>
    </row>
    <row r="12378" spans="1:1" x14ac:dyDescent="0.2">
      <c r="A12378" s="2"/>
    </row>
    <row r="12379" spans="1:1" x14ac:dyDescent="0.2">
      <c r="A12379" s="2"/>
    </row>
    <row r="12380" spans="1:1" x14ac:dyDescent="0.2">
      <c r="A12380" s="2"/>
    </row>
    <row r="12381" spans="1:1" x14ac:dyDescent="0.2">
      <c r="A12381" s="2"/>
    </row>
    <row r="12382" spans="1:1" x14ac:dyDescent="0.2">
      <c r="A12382" s="2"/>
    </row>
    <row r="12383" spans="1:1" x14ac:dyDescent="0.2">
      <c r="A12383" s="2"/>
    </row>
    <row r="12384" spans="1:1" x14ac:dyDescent="0.2">
      <c r="A12384" s="2"/>
    </row>
    <row r="12385" spans="1:1" x14ac:dyDescent="0.2">
      <c r="A12385" s="2"/>
    </row>
    <row r="12386" spans="1:1" x14ac:dyDescent="0.2">
      <c r="A12386" s="2"/>
    </row>
    <row r="12387" spans="1:1" x14ac:dyDescent="0.2">
      <c r="A12387" s="2"/>
    </row>
    <row r="12388" spans="1:1" x14ac:dyDescent="0.2">
      <c r="A12388" s="2"/>
    </row>
    <row r="12389" spans="1:1" x14ac:dyDescent="0.2">
      <c r="A12389" s="2"/>
    </row>
    <row r="12390" spans="1:1" x14ac:dyDescent="0.2">
      <c r="A12390" s="2"/>
    </row>
    <row r="12391" spans="1:1" x14ac:dyDescent="0.2">
      <c r="A12391" s="2"/>
    </row>
    <row r="12392" spans="1:1" x14ac:dyDescent="0.2">
      <c r="A12392" s="2"/>
    </row>
    <row r="12393" spans="1:1" x14ac:dyDescent="0.2">
      <c r="A12393" s="2"/>
    </row>
    <row r="12394" spans="1:1" x14ac:dyDescent="0.2">
      <c r="A12394" s="2"/>
    </row>
    <row r="12395" spans="1:1" x14ac:dyDescent="0.2">
      <c r="A12395" s="2"/>
    </row>
    <row r="12396" spans="1:1" x14ac:dyDescent="0.2">
      <c r="A12396" s="2"/>
    </row>
    <row r="12397" spans="1:1" x14ac:dyDescent="0.2">
      <c r="A12397" s="2"/>
    </row>
    <row r="12398" spans="1:1" x14ac:dyDescent="0.2">
      <c r="A12398" s="2"/>
    </row>
    <row r="12399" spans="1:1" x14ac:dyDescent="0.2">
      <c r="A12399" s="2"/>
    </row>
    <row r="12400" spans="1:1" x14ac:dyDescent="0.2">
      <c r="A12400" s="2"/>
    </row>
    <row r="12401" spans="1:1" x14ac:dyDescent="0.2">
      <c r="A12401" s="2"/>
    </row>
    <row r="12402" spans="1:1" x14ac:dyDescent="0.2">
      <c r="A12402" s="2"/>
    </row>
    <row r="12403" spans="1:1" x14ac:dyDescent="0.2">
      <c r="A12403" s="2"/>
    </row>
    <row r="12404" spans="1:1" x14ac:dyDescent="0.2">
      <c r="A12404" s="2"/>
    </row>
    <row r="12405" spans="1:1" x14ac:dyDescent="0.2">
      <c r="A12405" s="2"/>
    </row>
    <row r="12406" spans="1:1" x14ac:dyDescent="0.2">
      <c r="A12406" s="2"/>
    </row>
    <row r="12407" spans="1:1" x14ac:dyDescent="0.2">
      <c r="A12407" s="2"/>
    </row>
    <row r="12408" spans="1:1" x14ac:dyDescent="0.2">
      <c r="A12408" s="2"/>
    </row>
    <row r="12409" spans="1:1" x14ac:dyDescent="0.2">
      <c r="A12409" s="2"/>
    </row>
    <row r="12410" spans="1:1" x14ac:dyDescent="0.2">
      <c r="A12410" s="2"/>
    </row>
    <row r="12411" spans="1:1" x14ac:dyDescent="0.2">
      <c r="A12411" s="2"/>
    </row>
    <row r="12412" spans="1:1" x14ac:dyDescent="0.2">
      <c r="A12412" s="2"/>
    </row>
    <row r="12413" spans="1:1" x14ac:dyDescent="0.2">
      <c r="A12413" s="2"/>
    </row>
    <row r="12414" spans="1:1" x14ac:dyDescent="0.2">
      <c r="A12414" s="2"/>
    </row>
    <row r="12415" spans="1:1" x14ac:dyDescent="0.2">
      <c r="A12415" s="2"/>
    </row>
    <row r="12416" spans="1:1" x14ac:dyDescent="0.2">
      <c r="A12416" s="2"/>
    </row>
    <row r="12417" spans="1:1" x14ac:dyDescent="0.2">
      <c r="A12417" s="2"/>
    </row>
    <row r="12418" spans="1:1" x14ac:dyDescent="0.2">
      <c r="A12418" s="2"/>
    </row>
    <row r="12419" spans="1:1" x14ac:dyDescent="0.2">
      <c r="A12419" s="2"/>
    </row>
    <row r="12420" spans="1:1" x14ac:dyDescent="0.2">
      <c r="A12420" s="2"/>
    </row>
    <row r="12421" spans="1:1" x14ac:dyDescent="0.2">
      <c r="A12421" s="2"/>
    </row>
    <row r="12422" spans="1:1" x14ac:dyDescent="0.2">
      <c r="A12422" s="2"/>
    </row>
    <row r="12423" spans="1:1" x14ac:dyDescent="0.2">
      <c r="A12423" s="2"/>
    </row>
    <row r="12424" spans="1:1" x14ac:dyDescent="0.2">
      <c r="A12424" s="2"/>
    </row>
    <row r="12425" spans="1:1" x14ac:dyDescent="0.2">
      <c r="A12425" s="2"/>
    </row>
    <row r="12426" spans="1:1" x14ac:dyDescent="0.2">
      <c r="A12426" s="2"/>
    </row>
    <row r="12427" spans="1:1" x14ac:dyDescent="0.2">
      <c r="A12427" s="2"/>
    </row>
    <row r="12428" spans="1:1" x14ac:dyDescent="0.2">
      <c r="A12428" s="2"/>
    </row>
    <row r="12429" spans="1:1" x14ac:dyDescent="0.2">
      <c r="A12429" s="2"/>
    </row>
    <row r="12430" spans="1:1" x14ac:dyDescent="0.2">
      <c r="A12430" s="2"/>
    </row>
    <row r="12431" spans="1:1" x14ac:dyDescent="0.2">
      <c r="A12431" s="2"/>
    </row>
    <row r="12432" spans="1:1" x14ac:dyDescent="0.2">
      <c r="A12432" s="2"/>
    </row>
    <row r="12433" spans="1:1" x14ac:dyDescent="0.2">
      <c r="A12433" s="2"/>
    </row>
    <row r="12434" spans="1:1" x14ac:dyDescent="0.2">
      <c r="A12434" s="2"/>
    </row>
    <row r="12435" spans="1:1" x14ac:dyDescent="0.2">
      <c r="A12435" s="2"/>
    </row>
    <row r="12436" spans="1:1" x14ac:dyDescent="0.2">
      <c r="A12436" s="2"/>
    </row>
    <row r="12437" spans="1:1" x14ac:dyDescent="0.2">
      <c r="A12437" s="2"/>
    </row>
    <row r="12438" spans="1:1" x14ac:dyDescent="0.2">
      <c r="A12438" s="2"/>
    </row>
    <row r="12439" spans="1:1" x14ac:dyDescent="0.2">
      <c r="A12439" s="2"/>
    </row>
    <row r="12440" spans="1:1" x14ac:dyDescent="0.2">
      <c r="A12440" s="2"/>
    </row>
    <row r="12441" spans="1:1" x14ac:dyDescent="0.2">
      <c r="A12441" s="2"/>
    </row>
    <row r="12442" spans="1:1" x14ac:dyDescent="0.2">
      <c r="A12442" s="2"/>
    </row>
    <row r="12443" spans="1:1" x14ac:dyDescent="0.2">
      <c r="A12443" s="2"/>
    </row>
    <row r="12444" spans="1:1" x14ac:dyDescent="0.2">
      <c r="A12444" s="2"/>
    </row>
    <row r="12445" spans="1:1" x14ac:dyDescent="0.2">
      <c r="A12445" s="2"/>
    </row>
    <row r="12446" spans="1:1" x14ac:dyDescent="0.2">
      <c r="A12446" s="2"/>
    </row>
    <row r="12447" spans="1:1" x14ac:dyDescent="0.2">
      <c r="A12447" s="2"/>
    </row>
    <row r="12448" spans="1:1" x14ac:dyDescent="0.2">
      <c r="A12448" s="2"/>
    </row>
    <row r="12449" spans="1:1" x14ac:dyDescent="0.2">
      <c r="A12449" s="2"/>
    </row>
    <row r="12450" spans="1:1" x14ac:dyDescent="0.2">
      <c r="A12450" s="2"/>
    </row>
    <row r="12451" spans="1:1" x14ac:dyDescent="0.2">
      <c r="A12451" s="2"/>
    </row>
    <row r="12452" spans="1:1" x14ac:dyDescent="0.2">
      <c r="A12452" s="2"/>
    </row>
    <row r="12453" spans="1:1" x14ac:dyDescent="0.2">
      <c r="A12453" s="2"/>
    </row>
    <row r="12454" spans="1:1" x14ac:dyDescent="0.2">
      <c r="A12454" s="2"/>
    </row>
    <row r="12455" spans="1:1" x14ac:dyDescent="0.2">
      <c r="A12455" s="2"/>
    </row>
    <row r="12456" spans="1:1" x14ac:dyDescent="0.2">
      <c r="A12456" s="2"/>
    </row>
    <row r="12457" spans="1:1" x14ac:dyDescent="0.2">
      <c r="A12457" s="2"/>
    </row>
    <row r="12458" spans="1:1" x14ac:dyDescent="0.2">
      <c r="A12458" s="2"/>
    </row>
    <row r="12459" spans="1:1" x14ac:dyDescent="0.2">
      <c r="A12459" s="2"/>
    </row>
    <row r="12460" spans="1:1" x14ac:dyDescent="0.2">
      <c r="A12460" s="2"/>
    </row>
    <row r="12461" spans="1:1" x14ac:dyDescent="0.2">
      <c r="A12461" s="2"/>
    </row>
    <row r="12462" spans="1:1" x14ac:dyDescent="0.2">
      <c r="A12462" s="2"/>
    </row>
    <row r="12463" spans="1:1" x14ac:dyDescent="0.2">
      <c r="A12463" s="2"/>
    </row>
    <row r="12464" spans="1:1" x14ac:dyDescent="0.2">
      <c r="A12464" s="2"/>
    </row>
    <row r="12465" spans="1:1" x14ac:dyDescent="0.2">
      <c r="A12465" s="2"/>
    </row>
    <row r="12466" spans="1:1" x14ac:dyDescent="0.2">
      <c r="A12466" s="2"/>
    </row>
    <row r="12467" spans="1:1" x14ac:dyDescent="0.2">
      <c r="A12467" s="2"/>
    </row>
    <row r="12468" spans="1:1" x14ac:dyDescent="0.2">
      <c r="A12468" s="2"/>
    </row>
    <row r="12469" spans="1:1" x14ac:dyDescent="0.2">
      <c r="A12469" s="2"/>
    </row>
    <row r="12470" spans="1:1" x14ac:dyDescent="0.2">
      <c r="A12470" s="2"/>
    </row>
    <row r="12471" spans="1:1" x14ac:dyDescent="0.2">
      <c r="A12471" s="2"/>
    </row>
    <row r="12472" spans="1:1" x14ac:dyDescent="0.2">
      <c r="A12472" s="2"/>
    </row>
    <row r="12473" spans="1:1" x14ac:dyDescent="0.2">
      <c r="A12473" s="2"/>
    </row>
    <row r="12474" spans="1:1" x14ac:dyDescent="0.2">
      <c r="A12474" s="2"/>
    </row>
    <row r="12475" spans="1:1" x14ac:dyDescent="0.2">
      <c r="A12475" s="2"/>
    </row>
    <row r="12476" spans="1:1" x14ac:dyDescent="0.2">
      <c r="A12476" s="2"/>
    </row>
    <row r="12477" spans="1:1" x14ac:dyDescent="0.2">
      <c r="A12477" s="2"/>
    </row>
    <row r="12478" spans="1:1" x14ac:dyDescent="0.2">
      <c r="A12478" s="2"/>
    </row>
    <row r="12479" spans="1:1" x14ac:dyDescent="0.2">
      <c r="A12479" s="2"/>
    </row>
    <row r="12480" spans="1:1" x14ac:dyDescent="0.2">
      <c r="A12480" s="2"/>
    </row>
    <row r="12481" spans="1:1" x14ac:dyDescent="0.2">
      <c r="A12481" s="2"/>
    </row>
    <row r="12482" spans="1:1" x14ac:dyDescent="0.2">
      <c r="A12482" s="2"/>
    </row>
    <row r="12483" spans="1:1" x14ac:dyDescent="0.2">
      <c r="A12483" s="2"/>
    </row>
    <row r="12484" spans="1:1" x14ac:dyDescent="0.2">
      <c r="A12484" s="2"/>
    </row>
    <row r="12485" spans="1:1" x14ac:dyDescent="0.2">
      <c r="A12485" s="2"/>
    </row>
    <row r="12486" spans="1:1" x14ac:dyDescent="0.2">
      <c r="A12486" s="2"/>
    </row>
    <row r="12487" spans="1:1" x14ac:dyDescent="0.2">
      <c r="A12487" s="2"/>
    </row>
    <row r="12488" spans="1:1" x14ac:dyDescent="0.2">
      <c r="A12488" s="2"/>
    </row>
    <row r="12489" spans="1:1" x14ac:dyDescent="0.2">
      <c r="A12489" s="2"/>
    </row>
    <row r="12490" spans="1:1" x14ac:dyDescent="0.2">
      <c r="A12490" s="2"/>
    </row>
    <row r="12491" spans="1:1" x14ac:dyDescent="0.2">
      <c r="A12491" s="2"/>
    </row>
    <row r="12492" spans="1:1" x14ac:dyDescent="0.2">
      <c r="A12492" s="2"/>
    </row>
    <row r="12493" spans="1:1" x14ac:dyDescent="0.2">
      <c r="A12493" s="2"/>
    </row>
    <row r="12494" spans="1:1" x14ac:dyDescent="0.2">
      <c r="A12494" s="2"/>
    </row>
    <row r="12495" spans="1:1" x14ac:dyDescent="0.2">
      <c r="A12495" s="2"/>
    </row>
    <row r="12496" spans="1:1" x14ac:dyDescent="0.2">
      <c r="A12496" s="2"/>
    </row>
    <row r="12497" spans="1:1" x14ac:dyDescent="0.2">
      <c r="A12497" s="2"/>
    </row>
    <row r="12498" spans="1:1" x14ac:dyDescent="0.2">
      <c r="A12498" s="2"/>
    </row>
    <row r="12499" spans="1:1" x14ac:dyDescent="0.2">
      <c r="A12499" s="2"/>
    </row>
    <row r="12500" spans="1:1" x14ac:dyDescent="0.2">
      <c r="A12500" s="2"/>
    </row>
    <row r="12501" spans="1:1" x14ac:dyDescent="0.2">
      <c r="A12501" s="2"/>
    </row>
    <row r="12502" spans="1:1" x14ac:dyDescent="0.2">
      <c r="A12502" s="2"/>
    </row>
    <row r="12503" spans="1:1" x14ac:dyDescent="0.2">
      <c r="A12503" s="2"/>
    </row>
    <row r="12504" spans="1:1" x14ac:dyDescent="0.2">
      <c r="A12504" s="2"/>
    </row>
    <row r="12505" spans="1:1" x14ac:dyDescent="0.2">
      <c r="A12505" s="2"/>
    </row>
    <row r="12506" spans="1:1" x14ac:dyDescent="0.2">
      <c r="A12506" s="2"/>
    </row>
    <row r="12507" spans="1:1" x14ac:dyDescent="0.2">
      <c r="A12507" s="2"/>
    </row>
    <row r="12508" spans="1:1" x14ac:dyDescent="0.2">
      <c r="A12508" s="2"/>
    </row>
    <row r="12509" spans="1:1" x14ac:dyDescent="0.2">
      <c r="A12509" s="2"/>
    </row>
    <row r="12510" spans="1:1" x14ac:dyDescent="0.2">
      <c r="A12510" s="2"/>
    </row>
    <row r="12511" spans="1:1" x14ac:dyDescent="0.2">
      <c r="A12511" s="2"/>
    </row>
    <row r="12512" spans="1:1" x14ac:dyDescent="0.2">
      <c r="A12512" s="2"/>
    </row>
    <row r="12513" spans="1:1" x14ac:dyDescent="0.2">
      <c r="A12513" s="2"/>
    </row>
    <row r="12514" spans="1:1" x14ac:dyDescent="0.2">
      <c r="A12514" s="2"/>
    </row>
    <row r="12515" spans="1:1" x14ac:dyDescent="0.2">
      <c r="A12515" s="2"/>
    </row>
    <row r="12516" spans="1:1" x14ac:dyDescent="0.2">
      <c r="A12516" s="2"/>
    </row>
    <row r="12517" spans="1:1" x14ac:dyDescent="0.2">
      <c r="A12517" s="2"/>
    </row>
    <row r="12518" spans="1:1" x14ac:dyDescent="0.2">
      <c r="A12518" s="2"/>
    </row>
    <row r="12519" spans="1:1" x14ac:dyDescent="0.2">
      <c r="A12519" s="2"/>
    </row>
    <row r="12520" spans="1:1" x14ac:dyDescent="0.2">
      <c r="A12520" s="2"/>
    </row>
    <row r="12521" spans="1:1" x14ac:dyDescent="0.2">
      <c r="A12521" s="2"/>
    </row>
    <row r="12522" spans="1:1" x14ac:dyDescent="0.2">
      <c r="A12522" s="2"/>
    </row>
    <row r="12523" spans="1:1" x14ac:dyDescent="0.2">
      <c r="A12523" s="2"/>
    </row>
    <row r="12524" spans="1:1" x14ac:dyDescent="0.2">
      <c r="A12524" s="2"/>
    </row>
    <row r="12525" spans="1:1" x14ac:dyDescent="0.2">
      <c r="A12525" s="2"/>
    </row>
    <row r="12526" spans="1:1" x14ac:dyDescent="0.2">
      <c r="A12526" s="2"/>
    </row>
    <row r="12527" spans="1:1" x14ac:dyDescent="0.2">
      <c r="A12527" s="2"/>
    </row>
    <row r="12528" spans="1:1" x14ac:dyDescent="0.2">
      <c r="A12528" s="2"/>
    </row>
    <row r="12529" spans="1:1" x14ac:dyDescent="0.2">
      <c r="A12529" s="2"/>
    </row>
    <row r="12530" spans="1:1" x14ac:dyDescent="0.2">
      <c r="A12530" s="2"/>
    </row>
    <row r="12531" spans="1:1" x14ac:dyDescent="0.2">
      <c r="A12531" s="2"/>
    </row>
    <row r="12532" spans="1:1" x14ac:dyDescent="0.2">
      <c r="A12532" s="2"/>
    </row>
    <row r="12533" spans="1:1" x14ac:dyDescent="0.2">
      <c r="A12533" s="2"/>
    </row>
    <row r="12534" spans="1:1" x14ac:dyDescent="0.2">
      <c r="A12534" s="2"/>
    </row>
    <row r="12535" spans="1:1" x14ac:dyDescent="0.2">
      <c r="A12535" s="2"/>
    </row>
    <row r="12536" spans="1:1" x14ac:dyDescent="0.2">
      <c r="A12536" s="2"/>
    </row>
    <row r="12537" spans="1:1" x14ac:dyDescent="0.2">
      <c r="A12537" s="2"/>
    </row>
    <row r="12538" spans="1:1" x14ac:dyDescent="0.2">
      <c r="A12538" s="2"/>
    </row>
    <row r="12539" spans="1:1" x14ac:dyDescent="0.2">
      <c r="A12539" s="2"/>
    </row>
    <row r="12540" spans="1:1" x14ac:dyDescent="0.2">
      <c r="A12540" s="2"/>
    </row>
    <row r="12541" spans="1:1" x14ac:dyDescent="0.2">
      <c r="A12541" s="2"/>
    </row>
    <row r="12542" spans="1:1" x14ac:dyDescent="0.2">
      <c r="A12542" s="2"/>
    </row>
    <row r="12543" spans="1:1" x14ac:dyDescent="0.2">
      <c r="A12543" s="2"/>
    </row>
    <row r="12544" spans="1:1" x14ac:dyDescent="0.2">
      <c r="A12544" s="2"/>
    </row>
    <row r="12545" spans="1:1" x14ac:dyDescent="0.2">
      <c r="A12545" s="2"/>
    </row>
    <row r="12546" spans="1:1" x14ac:dyDescent="0.2">
      <c r="A12546" s="2"/>
    </row>
    <row r="12547" spans="1:1" x14ac:dyDescent="0.2">
      <c r="A12547" s="2"/>
    </row>
    <row r="12548" spans="1:1" x14ac:dyDescent="0.2">
      <c r="A12548" s="2"/>
    </row>
    <row r="12549" spans="1:1" x14ac:dyDescent="0.2">
      <c r="A12549" s="2"/>
    </row>
    <row r="12550" spans="1:1" x14ac:dyDescent="0.2">
      <c r="A12550" s="2"/>
    </row>
    <row r="12551" spans="1:1" x14ac:dyDescent="0.2">
      <c r="A12551" s="2"/>
    </row>
    <row r="12552" spans="1:1" x14ac:dyDescent="0.2">
      <c r="A12552" s="2"/>
    </row>
    <row r="12553" spans="1:1" x14ac:dyDescent="0.2">
      <c r="A12553" s="2"/>
    </row>
    <row r="12554" spans="1:1" x14ac:dyDescent="0.2">
      <c r="A12554" s="2"/>
    </row>
    <row r="12555" spans="1:1" x14ac:dyDescent="0.2">
      <c r="A12555" s="2"/>
    </row>
    <row r="12556" spans="1:1" x14ac:dyDescent="0.2">
      <c r="A12556" s="2"/>
    </row>
    <row r="12557" spans="1:1" x14ac:dyDescent="0.2">
      <c r="A12557" s="2"/>
    </row>
    <row r="12558" spans="1:1" x14ac:dyDescent="0.2">
      <c r="A12558" s="2"/>
    </row>
    <row r="12559" spans="1:1" x14ac:dyDescent="0.2">
      <c r="A12559" s="2"/>
    </row>
    <row r="12560" spans="1:1" x14ac:dyDescent="0.2">
      <c r="A12560" s="2"/>
    </row>
    <row r="12561" spans="1:1" x14ac:dyDescent="0.2">
      <c r="A12561" s="2"/>
    </row>
    <row r="12562" spans="1:1" x14ac:dyDescent="0.2">
      <c r="A12562" s="2"/>
    </row>
    <row r="12563" spans="1:1" x14ac:dyDescent="0.2">
      <c r="A12563" s="2"/>
    </row>
    <row r="12564" spans="1:1" x14ac:dyDescent="0.2">
      <c r="A12564" s="2"/>
    </row>
    <row r="12565" spans="1:1" x14ac:dyDescent="0.2">
      <c r="A12565" s="2"/>
    </row>
    <row r="12566" spans="1:1" x14ac:dyDescent="0.2">
      <c r="A12566" s="2"/>
    </row>
    <row r="12567" spans="1:1" x14ac:dyDescent="0.2">
      <c r="A12567" s="2"/>
    </row>
    <row r="12568" spans="1:1" x14ac:dyDescent="0.2">
      <c r="A12568" s="2"/>
    </row>
    <row r="12569" spans="1:1" x14ac:dyDescent="0.2">
      <c r="A12569" s="2"/>
    </row>
    <row r="12570" spans="1:1" x14ac:dyDescent="0.2">
      <c r="A12570" s="2"/>
    </row>
    <row r="12571" spans="1:1" x14ac:dyDescent="0.2">
      <c r="A12571" s="2"/>
    </row>
    <row r="12572" spans="1:1" x14ac:dyDescent="0.2">
      <c r="A12572" s="2"/>
    </row>
    <row r="12573" spans="1:1" x14ac:dyDescent="0.2">
      <c r="A12573" s="2"/>
    </row>
    <row r="12574" spans="1:1" x14ac:dyDescent="0.2">
      <c r="A12574" s="2"/>
    </row>
    <row r="12575" spans="1:1" x14ac:dyDescent="0.2">
      <c r="A12575" s="2"/>
    </row>
    <row r="12576" spans="1:1" x14ac:dyDescent="0.2">
      <c r="A12576" s="2"/>
    </row>
    <row r="12577" spans="1:1" x14ac:dyDescent="0.2">
      <c r="A12577" s="2"/>
    </row>
    <row r="12578" spans="1:1" x14ac:dyDescent="0.2">
      <c r="A12578" s="2"/>
    </row>
    <row r="12579" spans="1:1" x14ac:dyDescent="0.2">
      <c r="A12579" s="2"/>
    </row>
    <row r="12580" spans="1:1" x14ac:dyDescent="0.2">
      <c r="A12580" s="2"/>
    </row>
    <row r="12581" spans="1:1" x14ac:dyDescent="0.2">
      <c r="A12581" s="2"/>
    </row>
    <row r="12582" spans="1:1" x14ac:dyDescent="0.2">
      <c r="A12582" s="2"/>
    </row>
    <row r="12583" spans="1:1" x14ac:dyDescent="0.2">
      <c r="A12583" s="2"/>
    </row>
    <row r="12584" spans="1:1" x14ac:dyDescent="0.2">
      <c r="A12584" s="2"/>
    </row>
    <row r="12585" spans="1:1" x14ac:dyDescent="0.2">
      <c r="A12585" s="2"/>
    </row>
    <row r="12586" spans="1:1" x14ac:dyDescent="0.2">
      <c r="A12586" s="2"/>
    </row>
    <row r="12587" spans="1:1" x14ac:dyDescent="0.2">
      <c r="A12587" s="2"/>
    </row>
    <row r="12588" spans="1:1" x14ac:dyDescent="0.2">
      <c r="A12588" s="2"/>
    </row>
    <row r="12589" spans="1:1" x14ac:dyDescent="0.2">
      <c r="A12589" s="2"/>
    </row>
    <row r="12590" spans="1:1" x14ac:dyDescent="0.2">
      <c r="A12590" s="2"/>
    </row>
    <row r="12591" spans="1:1" x14ac:dyDescent="0.2">
      <c r="A12591" s="2"/>
    </row>
    <row r="12592" spans="1:1" x14ac:dyDescent="0.2">
      <c r="A12592" s="2"/>
    </row>
    <row r="12593" spans="1:1" x14ac:dyDescent="0.2">
      <c r="A12593" s="2"/>
    </row>
    <row r="12594" spans="1:1" x14ac:dyDescent="0.2">
      <c r="A12594" s="2"/>
    </row>
    <row r="12595" spans="1:1" x14ac:dyDescent="0.2">
      <c r="A12595" s="2"/>
    </row>
    <row r="12596" spans="1:1" x14ac:dyDescent="0.2">
      <c r="A12596" s="2"/>
    </row>
    <row r="12597" spans="1:1" x14ac:dyDescent="0.2">
      <c r="A12597" s="2"/>
    </row>
    <row r="12598" spans="1:1" x14ac:dyDescent="0.2">
      <c r="A12598" s="2"/>
    </row>
    <row r="12599" spans="1:1" x14ac:dyDescent="0.2">
      <c r="A12599" s="2"/>
    </row>
    <row r="12600" spans="1:1" x14ac:dyDescent="0.2">
      <c r="A12600" s="2"/>
    </row>
    <row r="12601" spans="1:1" x14ac:dyDescent="0.2">
      <c r="A12601" s="2"/>
    </row>
    <row r="12602" spans="1:1" x14ac:dyDescent="0.2">
      <c r="A12602" s="2"/>
    </row>
    <row r="12603" spans="1:1" x14ac:dyDescent="0.2">
      <c r="A12603" s="2"/>
    </row>
    <row r="12604" spans="1:1" x14ac:dyDescent="0.2">
      <c r="A12604" s="2"/>
    </row>
    <row r="12605" spans="1:1" x14ac:dyDescent="0.2">
      <c r="A12605" s="2"/>
    </row>
    <row r="12606" spans="1:1" x14ac:dyDescent="0.2">
      <c r="A12606" s="2"/>
    </row>
    <row r="12607" spans="1:1" x14ac:dyDescent="0.2">
      <c r="A12607" s="2"/>
    </row>
    <row r="12608" spans="1:1" x14ac:dyDescent="0.2">
      <c r="A12608" s="2"/>
    </row>
    <row r="12609" spans="1:1" x14ac:dyDescent="0.2">
      <c r="A12609" s="2"/>
    </row>
    <row r="12610" spans="1:1" x14ac:dyDescent="0.2">
      <c r="A12610" s="2"/>
    </row>
    <row r="12611" spans="1:1" x14ac:dyDescent="0.2">
      <c r="A12611" s="2"/>
    </row>
    <row r="12612" spans="1:1" x14ac:dyDescent="0.2">
      <c r="A12612" s="2"/>
    </row>
    <row r="12613" spans="1:1" x14ac:dyDescent="0.2">
      <c r="A12613" s="2"/>
    </row>
    <row r="12614" spans="1:1" x14ac:dyDescent="0.2">
      <c r="A12614" s="2"/>
    </row>
    <row r="12615" spans="1:1" x14ac:dyDescent="0.2">
      <c r="A12615" s="2"/>
    </row>
    <row r="12616" spans="1:1" x14ac:dyDescent="0.2">
      <c r="A12616" s="2"/>
    </row>
    <row r="12617" spans="1:1" x14ac:dyDescent="0.2">
      <c r="A12617" s="2"/>
    </row>
    <row r="12618" spans="1:1" x14ac:dyDescent="0.2">
      <c r="A12618" s="2"/>
    </row>
    <row r="12619" spans="1:1" x14ac:dyDescent="0.2">
      <c r="A12619" s="2"/>
    </row>
    <row r="12620" spans="1:1" x14ac:dyDescent="0.2">
      <c r="A12620" s="2"/>
    </row>
    <row r="12621" spans="1:1" x14ac:dyDescent="0.2">
      <c r="A12621" s="2"/>
    </row>
    <row r="12622" spans="1:1" x14ac:dyDescent="0.2">
      <c r="A12622" s="2"/>
    </row>
    <row r="12623" spans="1:1" x14ac:dyDescent="0.2">
      <c r="A12623" s="2"/>
    </row>
    <row r="12624" spans="1:1" x14ac:dyDescent="0.2">
      <c r="A12624" s="2"/>
    </row>
    <row r="12625" spans="1:1" x14ac:dyDescent="0.2">
      <c r="A12625" s="2"/>
    </row>
    <row r="12626" spans="1:1" x14ac:dyDescent="0.2">
      <c r="A12626" s="2"/>
    </row>
    <row r="12627" spans="1:1" x14ac:dyDescent="0.2">
      <c r="A12627" s="2"/>
    </row>
    <row r="12628" spans="1:1" x14ac:dyDescent="0.2">
      <c r="A12628" s="2"/>
    </row>
    <row r="12629" spans="1:1" x14ac:dyDescent="0.2">
      <c r="A12629" s="2"/>
    </row>
    <row r="12630" spans="1:1" x14ac:dyDescent="0.2">
      <c r="A12630" s="2"/>
    </row>
    <row r="12631" spans="1:1" x14ac:dyDescent="0.2">
      <c r="A12631" s="2"/>
    </row>
    <row r="12632" spans="1:1" x14ac:dyDescent="0.2">
      <c r="A12632" s="2"/>
    </row>
    <row r="12633" spans="1:1" x14ac:dyDescent="0.2">
      <c r="A12633" s="2"/>
    </row>
    <row r="12634" spans="1:1" x14ac:dyDescent="0.2">
      <c r="A12634" s="2"/>
    </row>
    <row r="12635" spans="1:1" x14ac:dyDescent="0.2">
      <c r="A12635" s="2"/>
    </row>
    <row r="12636" spans="1:1" x14ac:dyDescent="0.2">
      <c r="A12636" s="2"/>
    </row>
    <row r="12637" spans="1:1" x14ac:dyDescent="0.2">
      <c r="A12637" s="2"/>
    </row>
    <row r="12638" spans="1:1" x14ac:dyDescent="0.2">
      <c r="A12638" s="2"/>
    </row>
    <row r="12639" spans="1:1" x14ac:dyDescent="0.2">
      <c r="A12639" s="2"/>
    </row>
    <row r="12640" spans="1:1" x14ac:dyDescent="0.2">
      <c r="A12640" s="2"/>
    </row>
    <row r="12641" spans="1:1" x14ac:dyDescent="0.2">
      <c r="A12641" s="2"/>
    </row>
    <row r="12642" spans="1:1" x14ac:dyDescent="0.2">
      <c r="A12642" s="2"/>
    </row>
    <row r="12643" spans="1:1" x14ac:dyDescent="0.2">
      <c r="A12643" s="2"/>
    </row>
    <row r="12644" spans="1:1" x14ac:dyDescent="0.2">
      <c r="A12644" s="2"/>
    </row>
    <row r="12645" spans="1:1" x14ac:dyDescent="0.2">
      <c r="A12645" s="2"/>
    </row>
    <row r="12646" spans="1:1" x14ac:dyDescent="0.2">
      <c r="A12646" s="2"/>
    </row>
    <row r="12647" spans="1:1" x14ac:dyDescent="0.2">
      <c r="A12647" s="2"/>
    </row>
    <row r="12648" spans="1:1" x14ac:dyDescent="0.2">
      <c r="A12648" s="2"/>
    </row>
    <row r="12649" spans="1:1" x14ac:dyDescent="0.2">
      <c r="A12649" s="2"/>
    </row>
    <row r="12650" spans="1:1" x14ac:dyDescent="0.2">
      <c r="A12650" s="2"/>
    </row>
    <row r="12651" spans="1:1" x14ac:dyDescent="0.2">
      <c r="A12651" s="2"/>
    </row>
    <row r="12652" spans="1:1" x14ac:dyDescent="0.2">
      <c r="A12652" s="2"/>
    </row>
    <row r="12653" spans="1:1" x14ac:dyDescent="0.2">
      <c r="A12653" s="2"/>
    </row>
    <row r="12654" spans="1:1" x14ac:dyDescent="0.2">
      <c r="A12654" s="2"/>
    </row>
    <row r="12655" spans="1:1" x14ac:dyDescent="0.2">
      <c r="A12655" s="2"/>
    </row>
    <row r="12656" spans="1:1" x14ac:dyDescent="0.2">
      <c r="A12656" s="2"/>
    </row>
    <row r="12657" spans="1:1" x14ac:dyDescent="0.2">
      <c r="A12657" s="2"/>
    </row>
    <row r="12658" spans="1:1" x14ac:dyDescent="0.2">
      <c r="A12658" s="2"/>
    </row>
    <row r="12659" spans="1:1" x14ac:dyDescent="0.2">
      <c r="A12659" s="2"/>
    </row>
    <row r="12660" spans="1:1" x14ac:dyDescent="0.2">
      <c r="A12660" s="2"/>
    </row>
    <row r="12661" spans="1:1" x14ac:dyDescent="0.2">
      <c r="A12661" s="2"/>
    </row>
    <row r="12662" spans="1:1" x14ac:dyDescent="0.2">
      <c r="A12662" s="2"/>
    </row>
    <row r="12663" spans="1:1" x14ac:dyDescent="0.2">
      <c r="A12663" s="2"/>
    </row>
    <row r="12664" spans="1:1" x14ac:dyDescent="0.2">
      <c r="A12664" s="2"/>
    </row>
    <row r="12665" spans="1:1" x14ac:dyDescent="0.2">
      <c r="A12665" s="2"/>
    </row>
    <row r="12666" spans="1:1" x14ac:dyDescent="0.2">
      <c r="A12666" s="2"/>
    </row>
    <row r="12667" spans="1:1" x14ac:dyDescent="0.2">
      <c r="A12667" s="2"/>
    </row>
    <row r="12668" spans="1:1" x14ac:dyDescent="0.2">
      <c r="A12668" s="2"/>
    </row>
    <row r="12669" spans="1:1" x14ac:dyDescent="0.2">
      <c r="A12669" s="2"/>
    </row>
    <row r="12670" spans="1:1" x14ac:dyDescent="0.2">
      <c r="A12670" s="2"/>
    </row>
    <row r="12671" spans="1:1" x14ac:dyDescent="0.2">
      <c r="A12671" s="2"/>
    </row>
    <row r="12672" spans="1:1" x14ac:dyDescent="0.2">
      <c r="A12672" s="2"/>
    </row>
    <row r="12673" spans="1:1" x14ac:dyDescent="0.2">
      <c r="A12673" s="2"/>
    </row>
    <row r="12674" spans="1:1" x14ac:dyDescent="0.2">
      <c r="A12674" s="2"/>
    </row>
    <row r="12675" spans="1:1" x14ac:dyDescent="0.2">
      <c r="A12675" s="2"/>
    </row>
    <row r="12676" spans="1:1" x14ac:dyDescent="0.2">
      <c r="A12676" s="2"/>
    </row>
    <row r="12677" spans="1:1" x14ac:dyDescent="0.2">
      <c r="A12677" s="2"/>
    </row>
    <row r="12678" spans="1:1" x14ac:dyDescent="0.2">
      <c r="A12678" s="2"/>
    </row>
    <row r="12679" spans="1:1" x14ac:dyDescent="0.2">
      <c r="A12679" s="2"/>
    </row>
    <row r="12680" spans="1:1" x14ac:dyDescent="0.2">
      <c r="A12680" s="2"/>
    </row>
    <row r="12681" spans="1:1" x14ac:dyDescent="0.2">
      <c r="A12681" s="2"/>
    </row>
    <row r="12682" spans="1:1" x14ac:dyDescent="0.2">
      <c r="A12682" s="2"/>
    </row>
    <row r="12683" spans="1:1" x14ac:dyDescent="0.2">
      <c r="A12683" s="2"/>
    </row>
    <row r="12684" spans="1:1" x14ac:dyDescent="0.2">
      <c r="A12684" s="2"/>
    </row>
    <row r="12685" spans="1:1" x14ac:dyDescent="0.2">
      <c r="A12685" s="2"/>
    </row>
    <row r="12686" spans="1:1" x14ac:dyDescent="0.2">
      <c r="A12686" s="2"/>
    </row>
    <row r="12687" spans="1:1" x14ac:dyDescent="0.2">
      <c r="A12687" s="2"/>
    </row>
    <row r="12688" spans="1:1" x14ac:dyDescent="0.2">
      <c r="A12688" s="2"/>
    </row>
    <row r="12689" spans="1:1" x14ac:dyDescent="0.2">
      <c r="A12689" s="2"/>
    </row>
    <row r="12690" spans="1:1" x14ac:dyDescent="0.2">
      <c r="A12690" s="2"/>
    </row>
    <row r="12691" spans="1:1" x14ac:dyDescent="0.2">
      <c r="A12691" s="2"/>
    </row>
    <row r="12692" spans="1:1" x14ac:dyDescent="0.2">
      <c r="A12692" s="2"/>
    </row>
    <row r="12693" spans="1:1" x14ac:dyDescent="0.2">
      <c r="A12693" s="2"/>
    </row>
    <row r="12694" spans="1:1" x14ac:dyDescent="0.2">
      <c r="A12694" s="2"/>
    </row>
    <row r="12695" spans="1:1" x14ac:dyDescent="0.2">
      <c r="A12695" s="2"/>
    </row>
    <row r="12696" spans="1:1" x14ac:dyDescent="0.2">
      <c r="A12696" s="2"/>
    </row>
    <row r="12697" spans="1:1" x14ac:dyDescent="0.2">
      <c r="A12697" s="2"/>
    </row>
    <row r="12698" spans="1:1" x14ac:dyDescent="0.2">
      <c r="A12698" s="2"/>
    </row>
    <row r="12699" spans="1:1" x14ac:dyDescent="0.2">
      <c r="A12699" s="2"/>
    </row>
    <row r="12700" spans="1:1" x14ac:dyDescent="0.2">
      <c r="A12700" s="2"/>
    </row>
    <row r="12701" spans="1:1" x14ac:dyDescent="0.2">
      <c r="A12701" s="2"/>
    </row>
    <row r="12702" spans="1:1" x14ac:dyDescent="0.2">
      <c r="A12702" s="2"/>
    </row>
    <row r="12703" spans="1:1" x14ac:dyDescent="0.2">
      <c r="A12703" s="2"/>
    </row>
    <row r="12704" spans="1:1" x14ac:dyDescent="0.2">
      <c r="A12704" s="2"/>
    </row>
    <row r="12705" spans="1:1" x14ac:dyDescent="0.2">
      <c r="A12705" s="2"/>
    </row>
    <row r="12706" spans="1:1" x14ac:dyDescent="0.2">
      <c r="A12706" s="2"/>
    </row>
    <row r="12707" spans="1:1" x14ac:dyDescent="0.2">
      <c r="A12707" s="2"/>
    </row>
    <row r="12708" spans="1:1" x14ac:dyDescent="0.2">
      <c r="A12708" s="2"/>
    </row>
    <row r="12709" spans="1:1" x14ac:dyDescent="0.2">
      <c r="A12709" s="2"/>
    </row>
    <row r="12710" spans="1:1" x14ac:dyDescent="0.2">
      <c r="A12710" s="2"/>
    </row>
    <row r="12711" spans="1:1" x14ac:dyDescent="0.2">
      <c r="A12711" s="2"/>
    </row>
    <row r="12712" spans="1:1" x14ac:dyDescent="0.2">
      <c r="A12712" s="2"/>
    </row>
    <row r="12713" spans="1:1" x14ac:dyDescent="0.2">
      <c r="A12713" s="2"/>
    </row>
    <row r="12714" spans="1:1" x14ac:dyDescent="0.2">
      <c r="A12714" s="2"/>
    </row>
    <row r="12715" spans="1:1" x14ac:dyDescent="0.2">
      <c r="A12715" s="2"/>
    </row>
    <row r="12716" spans="1:1" x14ac:dyDescent="0.2">
      <c r="A12716" s="2"/>
    </row>
    <row r="12717" spans="1:1" x14ac:dyDescent="0.2">
      <c r="A12717" s="2"/>
    </row>
    <row r="12718" spans="1:1" x14ac:dyDescent="0.2">
      <c r="A12718" s="2"/>
    </row>
    <row r="12719" spans="1:1" x14ac:dyDescent="0.2">
      <c r="A12719" s="2"/>
    </row>
    <row r="12720" spans="1:1" x14ac:dyDescent="0.2">
      <c r="A12720" s="2"/>
    </row>
    <row r="12721" spans="1:1" x14ac:dyDescent="0.2">
      <c r="A12721" s="2"/>
    </row>
    <row r="12722" spans="1:1" x14ac:dyDescent="0.2">
      <c r="A12722" s="2"/>
    </row>
    <row r="12723" spans="1:1" x14ac:dyDescent="0.2">
      <c r="A12723" s="2"/>
    </row>
    <row r="12724" spans="1:1" x14ac:dyDescent="0.2">
      <c r="A12724" s="2"/>
    </row>
    <row r="12725" spans="1:1" x14ac:dyDescent="0.2">
      <c r="A12725" s="2"/>
    </row>
    <row r="12726" spans="1:1" x14ac:dyDescent="0.2">
      <c r="A12726" s="2"/>
    </row>
    <row r="12727" spans="1:1" x14ac:dyDescent="0.2">
      <c r="A12727" s="2"/>
    </row>
    <row r="12728" spans="1:1" x14ac:dyDescent="0.2">
      <c r="A12728" s="2"/>
    </row>
    <row r="12729" spans="1:1" x14ac:dyDescent="0.2">
      <c r="A12729" s="2"/>
    </row>
    <row r="12730" spans="1:1" x14ac:dyDescent="0.2">
      <c r="A12730" s="2"/>
    </row>
    <row r="12731" spans="1:1" x14ac:dyDescent="0.2">
      <c r="A12731" s="2"/>
    </row>
    <row r="12732" spans="1:1" x14ac:dyDescent="0.2">
      <c r="A12732" s="2"/>
    </row>
    <row r="12733" spans="1:1" x14ac:dyDescent="0.2">
      <c r="A12733" s="2"/>
    </row>
    <row r="12734" spans="1:1" x14ac:dyDescent="0.2">
      <c r="A12734" s="2"/>
    </row>
    <row r="12735" spans="1:1" x14ac:dyDescent="0.2">
      <c r="A12735" s="2"/>
    </row>
    <row r="12736" spans="1:1" x14ac:dyDescent="0.2">
      <c r="A12736" s="2"/>
    </row>
    <row r="12737" spans="1:1" x14ac:dyDescent="0.2">
      <c r="A12737" s="2"/>
    </row>
    <row r="12738" spans="1:1" x14ac:dyDescent="0.2">
      <c r="A12738" s="2"/>
    </row>
    <row r="12739" spans="1:1" x14ac:dyDescent="0.2">
      <c r="A12739" s="2"/>
    </row>
    <row r="12740" spans="1:1" x14ac:dyDescent="0.2">
      <c r="A12740" s="2"/>
    </row>
    <row r="12741" spans="1:1" x14ac:dyDescent="0.2">
      <c r="A12741" s="2"/>
    </row>
    <row r="12742" spans="1:1" x14ac:dyDescent="0.2">
      <c r="A12742" s="2"/>
    </row>
    <row r="12743" spans="1:1" x14ac:dyDescent="0.2">
      <c r="A12743" s="2"/>
    </row>
    <row r="12744" spans="1:1" x14ac:dyDescent="0.2">
      <c r="A12744" s="2"/>
    </row>
    <row r="12745" spans="1:1" x14ac:dyDescent="0.2">
      <c r="A12745" s="2"/>
    </row>
    <row r="12746" spans="1:1" x14ac:dyDescent="0.2">
      <c r="A12746" s="2"/>
    </row>
    <row r="12747" spans="1:1" x14ac:dyDescent="0.2">
      <c r="A12747" s="2"/>
    </row>
    <row r="12748" spans="1:1" x14ac:dyDescent="0.2">
      <c r="A12748" s="2"/>
    </row>
    <row r="12749" spans="1:1" x14ac:dyDescent="0.2">
      <c r="A12749" s="2"/>
    </row>
    <row r="12750" spans="1:1" x14ac:dyDescent="0.2">
      <c r="A12750" s="2"/>
    </row>
    <row r="12751" spans="1:1" x14ac:dyDescent="0.2">
      <c r="A12751" s="2"/>
    </row>
    <row r="12752" spans="1:1" x14ac:dyDescent="0.2">
      <c r="A12752" s="2"/>
    </row>
    <row r="12753" spans="1:1" x14ac:dyDescent="0.2">
      <c r="A12753" s="2"/>
    </row>
    <row r="12754" spans="1:1" x14ac:dyDescent="0.2">
      <c r="A12754" s="2"/>
    </row>
    <row r="12755" spans="1:1" x14ac:dyDescent="0.2">
      <c r="A12755" s="2"/>
    </row>
    <row r="12756" spans="1:1" x14ac:dyDescent="0.2">
      <c r="A12756" s="2"/>
    </row>
    <row r="12757" spans="1:1" x14ac:dyDescent="0.2">
      <c r="A12757" s="2"/>
    </row>
    <row r="12758" spans="1:1" x14ac:dyDescent="0.2">
      <c r="A12758" s="2"/>
    </row>
    <row r="12759" spans="1:1" x14ac:dyDescent="0.2">
      <c r="A12759" s="2"/>
    </row>
    <row r="12760" spans="1:1" x14ac:dyDescent="0.2">
      <c r="A12760" s="2"/>
    </row>
    <row r="12761" spans="1:1" x14ac:dyDescent="0.2">
      <c r="A12761" s="2"/>
    </row>
    <row r="12762" spans="1:1" x14ac:dyDescent="0.2">
      <c r="A12762" s="2"/>
    </row>
    <row r="12763" spans="1:1" x14ac:dyDescent="0.2">
      <c r="A12763" s="2"/>
    </row>
    <row r="12764" spans="1:1" x14ac:dyDescent="0.2">
      <c r="A12764" s="2"/>
    </row>
    <row r="12765" spans="1:1" x14ac:dyDescent="0.2">
      <c r="A12765" s="2"/>
    </row>
    <row r="12766" spans="1:1" x14ac:dyDescent="0.2">
      <c r="A12766" s="2"/>
    </row>
    <row r="12767" spans="1:1" x14ac:dyDescent="0.2">
      <c r="A12767" s="2"/>
    </row>
    <row r="12768" spans="1:1" x14ac:dyDescent="0.2">
      <c r="A12768" s="2"/>
    </row>
    <row r="12769" spans="1:1" x14ac:dyDescent="0.2">
      <c r="A12769" s="2"/>
    </row>
    <row r="12770" spans="1:1" x14ac:dyDescent="0.2">
      <c r="A12770" s="2"/>
    </row>
    <row r="12771" spans="1:1" x14ac:dyDescent="0.2">
      <c r="A12771" s="2"/>
    </row>
    <row r="12772" spans="1:1" x14ac:dyDescent="0.2">
      <c r="A12772" s="2"/>
    </row>
    <row r="12773" spans="1:1" x14ac:dyDescent="0.2">
      <c r="A12773" s="2"/>
    </row>
    <row r="12774" spans="1:1" x14ac:dyDescent="0.2">
      <c r="A12774" s="2"/>
    </row>
    <row r="12775" spans="1:1" x14ac:dyDescent="0.2">
      <c r="A12775" s="2"/>
    </row>
    <row r="12776" spans="1:1" x14ac:dyDescent="0.2">
      <c r="A12776" s="2"/>
    </row>
    <row r="12777" spans="1:1" x14ac:dyDescent="0.2">
      <c r="A12777" s="2"/>
    </row>
    <row r="12778" spans="1:1" x14ac:dyDescent="0.2">
      <c r="A12778" s="2"/>
    </row>
    <row r="12779" spans="1:1" x14ac:dyDescent="0.2">
      <c r="A12779" s="2"/>
    </row>
    <row r="12780" spans="1:1" x14ac:dyDescent="0.2">
      <c r="A12780" s="2"/>
    </row>
    <row r="12781" spans="1:1" x14ac:dyDescent="0.2">
      <c r="A12781" s="2"/>
    </row>
    <row r="12782" spans="1:1" x14ac:dyDescent="0.2">
      <c r="A12782" s="2"/>
    </row>
    <row r="12783" spans="1:1" x14ac:dyDescent="0.2">
      <c r="A12783" s="2"/>
    </row>
    <row r="12784" spans="1:1" x14ac:dyDescent="0.2">
      <c r="A12784" s="2"/>
    </row>
    <row r="12785" spans="1:1" x14ac:dyDescent="0.2">
      <c r="A12785" s="2"/>
    </row>
    <row r="12786" spans="1:1" x14ac:dyDescent="0.2">
      <c r="A12786" s="2"/>
    </row>
    <row r="12787" spans="1:1" x14ac:dyDescent="0.2">
      <c r="A12787" s="2"/>
    </row>
    <row r="12788" spans="1:1" x14ac:dyDescent="0.2">
      <c r="A12788" s="2"/>
    </row>
    <row r="12789" spans="1:1" x14ac:dyDescent="0.2">
      <c r="A12789" s="2"/>
    </row>
    <row r="12790" spans="1:1" x14ac:dyDescent="0.2">
      <c r="A12790" s="2"/>
    </row>
    <row r="12791" spans="1:1" x14ac:dyDescent="0.2">
      <c r="A12791" s="2"/>
    </row>
    <row r="12792" spans="1:1" x14ac:dyDescent="0.2">
      <c r="A12792" s="2"/>
    </row>
    <row r="12793" spans="1:1" x14ac:dyDescent="0.2">
      <c r="A12793" s="2"/>
    </row>
    <row r="12794" spans="1:1" x14ac:dyDescent="0.2">
      <c r="A12794" s="2"/>
    </row>
    <row r="12795" spans="1:1" x14ac:dyDescent="0.2">
      <c r="A12795" s="2"/>
    </row>
    <row r="12796" spans="1:1" x14ac:dyDescent="0.2">
      <c r="A12796" s="2"/>
    </row>
    <row r="12797" spans="1:1" x14ac:dyDescent="0.2">
      <c r="A12797" s="2"/>
    </row>
    <row r="12798" spans="1:1" x14ac:dyDescent="0.2">
      <c r="A12798" s="2"/>
    </row>
    <row r="12799" spans="1:1" x14ac:dyDescent="0.2">
      <c r="A12799" s="2"/>
    </row>
    <row r="12800" spans="1:1" x14ac:dyDescent="0.2">
      <c r="A12800" s="2"/>
    </row>
    <row r="12801" spans="1:1" x14ac:dyDescent="0.2">
      <c r="A12801" s="2"/>
    </row>
    <row r="12802" spans="1:1" x14ac:dyDescent="0.2">
      <c r="A12802" s="2"/>
    </row>
    <row r="12803" spans="1:1" x14ac:dyDescent="0.2">
      <c r="A12803" s="2"/>
    </row>
    <row r="12804" spans="1:1" x14ac:dyDescent="0.2">
      <c r="A12804" s="2"/>
    </row>
    <row r="12805" spans="1:1" x14ac:dyDescent="0.2">
      <c r="A12805" s="2"/>
    </row>
    <row r="12806" spans="1:1" x14ac:dyDescent="0.2">
      <c r="A12806" s="2"/>
    </row>
    <row r="12807" spans="1:1" x14ac:dyDescent="0.2">
      <c r="A12807" s="2"/>
    </row>
    <row r="12808" spans="1:1" x14ac:dyDescent="0.2">
      <c r="A12808" s="2"/>
    </row>
    <row r="12809" spans="1:1" x14ac:dyDescent="0.2">
      <c r="A12809" s="2"/>
    </row>
    <row r="12810" spans="1:1" x14ac:dyDescent="0.2">
      <c r="A12810" s="2"/>
    </row>
    <row r="12811" spans="1:1" x14ac:dyDescent="0.2">
      <c r="A12811" s="2"/>
    </row>
    <row r="12812" spans="1:1" x14ac:dyDescent="0.2">
      <c r="A12812" s="2"/>
    </row>
    <row r="12813" spans="1:1" x14ac:dyDescent="0.2">
      <c r="A12813" s="2"/>
    </row>
    <row r="12814" spans="1:1" x14ac:dyDescent="0.2">
      <c r="A12814" s="2"/>
    </row>
    <row r="12815" spans="1:1" x14ac:dyDescent="0.2">
      <c r="A12815" s="2"/>
    </row>
    <row r="12816" spans="1:1" x14ac:dyDescent="0.2">
      <c r="A12816" s="2"/>
    </row>
    <row r="12817" spans="1:1" x14ac:dyDescent="0.2">
      <c r="A12817" s="2"/>
    </row>
    <row r="12818" spans="1:1" x14ac:dyDescent="0.2">
      <c r="A12818" s="2"/>
    </row>
    <row r="12819" spans="1:1" x14ac:dyDescent="0.2">
      <c r="A12819" s="2"/>
    </row>
    <row r="12820" spans="1:1" x14ac:dyDescent="0.2">
      <c r="A12820" s="2"/>
    </row>
    <row r="12821" spans="1:1" x14ac:dyDescent="0.2">
      <c r="A12821" s="2"/>
    </row>
    <row r="12822" spans="1:1" x14ac:dyDescent="0.2">
      <c r="A12822" s="2"/>
    </row>
    <row r="12823" spans="1:1" x14ac:dyDescent="0.2">
      <c r="A12823" s="2"/>
    </row>
    <row r="12824" spans="1:1" x14ac:dyDescent="0.2">
      <c r="A12824" s="2"/>
    </row>
    <row r="12825" spans="1:1" x14ac:dyDescent="0.2">
      <c r="A12825" s="2"/>
    </row>
    <row r="12826" spans="1:1" x14ac:dyDescent="0.2">
      <c r="A12826" s="2"/>
    </row>
    <row r="12827" spans="1:1" x14ac:dyDescent="0.2">
      <c r="A12827" s="2"/>
    </row>
    <row r="12828" spans="1:1" x14ac:dyDescent="0.2">
      <c r="A12828" s="2"/>
    </row>
    <row r="12829" spans="1:1" x14ac:dyDescent="0.2">
      <c r="A12829" s="2"/>
    </row>
    <row r="12830" spans="1:1" x14ac:dyDescent="0.2">
      <c r="A12830" s="2"/>
    </row>
    <row r="12831" spans="1:1" x14ac:dyDescent="0.2">
      <c r="A12831" s="2"/>
    </row>
    <row r="12832" spans="1:1" x14ac:dyDescent="0.2">
      <c r="A12832" s="2"/>
    </row>
    <row r="12833" spans="1:1" x14ac:dyDescent="0.2">
      <c r="A12833" s="2"/>
    </row>
    <row r="12834" spans="1:1" x14ac:dyDescent="0.2">
      <c r="A12834" s="2"/>
    </row>
    <row r="12835" spans="1:1" x14ac:dyDescent="0.2">
      <c r="A12835" s="2"/>
    </row>
    <row r="12836" spans="1:1" x14ac:dyDescent="0.2">
      <c r="A12836" s="2"/>
    </row>
    <row r="12837" spans="1:1" x14ac:dyDescent="0.2">
      <c r="A12837" s="2"/>
    </row>
    <row r="12838" spans="1:1" x14ac:dyDescent="0.2">
      <c r="A12838" s="2"/>
    </row>
    <row r="12839" spans="1:1" x14ac:dyDescent="0.2">
      <c r="A12839" s="2"/>
    </row>
    <row r="12840" spans="1:1" x14ac:dyDescent="0.2">
      <c r="A12840" s="2"/>
    </row>
    <row r="12841" spans="1:1" x14ac:dyDescent="0.2">
      <c r="A12841" s="2"/>
    </row>
    <row r="12842" spans="1:1" x14ac:dyDescent="0.2">
      <c r="A12842" s="2"/>
    </row>
    <row r="12843" spans="1:1" x14ac:dyDescent="0.2">
      <c r="A12843" s="2"/>
    </row>
    <row r="12844" spans="1:1" x14ac:dyDescent="0.2">
      <c r="A12844" s="2"/>
    </row>
    <row r="12845" spans="1:1" x14ac:dyDescent="0.2">
      <c r="A12845" s="2"/>
    </row>
    <row r="12846" spans="1:1" x14ac:dyDescent="0.2">
      <c r="A12846" s="2"/>
    </row>
    <row r="12847" spans="1:1" x14ac:dyDescent="0.2">
      <c r="A12847" s="2"/>
    </row>
    <row r="12848" spans="1:1" x14ac:dyDescent="0.2">
      <c r="A12848" s="2"/>
    </row>
    <row r="12849" spans="1:1" x14ac:dyDescent="0.2">
      <c r="A12849" s="2"/>
    </row>
    <row r="12850" spans="1:1" x14ac:dyDescent="0.2">
      <c r="A12850" s="2"/>
    </row>
    <row r="12851" spans="1:1" x14ac:dyDescent="0.2">
      <c r="A12851" s="2"/>
    </row>
    <row r="12852" spans="1:1" x14ac:dyDescent="0.2">
      <c r="A12852" s="2"/>
    </row>
    <row r="12853" spans="1:1" x14ac:dyDescent="0.2">
      <c r="A12853" s="2"/>
    </row>
    <row r="12854" spans="1:1" x14ac:dyDescent="0.2">
      <c r="A12854" s="2"/>
    </row>
    <row r="12855" spans="1:1" x14ac:dyDescent="0.2">
      <c r="A12855" s="2"/>
    </row>
    <row r="12856" spans="1:1" x14ac:dyDescent="0.2">
      <c r="A12856" s="2"/>
    </row>
    <row r="12857" spans="1:1" x14ac:dyDescent="0.2">
      <c r="A12857" s="2"/>
    </row>
    <row r="12858" spans="1:1" x14ac:dyDescent="0.2">
      <c r="A12858" s="2"/>
    </row>
    <row r="12859" spans="1:1" x14ac:dyDescent="0.2">
      <c r="A12859" s="2"/>
    </row>
    <row r="12860" spans="1:1" x14ac:dyDescent="0.2">
      <c r="A12860" s="2"/>
    </row>
    <row r="12861" spans="1:1" x14ac:dyDescent="0.2">
      <c r="A12861" s="2"/>
    </row>
    <row r="12862" spans="1:1" x14ac:dyDescent="0.2">
      <c r="A12862" s="2"/>
    </row>
    <row r="12863" spans="1:1" x14ac:dyDescent="0.2">
      <c r="A12863" s="2"/>
    </row>
    <row r="12864" spans="1:1" x14ac:dyDescent="0.2">
      <c r="A12864" s="2"/>
    </row>
    <row r="12865" spans="1:1" x14ac:dyDescent="0.2">
      <c r="A12865" s="2"/>
    </row>
    <row r="12866" spans="1:1" x14ac:dyDescent="0.2">
      <c r="A12866" s="2"/>
    </row>
    <row r="12867" spans="1:1" x14ac:dyDescent="0.2">
      <c r="A12867" s="2"/>
    </row>
    <row r="12868" spans="1:1" x14ac:dyDescent="0.2">
      <c r="A12868" s="2"/>
    </row>
    <row r="12869" spans="1:1" x14ac:dyDescent="0.2">
      <c r="A12869" s="2"/>
    </row>
    <row r="12870" spans="1:1" x14ac:dyDescent="0.2">
      <c r="A12870" s="2"/>
    </row>
    <row r="12871" spans="1:1" x14ac:dyDescent="0.2">
      <c r="A12871" s="2"/>
    </row>
    <row r="12872" spans="1:1" x14ac:dyDescent="0.2">
      <c r="A12872" s="2"/>
    </row>
    <row r="12873" spans="1:1" x14ac:dyDescent="0.2">
      <c r="A12873" s="2"/>
    </row>
    <row r="12874" spans="1:1" x14ac:dyDescent="0.2">
      <c r="A12874" s="2"/>
    </row>
    <row r="12875" spans="1:1" x14ac:dyDescent="0.2">
      <c r="A12875" s="2"/>
    </row>
    <row r="12876" spans="1:1" x14ac:dyDescent="0.2">
      <c r="A12876" s="2"/>
    </row>
    <row r="12877" spans="1:1" x14ac:dyDescent="0.2">
      <c r="A12877" s="2"/>
    </row>
    <row r="12878" spans="1:1" x14ac:dyDescent="0.2">
      <c r="A12878" s="2"/>
    </row>
    <row r="12879" spans="1:1" x14ac:dyDescent="0.2">
      <c r="A12879" s="2"/>
    </row>
    <row r="12880" spans="1:1" x14ac:dyDescent="0.2">
      <c r="A12880" s="2"/>
    </row>
    <row r="12881" spans="1:1" x14ac:dyDescent="0.2">
      <c r="A12881" s="2"/>
    </row>
    <row r="12882" spans="1:1" x14ac:dyDescent="0.2">
      <c r="A12882" s="2"/>
    </row>
    <row r="12883" spans="1:1" x14ac:dyDescent="0.2">
      <c r="A12883" s="2"/>
    </row>
    <row r="12884" spans="1:1" x14ac:dyDescent="0.2">
      <c r="A12884" s="2"/>
    </row>
    <row r="12885" spans="1:1" x14ac:dyDescent="0.2">
      <c r="A12885" s="2"/>
    </row>
    <row r="12886" spans="1:1" x14ac:dyDescent="0.2">
      <c r="A12886" s="2"/>
    </row>
    <row r="12887" spans="1:1" x14ac:dyDescent="0.2">
      <c r="A12887" s="2"/>
    </row>
    <row r="12888" spans="1:1" x14ac:dyDescent="0.2">
      <c r="A12888" s="2"/>
    </row>
    <row r="12889" spans="1:1" x14ac:dyDescent="0.2">
      <c r="A12889" s="2"/>
    </row>
    <row r="12890" spans="1:1" x14ac:dyDescent="0.2">
      <c r="A12890" s="2"/>
    </row>
    <row r="12891" spans="1:1" x14ac:dyDescent="0.2">
      <c r="A12891" s="2"/>
    </row>
    <row r="12892" spans="1:1" x14ac:dyDescent="0.2">
      <c r="A12892" s="2"/>
    </row>
    <row r="12893" spans="1:1" x14ac:dyDescent="0.2">
      <c r="A12893" s="2"/>
    </row>
    <row r="12894" spans="1:1" x14ac:dyDescent="0.2">
      <c r="A12894" s="2"/>
    </row>
    <row r="12895" spans="1:1" x14ac:dyDescent="0.2">
      <c r="A12895" s="2"/>
    </row>
    <row r="12896" spans="1:1" x14ac:dyDescent="0.2">
      <c r="A12896" s="2"/>
    </row>
    <row r="12897" spans="1:1" x14ac:dyDescent="0.2">
      <c r="A12897" s="2"/>
    </row>
    <row r="12898" spans="1:1" x14ac:dyDescent="0.2">
      <c r="A12898" s="2"/>
    </row>
    <row r="12899" spans="1:1" x14ac:dyDescent="0.2">
      <c r="A12899" s="2"/>
    </row>
    <row r="12900" spans="1:1" x14ac:dyDescent="0.2">
      <c r="A12900" s="2"/>
    </row>
    <row r="12901" spans="1:1" x14ac:dyDescent="0.2">
      <c r="A12901" s="2"/>
    </row>
    <row r="12902" spans="1:1" x14ac:dyDescent="0.2">
      <c r="A12902" s="2"/>
    </row>
    <row r="12903" spans="1:1" x14ac:dyDescent="0.2">
      <c r="A12903" s="2"/>
    </row>
    <row r="12904" spans="1:1" x14ac:dyDescent="0.2">
      <c r="A12904" s="2"/>
    </row>
    <row r="12905" spans="1:1" x14ac:dyDescent="0.2">
      <c r="A12905" s="2"/>
    </row>
    <row r="12906" spans="1:1" x14ac:dyDescent="0.2">
      <c r="A12906" s="2"/>
    </row>
    <row r="12907" spans="1:1" x14ac:dyDescent="0.2">
      <c r="A12907" s="2"/>
    </row>
    <row r="12908" spans="1:1" x14ac:dyDescent="0.2">
      <c r="A12908" s="2"/>
    </row>
    <row r="12909" spans="1:1" x14ac:dyDescent="0.2">
      <c r="A12909" s="2"/>
    </row>
    <row r="12910" spans="1:1" x14ac:dyDescent="0.2">
      <c r="A12910" s="2"/>
    </row>
    <row r="12911" spans="1:1" x14ac:dyDescent="0.2">
      <c r="A12911" s="2"/>
    </row>
    <row r="12912" spans="1:1" x14ac:dyDescent="0.2">
      <c r="A12912" s="2"/>
    </row>
    <row r="12913" spans="1:1" x14ac:dyDescent="0.2">
      <c r="A12913" s="2"/>
    </row>
    <row r="12914" spans="1:1" x14ac:dyDescent="0.2">
      <c r="A12914" s="2"/>
    </row>
    <row r="12915" spans="1:1" x14ac:dyDescent="0.2">
      <c r="A12915" s="2"/>
    </row>
    <row r="12916" spans="1:1" x14ac:dyDescent="0.2">
      <c r="A12916" s="2"/>
    </row>
    <row r="12917" spans="1:1" x14ac:dyDescent="0.2">
      <c r="A12917" s="2"/>
    </row>
    <row r="12918" spans="1:1" x14ac:dyDescent="0.2">
      <c r="A12918" s="2"/>
    </row>
    <row r="12919" spans="1:1" x14ac:dyDescent="0.2">
      <c r="A12919" s="2"/>
    </row>
    <row r="12920" spans="1:1" x14ac:dyDescent="0.2">
      <c r="A12920" s="2"/>
    </row>
    <row r="12921" spans="1:1" x14ac:dyDescent="0.2">
      <c r="A12921" s="2"/>
    </row>
    <row r="12922" spans="1:1" x14ac:dyDescent="0.2">
      <c r="A12922" s="2"/>
    </row>
    <row r="12923" spans="1:1" x14ac:dyDescent="0.2">
      <c r="A12923" s="2"/>
    </row>
    <row r="12924" spans="1:1" x14ac:dyDescent="0.2">
      <c r="A12924" s="2"/>
    </row>
    <row r="12925" spans="1:1" x14ac:dyDescent="0.2">
      <c r="A12925" s="2"/>
    </row>
    <row r="12926" spans="1:1" x14ac:dyDescent="0.2">
      <c r="A12926" s="2"/>
    </row>
    <row r="12927" spans="1:1" x14ac:dyDescent="0.2">
      <c r="A12927" s="2"/>
    </row>
    <row r="12928" spans="1:1" x14ac:dyDescent="0.2">
      <c r="A12928" s="2"/>
    </row>
    <row r="12929" spans="1:1" x14ac:dyDescent="0.2">
      <c r="A12929" s="2"/>
    </row>
    <row r="12930" spans="1:1" x14ac:dyDescent="0.2">
      <c r="A12930" s="2"/>
    </row>
    <row r="12931" spans="1:1" x14ac:dyDescent="0.2">
      <c r="A12931" s="2"/>
    </row>
    <row r="12932" spans="1:1" x14ac:dyDescent="0.2">
      <c r="A12932" s="2"/>
    </row>
    <row r="12933" spans="1:1" x14ac:dyDescent="0.2">
      <c r="A12933" s="2"/>
    </row>
    <row r="12934" spans="1:1" x14ac:dyDescent="0.2">
      <c r="A12934" s="2"/>
    </row>
    <row r="12935" spans="1:1" x14ac:dyDescent="0.2">
      <c r="A12935" s="2"/>
    </row>
    <row r="12936" spans="1:1" x14ac:dyDescent="0.2">
      <c r="A12936" s="2"/>
    </row>
    <row r="12937" spans="1:1" x14ac:dyDescent="0.2">
      <c r="A12937" s="2"/>
    </row>
    <row r="12938" spans="1:1" x14ac:dyDescent="0.2">
      <c r="A12938" s="2"/>
    </row>
    <row r="12939" spans="1:1" x14ac:dyDescent="0.2">
      <c r="A12939" s="2"/>
    </row>
    <row r="12940" spans="1:1" x14ac:dyDescent="0.2">
      <c r="A12940" s="2"/>
    </row>
    <row r="12941" spans="1:1" x14ac:dyDescent="0.2">
      <c r="A12941" s="2"/>
    </row>
    <row r="12942" spans="1:1" x14ac:dyDescent="0.2">
      <c r="A12942" s="2"/>
    </row>
    <row r="12943" spans="1:1" x14ac:dyDescent="0.2">
      <c r="A12943" s="2"/>
    </row>
    <row r="12944" spans="1:1" x14ac:dyDescent="0.2">
      <c r="A12944" s="2"/>
    </row>
    <row r="12945" spans="1:1" x14ac:dyDescent="0.2">
      <c r="A12945" s="2"/>
    </row>
    <row r="12946" spans="1:1" x14ac:dyDescent="0.2">
      <c r="A12946" s="2"/>
    </row>
    <row r="12947" spans="1:1" x14ac:dyDescent="0.2">
      <c r="A12947" s="2"/>
    </row>
    <row r="12948" spans="1:1" x14ac:dyDescent="0.2">
      <c r="A12948" s="2"/>
    </row>
    <row r="12949" spans="1:1" x14ac:dyDescent="0.2">
      <c r="A12949" s="2"/>
    </row>
    <row r="12950" spans="1:1" x14ac:dyDescent="0.2">
      <c r="A12950" s="2"/>
    </row>
    <row r="12951" spans="1:1" x14ac:dyDescent="0.2">
      <c r="A12951" s="2"/>
    </row>
    <row r="12952" spans="1:1" x14ac:dyDescent="0.2">
      <c r="A12952" s="2"/>
    </row>
    <row r="12953" spans="1:1" x14ac:dyDescent="0.2">
      <c r="A12953" s="2"/>
    </row>
    <row r="12954" spans="1:1" x14ac:dyDescent="0.2">
      <c r="A12954" s="2"/>
    </row>
    <row r="12955" spans="1:1" x14ac:dyDescent="0.2">
      <c r="A12955" s="2"/>
    </row>
    <row r="12956" spans="1:1" x14ac:dyDescent="0.2">
      <c r="A12956" s="2"/>
    </row>
    <row r="12957" spans="1:1" x14ac:dyDescent="0.2">
      <c r="A12957" s="2"/>
    </row>
    <row r="12958" spans="1:1" x14ac:dyDescent="0.2">
      <c r="A12958" s="2"/>
    </row>
    <row r="12959" spans="1:1" x14ac:dyDescent="0.2">
      <c r="A12959" s="2"/>
    </row>
    <row r="12960" spans="1:1" x14ac:dyDescent="0.2">
      <c r="A12960" s="2"/>
    </row>
    <row r="12961" spans="1:1" x14ac:dyDescent="0.2">
      <c r="A12961" s="2"/>
    </row>
    <row r="12962" spans="1:1" x14ac:dyDescent="0.2">
      <c r="A12962" s="2"/>
    </row>
    <row r="12963" spans="1:1" x14ac:dyDescent="0.2">
      <c r="A12963" s="2"/>
    </row>
    <row r="12964" spans="1:1" x14ac:dyDescent="0.2">
      <c r="A12964" s="2"/>
    </row>
    <row r="12965" spans="1:1" x14ac:dyDescent="0.2">
      <c r="A12965" s="2"/>
    </row>
    <row r="12966" spans="1:1" x14ac:dyDescent="0.2">
      <c r="A12966" s="2"/>
    </row>
    <row r="12967" spans="1:1" x14ac:dyDescent="0.2">
      <c r="A12967" s="2"/>
    </row>
    <row r="12968" spans="1:1" x14ac:dyDescent="0.2">
      <c r="A12968" s="2"/>
    </row>
    <row r="12969" spans="1:1" x14ac:dyDescent="0.2">
      <c r="A12969" s="2"/>
    </row>
    <row r="12970" spans="1:1" x14ac:dyDescent="0.2">
      <c r="A12970" s="2"/>
    </row>
    <row r="12971" spans="1:1" x14ac:dyDescent="0.2">
      <c r="A12971" s="2"/>
    </row>
    <row r="12972" spans="1:1" x14ac:dyDescent="0.2">
      <c r="A12972" s="2"/>
    </row>
    <row r="12973" spans="1:1" x14ac:dyDescent="0.2">
      <c r="A12973" s="2"/>
    </row>
    <row r="12974" spans="1:1" x14ac:dyDescent="0.2">
      <c r="A12974" s="2"/>
    </row>
    <row r="12975" spans="1:1" x14ac:dyDescent="0.2">
      <c r="A12975" s="2"/>
    </row>
    <row r="12976" spans="1:1" x14ac:dyDescent="0.2">
      <c r="A12976" s="2"/>
    </row>
    <row r="12977" spans="1:1" x14ac:dyDescent="0.2">
      <c r="A12977" s="2"/>
    </row>
    <row r="12978" spans="1:1" x14ac:dyDescent="0.2">
      <c r="A12978" s="2"/>
    </row>
    <row r="12979" spans="1:1" x14ac:dyDescent="0.2">
      <c r="A12979" s="2"/>
    </row>
    <row r="12980" spans="1:1" x14ac:dyDescent="0.2">
      <c r="A12980" s="2"/>
    </row>
    <row r="12981" spans="1:1" x14ac:dyDescent="0.2">
      <c r="A12981" s="2"/>
    </row>
    <row r="12982" spans="1:1" x14ac:dyDescent="0.2">
      <c r="A12982" s="2"/>
    </row>
    <row r="12983" spans="1:1" x14ac:dyDescent="0.2">
      <c r="A12983" s="2"/>
    </row>
    <row r="12984" spans="1:1" x14ac:dyDescent="0.2">
      <c r="A12984" s="2"/>
    </row>
    <row r="12985" spans="1:1" x14ac:dyDescent="0.2">
      <c r="A12985" s="2"/>
    </row>
    <row r="12986" spans="1:1" x14ac:dyDescent="0.2">
      <c r="A12986" s="2"/>
    </row>
    <row r="12987" spans="1:1" x14ac:dyDescent="0.2">
      <c r="A12987" s="2"/>
    </row>
    <row r="12988" spans="1:1" x14ac:dyDescent="0.2">
      <c r="A12988" s="2"/>
    </row>
    <row r="12989" spans="1:1" x14ac:dyDescent="0.2">
      <c r="A12989" s="2"/>
    </row>
    <row r="12990" spans="1:1" x14ac:dyDescent="0.2">
      <c r="A12990" s="2"/>
    </row>
    <row r="12991" spans="1:1" x14ac:dyDescent="0.2">
      <c r="A12991" s="2"/>
    </row>
    <row r="12992" spans="1:1" x14ac:dyDescent="0.2">
      <c r="A12992" s="2"/>
    </row>
    <row r="12993" spans="1:1" x14ac:dyDescent="0.2">
      <c r="A12993" s="2"/>
    </row>
    <row r="12994" spans="1:1" x14ac:dyDescent="0.2">
      <c r="A12994" s="2"/>
    </row>
    <row r="12995" spans="1:1" x14ac:dyDescent="0.2">
      <c r="A12995" s="2"/>
    </row>
    <row r="12996" spans="1:1" x14ac:dyDescent="0.2">
      <c r="A12996" s="2"/>
    </row>
    <row r="12997" spans="1:1" x14ac:dyDescent="0.2">
      <c r="A12997" s="2"/>
    </row>
    <row r="12998" spans="1:1" x14ac:dyDescent="0.2">
      <c r="A12998" s="2"/>
    </row>
    <row r="12999" spans="1:1" x14ac:dyDescent="0.2">
      <c r="A12999" s="2"/>
    </row>
    <row r="13000" spans="1:1" x14ac:dyDescent="0.2">
      <c r="A13000" s="2"/>
    </row>
    <row r="13001" spans="1:1" x14ac:dyDescent="0.2">
      <c r="A13001" s="2"/>
    </row>
    <row r="13002" spans="1:1" x14ac:dyDescent="0.2">
      <c r="A13002" s="2"/>
    </row>
    <row r="13003" spans="1:1" x14ac:dyDescent="0.2">
      <c r="A13003" s="2"/>
    </row>
    <row r="13004" spans="1:1" x14ac:dyDescent="0.2">
      <c r="A13004" s="2"/>
    </row>
    <row r="13005" spans="1:1" x14ac:dyDescent="0.2">
      <c r="A13005" s="2"/>
    </row>
    <row r="13006" spans="1:1" x14ac:dyDescent="0.2">
      <c r="A13006" s="2"/>
    </row>
    <row r="13007" spans="1:1" x14ac:dyDescent="0.2">
      <c r="A13007" s="2"/>
    </row>
    <row r="13008" spans="1:1" x14ac:dyDescent="0.2">
      <c r="A13008" s="2"/>
    </row>
    <row r="13009" spans="1:1" x14ac:dyDescent="0.2">
      <c r="A13009" s="2"/>
    </row>
    <row r="13010" spans="1:1" x14ac:dyDescent="0.2">
      <c r="A13010" s="2"/>
    </row>
    <row r="13011" spans="1:1" x14ac:dyDescent="0.2">
      <c r="A13011" s="2"/>
    </row>
    <row r="13012" spans="1:1" x14ac:dyDescent="0.2">
      <c r="A13012" s="2"/>
    </row>
    <row r="13013" spans="1:1" x14ac:dyDescent="0.2">
      <c r="A13013" s="2"/>
    </row>
    <row r="13014" spans="1:1" x14ac:dyDescent="0.2">
      <c r="A13014" s="2"/>
    </row>
    <row r="13015" spans="1:1" x14ac:dyDescent="0.2">
      <c r="A13015" s="2"/>
    </row>
    <row r="13016" spans="1:1" x14ac:dyDescent="0.2">
      <c r="A13016" s="2"/>
    </row>
    <row r="13017" spans="1:1" x14ac:dyDescent="0.2">
      <c r="A13017" s="2"/>
    </row>
    <row r="13018" spans="1:1" x14ac:dyDescent="0.2">
      <c r="A13018" s="2"/>
    </row>
    <row r="13019" spans="1:1" x14ac:dyDescent="0.2">
      <c r="A13019" s="2"/>
    </row>
    <row r="13020" spans="1:1" x14ac:dyDescent="0.2">
      <c r="A13020" s="2"/>
    </row>
    <row r="13021" spans="1:1" x14ac:dyDescent="0.2">
      <c r="A13021" s="2"/>
    </row>
    <row r="13022" spans="1:1" x14ac:dyDescent="0.2">
      <c r="A13022" s="2"/>
    </row>
    <row r="13023" spans="1:1" x14ac:dyDescent="0.2">
      <c r="A13023" s="2"/>
    </row>
    <row r="13024" spans="1:1" x14ac:dyDescent="0.2">
      <c r="A13024" s="2"/>
    </row>
    <row r="13025" spans="1:1" x14ac:dyDescent="0.2">
      <c r="A13025" s="2"/>
    </row>
    <row r="13026" spans="1:1" x14ac:dyDescent="0.2">
      <c r="A13026" s="2"/>
    </row>
    <row r="13027" spans="1:1" x14ac:dyDescent="0.2">
      <c r="A13027" s="2"/>
    </row>
    <row r="13028" spans="1:1" x14ac:dyDescent="0.2">
      <c r="A13028" s="2"/>
    </row>
    <row r="13029" spans="1:1" x14ac:dyDescent="0.2">
      <c r="A13029" s="2"/>
    </row>
    <row r="13030" spans="1:1" x14ac:dyDescent="0.2">
      <c r="A13030" s="2"/>
    </row>
    <row r="13031" spans="1:1" x14ac:dyDescent="0.2">
      <c r="A13031" s="2"/>
    </row>
    <row r="13032" spans="1:1" x14ac:dyDescent="0.2">
      <c r="A13032" s="2"/>
    </row>
    <row r="13033" spans="1:1" x14ac:dyDescent="0.2">
      <c r="A13033" s="2"/>
    </row>
    <row r="13034" spans="1:1" x14ac:dyDescent="0.2">
      <c r="A13034" s="2"/>
    </row>
    <row r="13035" spans="1:1" x14ac:dyDescent="0.2">
      <c r="A13035" s="2"/>
    </row>
    <row r="13036" spans="1:1" x14ac:dyDescent="0.2">
      <c r="A13036" s="2"/>
    </row>
    <row r="13037" spans="1:1" x14ac:dyDescent="0.2">
      <c r="A13037" s="2"/>
    </row>
    <row r="13038" spans="1:1" x14ac:dyDescent="0.2">
      <c r="A13038" s="2"/>
    </row>
    <row r="13039" spans="1:1" x14ac:dyDescent="0.2">
      <c r="A13039" s="2"/>
    </row>
    <row r="13040" spans="1:1" x14ac:dyDescent="0.2">
      <c r="A13040" s="2"/>
    </row>
    <row r="13041" spans="1:1" x14ac:dyDescent="0.2">
      <c r="A13041" s="2"/>
    </row>
    <row r="13042" spans="1:1" x14ac:dyDescent="0.2">
      <c r="A13042" s="2"/>
    </row>
    <row r="13043" spans="1:1" x14ac:dyDescent="0.2">
      <c r="A13043" s="2"/>
    </row>
    <row r="13044" spans="1:1" x14ac:dyDescent="0.2">
      <c r="A13044" s="2"/>
    </row>
    <row r="13045" spans="1:1" x14ac:dyDescent="0.2">
      <c r="A13045" s="2"/>
    </row>
    <row r="13046" spans="1:1" x14ac:dyDescent="0.2">
      <c r="A13046" s="2"/>
    </row>
    <row r="13047" spans="1:1" x14ac:dyDescent="0.2">
      <c r="A13047" s="2"/>
    </row>
    <row r="13048" spans="1:1" x14ac:dyDescent="0.2">
      <c r="A13048" s="2"/>
    </row>
    <row r="13049" spans="1:1" x14ac:dyDescent="0.2">
      <c r="A13049" s="2"/>
    </row>
    <row r="13050" spans="1:1" x14ac:dyDescent="0.2">
      <c r="A13050" s="2"/>
    </row>
    <row r="13051" spans="1:1" x14ac:dyDescent="0.2">
      <c r="A13051" s="2"/>
    </row>
    <row r="13052" spans="1:1" x14ac:dyDescent="0.2">
      <c r="A13052" s="2"/>
    </row>
    <row r="13053" spans="1:1" x14ac:dyDescent="0.2">
      <c r="A13053" s="2"/>
    </row>
    <row r="13054" spans="1:1" x14ac:dyDescent="0.2">
      <c r="A13054" s="2"/>
    </row>
    <row r="13055" spans="1:1" x14ac:dyDescent="0.2">
      <c r="A13055" s="2"/>
    </row>
    <row r="13056" spans="1:1" x14ac:dyDescent="0.2">
      <c r="A13056" s="2"/>
    </row>
    <row r="13057" spans="1:1" x14ac:dyDescent="0.2">
      <c r="A13057" s="2"/>
    </row>
    <row r="13058" spans="1:1" x14ac:dyDescent="0.2">
      <c r="A13058" s="2"/>
    </row>
    <row r="13059" spans="1:1" x14ac:dyDescent="0.2">
      <c r="A13059" s="2"/>
    </row>
    <row r="13060" spans="1:1" x14ac:dyDescent="0.2">
      <c r="A13060" s="2"/>
    </row>
    <row r="13061" spans="1:1" x14ac:dyDescent="0.2">
      <c r="A13061" s="2"/>
    </row>
    <row r="13062" spans="1:1" x14ac:dyDescent="0.2">
      <c r="A13062" s="2"/>
    </row>
    <row r="13063" spans="1:1" x14ac:dyDescent="0.2">
      <c r="A13063" s="2"/>
    </row>
    <row r="13064" spans="1:1" x14ac:dyDescent="0.2">
      <c r="A13064" s="2"/>
    </row>
    <row r="13065" spans="1:1" x14ac:dyDescent="0.2">
      <c r="A13065" s="2"/>
    </row>
    <row r="13066" spans="1:1" x14ac:dyDescent="0.2">
      <c r="A13066" s="2"/>
    </row>
    <row r="13067" spans="1:1" x14ac:dyDescent="0.2">
      <c r="A13067" s="2"/>
    </row>
    <row r="13068" spans="1:1" x14ac:dyDescent="0.2">
      <c r="A13068" s="2"/>
    </row>
    <row r="13069" spans="1:1" x14ac:dyDescent="0.2">
      <c r="A13069" s="2"/>
    </row>
    <row r="13070" spans="1:1" x14ac:dyDescent="0.2">
      <c r="A13070" s="2"/>
    </row>
    <row r="13071" spans="1:1" x14ac:dyDescent="0.2">
      <c r="A13071" s="2"/>
    </row>
    <row r="13072" spans="1:1" x14ac:dyDescent="0.2">
      <c r="A13072" s="2"/>
    </row>
    <row r="13073" spans="1:1" x14ac:dyDescent="0.2">
      <c r="A13073" s="2"/>
    </row>
    <row r="13074" spans="1:1" x14ac:dyDescent="0.2">
      <c r="A13074" s="2"/>
    </row>
    <row r="13075" spans="1:1" x14ac:dyDescent="0.2">
      <c r="A13075" s="2"/>
    </row>
    <row r="13076" spans="1:1" x14ac:dyDescent="0.2">
      <c r="A13076" s="2"/>
    </row>
    <row r="13077" spans="1:1" x14ac:dyDescent="0.2">
      <c r="A13077" s="2"/>
    </row>
    <row r="13078" spans="1:1" x14ac:dyDescent="0.2">
      <c r="A13078" s="2"/>
    </row>
    <row r="13079" spans="1:1" x14ac:dyDescent="0.2">
      <c r="A13079" s="2"/>
    </row>
    <row r="13080" spans="1:1" x14ac:dyDescent="0.2">
      <c r="A13080" s="2"/>
    </row>
    <row r="13081" spans="1:1" x14ac:dyDescent="0.2">
      <c r="A13081" s="2"/>
    </row>
    <row r="13082" spans="1:1" x14ac:dyDescent="0.2">
      <c r="A13082" s="2"/>
    </row>
    <row r="13083" spans="1:1" x14ac:dyDescent="0.2">
      <c r="A13083" s="2"/>
    </row>
    <row r="13084" spans="1:1" x14ac:dyDescent="0.2">
      <c r="A13084" s="2"/>
    </row>
    <row r="13085" spans="1:1" x14ac:dyDescent="0.2">
      <c r="A13085" s="2"/>
    </row>
    <row r="13086" spans="1:1" x14ac:dyDescent="0.2">
      <c r="A13086" s="2"/>
    </row>
    <row r="13087" spans="1:1" x14ac:dyDescent="0.2">
      <c r="A13087" s="2"/>
    </row>
    <row r="13088" spans="1:1" x14ac:dyDescent="0.2">
      <c r="A13088" s="2"/>
    </row>
    <row r="13089" spans="1:1" x14ac:dyDescent="0.2">
      <c r="A13089" s="2"/>
    </row>
    <row r="13090" spans="1:1" x14ac:dyDescent="0.2">
      <c r="A13090" s="2"/>
    </row>
    <row r="13091" spans="1:1" x14ac:dyDescent="0.2">
      <c r="A13091" s="2"/>
    </row>
    <row r="13092" spans="1:1" x14ac:dyDescent="0.2">
      <c r="A13092" s="2"/>
    </row>
    <row r="13093" spans="1:1" x14ac:dyDescent="0.2">
      <c r="A13093" s="2"/>
    </row>
    <row r="13094" spans="1:1" x14ac:dyDescent="0.2">
      <c r="A13094" s="2"/>
    </row>
    <row r="13095" spans="1:1" x14ac:dyDescent="0.2">
      <c r="A13095" s="2"/>
    </row>
    <row r="13096" spans="1:1" x14ac:dyDescent="0.2">
      <c r="A13096" s="2"/>
    </row>
    <row r="13097" spans="1:1" x14ac:dyDescent="0.2">
      <c r="A13097" s="2"/>
    </row>
    <row r="13098" spans="1:1" x14ac:dyDescent="0.2">
      <c r="A13098" s="2"/>
    </row>
    <row r="13099" spans="1:1" x14ac:dyDescent="0.2">
      <c r="A13099" s="2"/>
    </row>
    <row r="13100" spans="1:1" x14ac:dyDescent="0.2">
      <c r="A13100" s="2"/>
    </row>
    <row r="13101" spans="1:1" x14ac:dyDescent="0.2">
      <c r="A13101" s="2"/>
    </row>
    <row r="13102" spans="1:1" x14ac:dyDescent="0.2">
      <c r="A13102" s="2"/>
    </row>
    <row r="13103" spans="1:1" x14ac:dyDescent="0.2">
      <c r="A13103" s="2"/>
    </row>
    <row r="13104" spans="1:1" x14ac:dyDescent="0.2">
      <c r="A13104" s="2"/>
    </row>
    <row r="13105" spans="1:1" x14ac:dyDescent="0.2">
      <c r="A13105" s="2"/>
    </row>
    <row r="13106" spans="1:1" x14ac:dyDescent="0.2">
      <c r="A13106" s="2"/>
    </row>
    <row r="13107" spans="1:1" x14ac:dyDescent="0.2">
      <c r="A13107" s="2"/>
    </row>
    <row r="13108" spans="1:1" x14ac:dyDescent="0.2">
      <c r="A13108" s="2"/>
    </row>
    <row r="13109" spans="1:1" x14ac:dyDescent="0.2">
      <c r="A13109" s="2"/>
    </row>
    <row r="13110" spans="1:1" x14ac:dyDescent="0.2">
      <c r="A13110" s="2"/>
    </row>
    <row r="13111" spans="1:1" x14ac:dyDescent="0.2">
      <c r="A13111" s="2"/>
    </row>
    <row r="13112" spans="1:1" x14ac:dyDescent="0.2">
      <c r="A13112" s="2"/>
    </row>
    <row r="13113" spans="1:1" x14ac:dyDescent="0.2">
      <c r="A13113" s="2"/>
    </row>
    <row r="13114" spans="1:1" x14ac:dyDescent="0.2">
      <c r="A13114" s="2"/>
    </row>
    <row r="13115" spans="1:1" x14ac:dyDescent="0.2">
      <c r="A13115" s="2"/>
    </row>
    <row r="13116" spans="1:1" x14ac:dyDescent="0.2">
      <c r="A13116" s="2"/>
    </row>
    <row r="13117" spans="1:1" x14ac:dyDescent="0.2">
      <c r="A13117" s="2"/>
    </row>
    <row r="13118" spans="1:1" x14ac:dyDescent="0.2">
      <c r="A13118" s="2"/>
    </row>
    <row r="13119" spans="1:1" x14ac:dyDescent="0.2">
      <c r="A13119" s="2"/>
    </row>
    <row r="13120" spans="1:1" x14ac:dyDescent="0.2">
      <c r="A13120" s="2"/>
    </row>
    <row r="13121" spans="1:1" x14ac:dyDescent="0.2">
      <c r="A13121" s="2"/>
    </row>
    <row r="13122" spans="1:1" x14ac:dyDescent="0.2">
      <c r="A13122" s="2"/>
    </row>
    <row r="13123" spans="1:1" x14ac:dyDescent="0.2">
      <c r="A13123" s="2"/>
    </row>
    <row r="13124" spans="1:1" x14ac:dyDescent="0.2">
      <c r="A13124" s="2"/>
    </row>
    <row r="13125" spans="1:1" x14ac:dyDescent="0.2">
      <c r="A13125" s="2"/>
    </row>
    <row r="13126" spans="1:1" x14ac:dyDescent="0.2">
      <c r="A13126" s="2"/>
    </row>
    <row r="13127" spans="1:1" x14ac:dyDescent="0.2">
      <c r="A13127" s="2"/>
    </row>
    <row r="13128" spans="1:1" x14ac:dyDescent="0.2">
      <c r="A13128" s="2"/>
    </row>
    <row r="13129" spans="1:1" x14ac:dyDescent="0.2">
      <c r="A13129" s="2"/>
    </row>
    <row r="13130" spans="1:1" x14ac:dyDescent="0.2">
      <c r="A13130" s="2"/>
    </row>
    <row r="13131" spans="1:1" x14ac:dyDescent="0.2">
      <c r="A13131" s="2"/>
    </row>
    <row r="13132" spans="1:1" x14ac:dyDescent="0.2">
      <c r="A13132" s="2"/>
    </row>
    <row r="13133" spans="1:1" x14ac:dyDescent="0.2">
      <c r="A13133" s="2"/>
    </row>
    <row r="13134" spans="1:1" x14ac:dyDescent="0.2">
      <c r="A13134" s="2"/>
    </row>
    <row r="13135" spans="1:1" x14ac:dyDescent="0.2">
      <c r="A13135" s="2"/>
    </row>
    <row r="13136" spans="1:1" x14ac:dyDescent="0.2">
      <c r="A13136" s="2"/>
    </row>
    <row r="13137" spans="1:1" x14ac:dyDescent="0.2">
      <c r="A13137" s="2"/>
    </row>
    <row r="13138" spans="1:1" x14ac:dyDescent="0.2">
      <c r="A13138" s="2"/>
    </row>
    <row r="13139" spans="1:1" x14ac:dyDescent="0.2">
      <c r="A13139" s="2"/>
    </row>
    <row r="13140" spans="1:1" x14ac:dyDescent="0.2">
      <c r="A13140" s="2"/>
    </row>
    <row r="13141" spans="1:1" x14ac:dyDescent="0.2">
      <c r="A13141" s="2"/>
    </row>
    <row r="13142" spans="1:1" x14ac:dyDescent="0.2">
      <c r="A13142" s="2"/>
    </row>
    <row r="13143" spans="1:1" x14ac:dyDescent="0.2">
      <c r="A13143" s="2"/>
    </row>
    <row r="13144" spans="1:1" x14ac:dyDescent="0.2">
      <c r="A13144" s="2"/>
    </row>
    <row r="13145" spans="1:1" x14ac:dyDescent="0.2">
      <c r="A13145" s="2"/>
    </row>
    <row r="13146" spans="1:1" x14ac:dyDescent="0.2">
      <c r="A13146" s="2"/>
    </row>
    <row r="13147" spans="1:1" x14ac:dyDescent="0.2">
      <c r="A13147" s="2"/>
    </row>
    <row r="13148" spans="1:1" x14ac:dyDescent="0.2">
      <c r="A13148" s="2"/>
    </row>
    <row r="13149" spans="1:1" x14ac:dyDescent="0.2">
      <c r="A13149" s="2"/>
    </row>
    <row r="13150" spans="1:1" x14ac:dyDescent="0.2">
      <c r="A13150" s="2"/>
    </row>
    <row r="13151" spans="1:1" x14ac:dyDescent="0.2">
      <c r="A13151" s="2"/>
    </row>
    <row r="13152" spans="1:1" x14ac:dyDescent="0.2">
      <c r="A13152" s="2"/>
    </row>
    <row r="13153" spans="1:1" x14ac:dyDescent="0.2">
      <c r="A13153" s="2"/>
    </row>
    <row r="13154" spans="1:1" x14ac:dyDescent="0.2">
      <c r="A13154" s="2"/>
    </row>
    <row r="13155" spans="1:1" x14ac:dyDescent="0.2">
      <c r="A13155" s="2"/>
    </row>
    <row r="13156" spans="1:1" x14ac:dyDescent="0.2">
      <c r="A13156" s="2"/>
    </row>
    <row r="13157" spans="1:1" x14ac:dyDescent="0.2">
      <c r="A13157" s="2"/>
    </row>
    <row r="13158" spans="1:1" x14ac:dyDescent="0.2">
      <c r="A13158" s="2"/>
    </row>
    <row r="13159" spans="1:1" x14ac:dyDescent="0.2">
      <c r="A13159" s="2"/>
    </row>
    <row r="13160" spans="1:1" x14ac:dyDescent="0.2">
      <c r="A13160" s="2"/>
    </row>
    <row r="13161" spans="1:1" x14ac:dyDescent="0.2">
      <c r="A13161" s="2"/>
    </row>
    <row r="13162" spans="1:1" x14ac:dyDescent="0.2">
      <c r="A13162" s="2"/>
    </row>
    <row r="13163" spans="1:1" x14ac:dyDescent="0.2">
      <c r="A13163" s="2"/>
    </row>
    <row r="13164" spans="1:1" x14ac:dyDescent="0.2">
      <c r="A13164" s="2"/>
    </row>
    <row r="13165" spans="1:1" x14ac:dyDescent="0.2">
      <c r="A13165" s="2"/>
    </row>
    <row r="13166" spans="1:1" x14ac:dyDescent="0.2">
      <c r="A13166" s="2"/>
    </row>
    <row r="13167" spans="1:1" x14ac:dyDescent="0.2">
      <c r="A13167" s="2"/>
    </row>
    <row r="13168" spans="1:1" x14ac:dyDescent="0.2">
      <c r="A13168" s="2"/>
    </row>
    <row r="13169" spans="1:1" x14ac:dyDescent="0.2">
      <c r="A13169" s="2"/>
    </row>
    <row r="13170" spans="1:1" x14ac:dyDescent="0.2">
      <c r="A13170" s="2"/>
    </row>
    <row r="13171" spans="1:1" x14ac:dyDescent="0.2">
      <c r="A13171" s="2"/>
    </row>
    <row r="13172" spans="1:1" x14ac:dyDescent="0.2">
      <c r="A13172" s="2"/>
    </row>
    <row r="13173" spans="1:1" x14ac:dyDescent="0.2">
      <c r="A13173" s="2"/>
    </row>
    <row r="13174" spans="1:1" x14ac:dyDescent="0.2">
      <c r="A13174" s="2"/>
    </row>
    <row r="13175" spans="1:1" x14ac:dyDescent="0.2">
      <c r="A13175" s="2"/>
    </row>
    <row r="13176" spans="1:1" x14ac:dyDescent="0.2">
      <c r="A13176" s="2"/>
    </row>
    <row r="13177" spans="1:1" x14ac:dyDescent="0.2">
      <c r="A13177" s="2"/>
    </row>
    <row r="13178" spans="1:1" x14ac:dyDescent="0.2">
      <c r="A13178" s="2"/>
    </row>
    <row r="13179" spans="1:1" x14ac:dyDescent="0.2">
      <c r="A13179" s="2"/>
    </row>
    <row r="13180" spans="1:1" x14ac:dyDescent="0.2">
      <c r="A13180" s="2"/>
    </row>
    <row r="13181" spans="1:1" x14ac:dyDescent="0.2">
      <c r="A13181" s="2"/>
    </row>
    <row r="13182" spans="1:1" x14ac:dyDescent="0.2">
      <c r="A13182" s="2"/>
    </row>
    <row r="13183" spans="1:1" x14ac:dyDescent="0.2">
      <c r="A13183" s="2"/>
    </row>
    <row r="13184" spans="1:1" x14ac:dyDescent="0.2">
      <c r="A13184" s="2"/>
    </row>
    <row r="13185" spans="1:1" x14ac:dyDescent="0.2">
      <c r="A13185" s="2"/>
    </row>
    <row r="13186" spans="1:1" x14ac:dyDescent="0.2">
      <c r="A13186" s="2"/>
    </row>
    <row r="13187" spans="1:1" x14ac:dyDescent="0.2">
      <c r="A13187" s="2"/>
    </row>
    <row r="13188" spans="1:1" x14ac:dyDescent="0.2">
      <c r="A13188" s="2"/>
    </row>
    <row r="13189" spans="1:1" x14ac:dyDescent="0.2">
      <c r="A13189" s="2"/>
    </row>
    <row r="13190" spans="1:1" x14ac:dyDescent="0.2">
      <c r="A13190" s="2"/>
    </row>
    <row r="13191" spans="1:1" x14ac:dyDescent="0.2">
      <c r="A13191" s="2"/>
    </row>
    <row r="13192" spans="1:1" x14ac:dyDescent="0.2">
      <c r="A13192" s="2"/>
    </row>
    <row r="13193" spans="1:1" x14ac:dyDescent="0.2">
      <c r="A13193" s="2"/>
    </row>
    <row r="13194" spans="1:1" x14ac:dyDescent="0.2">
      <c r="A13194" s="2"/>
    </row>
    <row r="13195" spans="1:1" x14ac:dyDescent="0.2">
      <c r="A13195" s="2"/>
    </row>
    <row r="13196" spans="1:1" x14ac:dyDescent="0.2">
      <c r="A13196" s="2"/>
    </row>
    <row r="13197" spans="1:1" x14ac:dyDescent="0.2">
      <c r="A13197" s="2"/>
    </row>
    <row r="13198" spans="1:1" x14ac:dyDescent="0.2">
      <c r="A13198" s="2"/>
    </row>
    <row r="13199" spans="1:1" x14ac:dyDescent="0.2">
      <c r="A13199" s="2"/>
    </row>
    <row r="13200" spans="1:1" x14ac:dyDescent="0.2">
      <c r="A13200" s="2"/>
    </row>
    <row r="13201" spans="1:1" x14ac:dyDescent="0.2">
      <c r="A13201" s="2"/>
    </row>
    <row r="13202" spans="1:1" x14ac:dyDescent="0.2">
      <c r="A13202" s="2"/>
    </row>
    <row r="13203" spans="1:1" x14ac:dyDescent="0.2">
      <c r="A13203" s="2"/>
    </row>
    <row r="13204" spans="1:1" x14ac:dyDescent="0.2">
      <c r="A13204" s="2"/>
    </row>
    <row r="13205" spans="1:1" x14ac:dyDescent="0.2">
      <c r="A13205" s="2"/>
    </row>
    <row r="13206" spans="1:1" x14ac:dyDescent="0.2">
      <c r="A13206" s="2"/>
    </row>
    <row r="13207" spans="1:1" x14ac:dyDescent="0.2">
      <c r="A13207" s="2"/>
    </row>
    <row r="13208" spans="1:1" x14ac:dyDescent="0.2">
      <c r="A13208" s="2"/>
    </row>
    <row r="13209" spans="1:1" x14ac:dyDescent="0.2">
      <c r="A13209" s="2"/>
    </row>
    <row r="13210" spans="1:1" x14ac:dyDescent="0.2">
      <c r="A13210" s="2"/>
    </row>
    <row r="13211" spans="1:1" x14ac:dyDescent="0.2">
      <c r="A13211" s="2"/>
    </row>
    <row r="13212" spans="1:1" x14ac:dyDescent="0.2">
      <c r="A13212" s="2"/>
    </row>
    <row r="13213" spans="1:1" x14ac:dyDescent="0.2">
      <c r="A13213" s="2"/>
    </row>
    <row r="13214" spans="1:1" x14ac:dyDescent="0.2">
      <c r="A13214" s="2"/>
    </row>
    <row r="13215" spans="1:1" x14ac:dyDescent="0.2">
      <c r="A13215" s="2"/>
    </row>
    <row r="13216" spans="1:1" x14ac:dyDescent="0.2">
      <c r="A13216" s="2"/>
    </row>
    <row r="13217" spans="1:1" x14ac:dyDescent="0.2">
      <c r="A13217" s="2"/>
    </row>
    <row r="13218" spans="1:1" x14ac:dyDescent="0.2">
      <c r="A13218" s="2"/>
    </row>
    <row r="13219" spans="1:1" x14ac:dyDescent="0.2">
      <c r="A13219" s="2"/>
    </row>
    <row r="13220" spans="1:1" x14ac:dyDescent="0.2">
      <c r="A13220" s="2"/>
    </row>
    <row r="13221" spans="1:1" x14ac:dyDescent="0.2">
      <c r="A13221" s="2"/>
    </row>
    <row r="13222" spans="1:1" x14ac:dyDescent="0.2">
      <c r="A13222" s="2"/>
    </row>
    <row r="13223" spans="1:1" x14ac:dyDescent="0.2">
      <c r="A13223" s="2"/>
    </row>
    <row r="13224" spans="1:1" x14ac:dyDescent="0.2">
      <c r="A13224" s="2"/>
    </row>
    <row r="13225" spans="1:1" x14ac:dyDescent="0.2">
      <c r="A13225" s="2"/>
    </row>
    <row r="13226" spans="1:1" x14ac:dyDescent="0.2">
      <c r="A13226" s="2"/>
    </row>
    <row r="13227" spans="1:1" x14ac:dyDescent="0.2">
      <c r="A13227" s="2"/>
    </row>
    <row r="13228" spans="1:1" x14ac:dyDescent="0.2">
      <c r="A13228" s="2"/>
    </row>
    <row r="13229" spans="1:1" x14ac:dyDescent="0.2">
      <c r="A13229" s="2"/>
    </row>
    <row r="13230" spans="1:1" x14ac:dyDescent="0.2">
      <c r="A13230" s="2"/>
    </row>
    <row r="13231" spans="1:1" x14ac:dyDescent="0.2">
      <c r="A13231" s="2"/>
    </row>
    <row r="13232" spans="1:1" x14ac:dyDescent="0.2">
      <c r="A13232" s="2"/>
    </row>
    <row r="13233" spans="1:1" x14ac:dyDescent="0.2">
      <c r="A13233" s="2"/>
    </row>
    <row r="13234" spans="1:1" x14ac:dyDescent="0.2">
      <c r="A13234" s="2"/>
    </row>
    <row r="13235" spans="1:1" x14ac:dyDescent="0.2">
      <c r="A13235" s="2"/>
    </row>
    <row r="13236" spans="1:1" x14ac:dyDescent="0.2">
      <c r="A13236" s="2"/>
    </row>
    <row r="13237" spans="1:1" x14ac:dyDescent="0.2">
      <c r="A13237" s="2"/>
    </row>
    <row r="13238" spans="1:1" x14ac:dyDescent="0.2">
      <c r="A13238" s="2"/>
    </row>
    <row r="13239" spans="1:1" x14ac:dyDescent="0.2">
      <c r="A13239" s="2"/>
    </row>
    <row r="13240" spans="1:1" x14ac:dyDescent="0.2">
      <c r="A13240" s="2"/>
    </row>
    <row r="13241" spans="1:1" x14ac:dyDescent="0.2">
      <c r="A13241" s="2"/>
    </row>
    <row r="13242" spans="1:1" x14ac:dyDescent="0.2">
      <c r="A13242" s="2"/>
    </row>
    <row r="13243" spans="1:1" x14ac:dyDescent="0.2">
      <c r="A13243" s="2"/>
    </row>
    <row r="13244" spans="1:1" x14ac:dyDescent="0.2">
      <c r="A13244" s="2"/>
    </row>
    <row r="13245" spans="1:1" x14ac:dyDescent="0.2">
      <c r="A13245" s="2"/>
    </row>
    <row r="13246" spans="1:1" x14ac:dyDescent="0.2">
      <c r="A13246" s="2"/>
    </row>
    <row r="13247" spans="1:1" x14ac:dyDescent="0.2">
      <c r="A13247" s="2"/>
    </row>
    <row r="13248" spans="1:1" x14ac:dyDescent="0.2">
      <c r="A13248" s="2"/>
    </row>
    <row r="13249" spans="1:1" x14ac:dyDescent="0.2">
      <c r="A13249" s="2"/>
    </row>
    <row r="13250" spans="1:1" x14ac:dyDescent="0.2">
      <c r="A13250" s="2"/>
    </row>
    <row r="13251" spans="1:1" x14ac:dyDescent="0.2">
      <c r="A13251" s="2"/>
    </row>
    <row r="13252" spans="1:1" x14ac:dyDescent="0.2">
      <c r="A13252" s="2"/>
    </row>
    <row r="13253" spans="1:1" x14ac:dyDescent="0.2">
      <c r="A13253" s="2"/>
    </row>
    <row r="13254" spans="1:1" x14ac:dyDescent="0.2">
      <c r="A13254" s="2"/>
    </row>
    <row r="13255" spans="1:1" x14ac:dyDescent="0.2">
      <c r="A13255" s="2"/>
    </row>
    <row r="13256" spans="1:1" x14ac:dyDescent="0.2">
      <c r="A13256" s="2"/>
    </row>
    <row r="13257" spans="1:1" x14ac:dyDescent="0.2">
      <c r="A13257" s="2"/>
    </row>
    <row r="13258" spans="1:1" x14ac:dyDescent="0.2">
      <c r="A13258" s="2"/>
    </row>
    <row r="13259" spans="1:1" x14ac:dyDescent="0.2">
      <c r="A13259" s="2"/>
    </row>
    <row r="13260" spans="1:1" x14ac:dyDescent="0.2">
      <c r="A13260" s="2"/>
    </row>
    <row r="13261" spans="1:1" x14ac:dyDescent="0.2">
      <c r="A13261" s="2"/>
    </row>
    <row r="13262" spans="1:1" x14ac:dyDescent="0.2">
      <c r="A13262" s="2"/>
    </row>
    <row r="13263" spans="1:1" x14ac:dyDescent="0.2">
      <c r="A13263" s="2"/>
    </row>
    <row r="13264" spans="1:1" x14ac:dyDescent="0.2">
      <c r="A13264" s="2"/>
    </row>
    <row r="13265" spans="1:1" x14ac:dyDescent="0.2">
      <c r="A13265" s="2"/>
    </row>
    <row r="13266" spans="1:1" x14ac:dyDescent="0.2">
      <c r="A13266" s="2"/>
    </row>
    <row r="13267" spans="1:1" x14ac:dyDescent="0.2">
      <c r="A13267" s="2"/>
    </row>
    <row r="13268" spans="1:1" x14ac:dyDescent="0.2">
      <c r="A13268" s="2"/>
    </row>
    <row r="13269" spans="1:1" x14ac:dyDescent="0.2">
      <c r="A13269" s="2"/>
    </row>
    <row r="13270" spans="1:1" x14ac:dyDescent="0.2">
      <c r="A13270" s="2"/>
    </row>
    <row r="13271" spans="1:1" x14ac:dyDescent="0.2">
      <c r="A13271" s="2"/>
    </row>
    <row r="13272" spans="1:1" x14ac:dyDescent="0.2">
      <c r="A13272" s="2"/>
    </row>
    <row r="13273" spans="1:1" x14ac:dyDescent="0.2">
      <c r="A13273" s="2"/>
    </row>
    <row r="13274" spans="1:1" x14ac:dyDescent="0.2">
      <c r="A13274" s="2"/>
    </row>
    <row r="13275" spans="1:1" x14ac:dyDescent="0.2">
      <c r="A13275" s="2"/>
    </row>
    <row r="13276" spans="1:1" x14ac:dyDescent="0.2">
      <c r="A13276" s="2"/>
    </row>
    <row r="13277" spans="1:1" x14ac:dyDescent="0.2">
      <c r="A13277" s="2"/>
    </row>
    <row r="13278" spans="1:1" x14ac:dyDescent="0.2">
      <c r="A13278" s="2"/>
    </row>
    <row r="13279" spans="1:1" x14ac:dyDescent="0.2">
      <c r="A13279" s="2"/>
    </row>
    <row r="13280" spans="1:1" x14ac:dyDescent="0.2">
      <c r="A13280" s="2"/>
    </row>
    <row r="13281" spans="1:1" x14ac:dyDescent="0.2">
      <c r="A13281" s="2"/>
    </row>
    <row r="13282" spans="1:1" x14ac:dyDescent="0.2">
      <c r="A13282" s="2"/>
    </row>
    <row r="13283" spans="1:1" x14ac:dyDescent="0.2">
      <c r="A13283" s="2"/>
    </row>
    <row r="13284" spans="1:1" x14ac:dyDescent="0.2">
      <c r="A13284" s="2"/>
    </row>
    <row r="13285" spans="1:1" x14ac:dyDescent="0.2">
      <c r="A13285" s="2"/>
    </row>
    <row r="13286" spans="1:1" x14ac:dyDescent="0.2">
      <c r="A13286" s="2"/>
    </row>
    <row r="13287" spans="1:1" x14ac:dyDescent="0.2">
      <c r="A13287" s="2"/>
    </row>
    <row r="13288" spans="1:1" x14ac:dyDescent="0.2">
      <c r="A13288" s="2"/>
    </row>
    <row r="13289" spans="1:1" x14ac:dyDescent="0.2">
      <c r="A13289" s="2"/>
    </row>
    <row r="13290" spans="1:1" x14ac:dyDescent="0.2">
      <c r="A13290" s="2"/>
    </row>
    <row r="13291" spans="1:1" x14ac:dyDescent="0.2">
      <c r="A13291" s="2"/>
    </row>
    <row r="13292" spans="1:1" x14ac:dyDescent="0.2">
      <c r="A13292" s="2"/>
    </row>
    <row r="13293" spans="1:1" x14ac:dyDescent="0.2">
      <c r="A13293" s="2"/>
    </row>
    <row r="13294" spans="1:1" x14ac:dyDescent="0.2">
      <c r="A13294" s="2"/>
    </row>
    <row r="13295" spans="1:1" x14ac:dyDescent="0.2">
      <c r="A13295" s="2"/>
    </row>
    <row r="13296" spans="1:1" x14ac:dyDescent="0.2">
      <c r="A13296" s="2"/>
    </row>
    <row r="13297" spans="1:1" x14ac:dyDescent="0.2">
      <c r="A13297" s="2"/>
    </row>
    <row r="13298" spans="1:1" x14ac:dyDescent="0.2">
      <c r="A13298" s="2"/>
    </row>
    <row r="13299" spans="1:1" x14ac:dyDescent="0.2">
      <c r="A13299" s="2"/>
    </row>
    <row r="13300" spans="1:1" x14ac:dyDescent="0.2">
      <c r="A13300" s="2"/>
    </row>
    <row r="13301" spans="1:1" x14ac:dyDescent="0.2">
      <c r="A13301" s="2"/>
    </row>
    <row r="13302" spans="1:1" x14ac:dyDescent="0.2">
      <c r="A13302" s="2"/>
    </row>
    <row r="13303" spans="1:1" x14ac:dyDescent="0.2">
      <c r="A13303" s="2"/>
    </row>
    <row r="13304" spans="1:1" x14ac:dyDescent="0.2">
      <c r="A13304" s="2"/>
    </row>
    <row r="13305" spans="1:1" x14ac:dyDescent="0.2">
      <c r="A13305" s="2"/>
    </row>
    <row r="13306" spans="1:1" x14ac:dyDescent="0.2">
      <c r="A13306" s="2"/>
    </row>
    <row r="13307" spans="1:1" x14ac:dyDescent="0.2">
      <c r="A13307" s="2"/>
    </row>
    <row r="13308" spans="1:1" x14ac:dyDescent="0.2">
      <c r="A13308" s="2"/>
    </row>
    <row r="13309" spans="1:1" x14ac:dyDescent="0.2">
      <c r="A13309" s="2"/>
    </row>
    <row r="13310" spans="1:1" x14ac:dyDescent="0.2">
      <c r="A13310" s="2"/>
    </row>
    <row r="13311" spans="1:1" x14ac:dyDescent="0.2">
      <c r="A13311" s="2"/>
    </row>
    <row r="13312" spans="1:1" x14ac:dyDescent="0.2">
      <c r="A13312" s="2"/>
    </row>
    <row r="13313" spans="1:1" x14ac:dyDescent="0.2">
      <c r="A13313" s="2"/>
    </row>
    <row r="13314" spans="1:1" x14ac:dyDescent="0.2">
      <c r="A13314" s="2"/>
    </row>
    <row r="13315" spans="1:1" x14ac:dyDescent="0.2">
      <c r="A13315" s="2"/>
    </row>
    <row r="13316" spans="1:1" x14ac:dyDescent="0.2">
      <c r="A13316" s="2"/>
    </row>
    <row r="13317" spans="1:1" x14ac:dyDescent="0.2">
      <c r="A13317" s="2"/>
    </row>
    <row r="13318" spans="1:1" x14ac:dyDescent="0.2">
      <c r="A13318" s="2"/>
    </row>
    <row r="13319" spans="1:1" x14ac:dyDescent="0.2">
      <c r="A13319" s="2"/>
    </row>
    <row r="13320" spans="1:1" x14ac:dyDescent="0.2">
      <c r="A13320" s="2"/>
    </row>
    <row r="13321" spans="1:1" x14ac:dyDescent="0.2">
      <c r="A13321" s="2"/>
    </row>
    <row r="13322" spans="1:1" x14ac:dyDescent="0.2">
      <c r="A13322" s="2"/>
    </row>
    <row r="13323" spans="1:1" x14ac:dyDescent="0.2">
      <c r="A13323" s="2"/>
    </row>
    <row r="13324" spans="1:1" x14ac:dyDescent="0.2">
      <c r="A13324" s="2"/>
    </row>
    <row r="13325" spans="1:1" x14ac:dyDescent="0.2">
      <c r="A13325" s="2"/>
    </row>
    <row r="13326" spans="1:1" x14ac:dyDescent="0.2">
      <c r="A13326" s="2"/>
    </row>
    <row r="13327" spans="1:1" x14ac:dyDescent="0.2">
      <c r="A13327" s="2"/>
    </row>
    <row r="13328" spans="1:1" x14ac:dyDescent="0.2">
      <c r="A13328" s="2"/>
    </row>
    <row r="13329" spans="1:1" x14ac:dyDescent="0.2">
      <c r="A13329" s="2"/>
    </row>
    <row r="13330" spans="1:1" x14ac:dyDescent="0.2">
      <c r="A13330" s="2"/>
    </row>
    <row r="13331" spans="1:1" x14ac:dyDescent="0.2">
      <c r="A13331" s="2"/>
    </row>
    <row r="13332" spans="1:1" x14ac:dyDescent="0.2">
      <c r="A13332" s="2"/>
    </row>
    <row r="13333" spans="1:1" x14ac:dyDescent="0.2">
      <c r="A13333" s="2"/>
    </row>
    <row r="13334" spans="1:1" x14ac:dyDescent="0.2">
      <c r="A13334" s="2"/>
    </row>
    <row r="13335" spans="1:1" x14ac:dyDescent="0.2">
      <c r="A13335" s="2"/>
    </row>
    <row r="13336" spans="1:1" x14ac:dyDescent="0.2">
      <c r="A13336" s="2"/>
    </row>
    <row r="13337" spans="1:1" x14ac:dyDescent="0.2">
      <c r="A13337" s="2"/>
    </row>
    <row r="13338" spans="1:1" x14ac:dyDescent="0.2">
      <c r="A13338" s="2"/>
    </row>
    <row r="13339" spans="1:1" x14ac:dyDescent="0.2">
      <c r="A13339" s="2"/>
    </row>
    <row r="13340" spans="1:1" x14ac:dyDescent="0.2">
      <c r="A13340" s="2"/>
    </row>
    <row r="13341" spans="1:1" x14ac:dyDescent="0.2">
      <c r="A13341" s="2"/>
    </row>
    <row r="13342" spans="1:1" x14ac:dyDescent="0.2">
      <c r="A13342" s="2"/>
    </row>
    <row r="13343" spans="1:1" x14ac:dyDescent="0.2">
      <c r="A13343" s="2"/>
    </row>
    <row r="13344" spans="1:1" x14ac:dyDescent="0.2">
      <c r="A13344" s="2"/>
    </row>
    <row r="13345" spans="1:1" x14ac:dyDescent="0.2">
      <c r="A13345" s="2"/>
    </row>
    <row r="13346" spans="1:1" x14ac:dyDescent="0.2">
      <c r="A13346" s="2"/>
    </row>
    <row r="13347" spans="1:1" x14ac:dyDescent="0.2">
      <c r="A13347" s="2"/>
    </row>
    <row r="13348" spans="1:1" x14ac:dyDescent="0.2">
      <c r="A13348" s="2"/>
    </row>
    <row r="13349" spans="1:1" x14ac:dyDescent="0.2">
      <c r="A13349" s="2"/>
    </row>
    <row r="13350" spans="1:1" x14ac:dyDescent="0.2">
      <c r="A13350" s="2"/>
    </row>
    <row r="13351" spans="1:1" x14ac:dyDescent="0.2">
      <c r="A13351" s="2"/>
    </row>
    <row r="13352" spans="1:1" x14ac:dyDescent="0.2">
      <c r="A13352" s="2"/>
    </row>
    <row r="13353" spans="1:1" x14ac:dyDescent="0.2">
      <c r="A13353" s="2"/>
    </row>
    <row r="13354" spans="1:1" x14ac:dyDescent="0.2">
      <c r="A13354" s="2"/>
    </row>
    <row r="13355" spans="1:1" x14ac:dyDescent="0.2">
      <c r="A13355" s="2"/>
    </row>
    <row r="13356" spans="1:1" x14ac:dyDescent="0.2">
      <c r="A13356" s="2"/>
    </row>
    <row r="13357" spans="1:1" x14ac:dyDescent="0.2">
      <c r="A13357" s="2"/>
    </row>
    <row r="13358" spans="1:1" x14ac:dyDescent="0.2">
      <c r="A13358" s="2"/>
    </row>
    <row r="13359" spans="1:1" x14ac:dyDescent="0.2">
      <c r="A13359" s="2"/>
    </row>
    <row r="13360" spans="1:1" x14ac:dyDescent="0.2">
      <c r="A13360" s="2"/>
    </row>
    <row r="13361" spans="1:1" x14ac:dyDescent="0.2">
      <c r="A13361" s="2"/>
    </row>
    <row r="13362" spans="1:1" x14ac:dyDescent="0.2">
      <c r="A13362" s="2"/>
    </row>
    <row r="13363" spans="1:1" x14ac:dyDescent="0.2">
      <c r="A13363" s="2"/>
    </row>
    <row r="13364" spans="1:1" x14ac:dyDescent="0.2">
      <c r="A13364" s="2"/>
    </row>
    <row r="13365" spans="1:1" x14ac:dyDescent="0.2">
      <c r="A13365" s="2"/>
    </row>
    <row r="13366" spans="1:1" x14ac:dyDescent="0.2">
      <c r="A13366" s="2"/>
    </row>
    <row r="13367" spans="1:1" x14ac:dyDescent="0.2">
      <c r="A13367" s="2"/>
    </row>
    <row r="13368" spans="1:1" x14ac:dyDescent="0.2">
      <c r="A13368" s="2"/>
    </row>
    <row r="13369" spans="1:1" x14ac:dyDescent="0.2">
      <c r="A13369" s="2"/>
    </row>
    <row r="13370" spans="1:1" x14ac:dyDescent="0.2">
      <c r="A13370" s="2"/>
    </row>
    <row r="13371" spans="1:1" x14ac:dyDescent="0.2">
      <c r="A13371" s="2"/>
    </row>
    <row r="13372" spans="1:1" x14ac:dyDescent="0.2">
      <c r="A13372" s="2"/>
    </row>
    <row r="13373" spans="1:1" x14ac:dyDescent="0.2">
      <c r="A13373" s="2"/>
    </row>
    <row r="13374" spans="1:1" x14ac:dyDescent="0.2">
      <c r="A13374" s="2"/>
    </row>
    <row r="13375" spans="1:1" x14ac:dyDescent="0.2">
      <c r="A13375" s="2"/>
    </row>
    <row r="13376" spans="1:1" x14ac:dyDescent="0.2">
      <c r="A13376" s="2"/>
    </row>
    <row r="13377" spans="1:1" x14ac:dyDescent="0.2">
      <c r="A13377" s="2"/>
    </row>
    <row r="13378" spans="1:1" x14ac:dyDescent="0.2">
      <c r="A13378" s="2"/>
    </row>
    <row r="13379" spans="1:1" x14ac:dyDescent="0.2">
      <c r="A13379" s="2"/>
    </row>
    <row r="13380" spans="1:1" x14ac:dyDescent="0.2">
      <c r="A13380" s="2"/>
    </row>
    <row r="13381" spans="1:1" x14ac:dyDescent="0.2">
      <c r="A13381" s="2"/>
    </row>
    <row r="13382" spans="1:1" x14ac:dyDescent="0.2">
      <c r="A13382" s="2"/>
    </row>
    <row r="13383" spans="1:1" x14ac:dyDescent="0.2">
      <c r="A13383" s="2"/>
    </row>
    <row r="13384" spans="1:1" x14ac:dyDescent="0.2">
      <c r="A13384" s="2"/>
    </row>
    <row r="13385" spans="1:1" x14ac:dyDescent="0.2">
      <c r="A13385" s="2"/>
    </row>
    <row r="13386" spans="1:1" x14ac:dyDescent="0.2">
      <c r="A13386" s="2"/>
    </row>
    <row r="13387" spans="1:1" x14ac:dyDescent="0.2">
      <c r="A13387" s="2"/>
    </row>
    <row r="13388" spans="1:1" x14ac:dyDescent="0.2">
      <c r="A13388" s="2"/>
    </row>
    <row r="13389" spans="1:1" x14ac:dyDescent="0.2">
      <c r="A13389" s="2"/>
    </row>
    <row r="13390" spans="1:1" x14ac:dyDescent="0.2">
      <c r="A13390" s="2"/>
    </row>
    <row r="13391" spans="1:1" x14ac:dyDescent="0.2">
      <c r="A13391" s="2"/>
    </row>
    <row r="13392" spans="1:1" x14ac:dyDescent="0.2">
      <c r="A13392" s="2"/>
    </row>
    <row r="13393" spans="1:1" x14ac:dyDescent="0.2">
      <c r="A13393" s="2"/>
    </row>
    <row r="13394" spans="1:1" x14ac:dyDescent="0.2">
      <c r="A13394" s="2"/>
    </row>
    <row r="13395" spans="1:1" x14ac:dyDescent="0.2">
      <c r="A13395" s="2"/>
    </row>
    <row r="13396" spans="1:1" x14ac:dyDescent="0.2">
      <c r="A13396" s="2"/>
    </row>
    <row r="13397" spans="1:1" x14ac:dyDescent="0.2">
      <c r="A13397" s="2"/>
    </row>
    <row r="13398" spans="1:1" x14ac:dyDescent="0.2">
      <c r="A13398" s="2"/>
    </row>
    <row r="13399" spans="1:1" x14ac:dyDescent="0.2">
      <c r="A13399" s="2"/>
    </row>
    <row r="13400" spans="1:1" x14ac:dyDescent="0.2">
      <c r="A13400" s="2"/>
    </row>
    <row r="13401" spans="1:1" x14ac:dyDescent="0.2">
      <c r="A13401" s="2"/>
    </row>
    <row r="13402" spans="1:1" x14ac:dyDescent="0.2">
      <c r="A13402" s="2"/>
    </row>
    <row r="13403" spans="1:1" x14ac:dyDescent="0.2">
      <c r="A13403" s="2"/>
    </row>
    <row r="13404" spans="1:1" x14ac:dyDescent="0.2">
      <c r="A13404" s="2"/>
    </row>
    <row r="13405" spans="1:1" x14ac:dyDescent="0.2">
      <c r="A13405" s="2"/>
    </row>
    <row r="13406" spans="1:1" x14ac:dyDescent="0.2">
      <c r="A13406" s="2"/>
    </row>
    <row r="13407" spans="1:1" x14ac:dyDescent="0.2">
      <c r="A13407" s="2"/>
    </row>
    <row r="13408" spans="1:1" x14ac:dyDescent="0.2">
      <c r="A13408" s="2"/>
    </row>
    <row r="13409" spans="1:1" x14ac:dyDescent="0.2">
      <c r="A13409" s="2"/>
    </row>
    <row r="13410" spans="1:1" x14ac:dyDescent="0.2">
      <c r="A13410" s="2"/>
    </row>
    <row r="13411" spans="1:1" x14ac:dyDescent="0.2">
      <c r="A13411" s="2"/>
    </row>
    <row r="13412" spans="1:1" x14ac:dyDescent="0.2">
      <c r="A13412" s="2"/>
    </row>
    <row r="13413" spans="1:1" x14ac:dyDescent="0.2">
      <c r="A13413" s="2"/>
    </row>
    <row r="13414" spans="1:1" x14ac:dyDescent="0.2">
      <c r="A13414" s="2"/>
    </row>
    <row r="13415" spans="1:1" x14ac:dyDescent="0.2">
      <c r="A13415" s="2"/>
    </row>
    <row r="13416" spans="1:1" x14ac:dyDescent="0.2">
      <c r="A13416" s="2"/>
    </row>
    <row r="13417" spans="1:1" x14ac:dyDescent="0.2">
      <c r="A13417" s="2"/>
    </row>
    <row r="13418" spans="1:1" x14ac:dyDescent="0.2">
      <c r="A13418" s="2"/>
    </row>
    <row r="13419" spans="1:1" x14ac:dyDescent="0.2">
      <c r="A13419" s="2"/>
    </row>
    <row r="13420" spans="1:1" x14ac:dyDescent="0.2">
      <c r="A13420" s="2"/>
    </row>
    <row r="13421" spans="1:1" x14ac:dyDescent="0.2">
      <c r="A13421" s="2"/>
    </row>
    <row r="13422" spans="1:1" x14ac:dyDescent="0.2">
      <c r="A13422" s="2"/>
    </row>
    <row r="13423" spans="1:1" x14ac:dyDescent="0.2">
      <c r="A13423" s="2"/>
    </row>
    <row r="13424" spans="1:1" x14ac:dyDescent="0.2">
      <c r="A13424" s="2"/>
    </row>
    <row r="13425" spans="1:1" x14ac:dyDescent="0.2">
      <c r="A13425" s="2"/>
    </row>
    <row r="13426" spans="1:1" x14ac:dyDescent="0.2">
      <c r="A13426" s="2"/>
    </row>
    <row r="13427" spans="1:1" x14ac:dyDescent="0.2">
      <c r="A13427" s="2"/>
    </row>
    <row r="13428" spans="1:1" x14ac:dyDescent="0.2">
      <c r="A13428" s="2"/>
    </row>
    <row r="13429" spans="1:1" x14ac:dyDescent="0.2">
      <c r="A13429" s="2"/>
    </row>
    <row r="13430" spans="1:1" x14ac:dyDescent="0.2">
      <c r="A13430" s="2"/>
    </row>
    <row r="13431" spans="1:1" x14ac:dyDescent="0.2">
      <c r="A13431" s="2"/>
    </row>
    <row r="13432" spans="1:1" x14ac:dyDescent="0.2">
      <c r="A13432" s="2"/>
    </row>
    <row r="13433" spans="1:1" x14ac:dyDescent="0.2">
      <c r="A13433" s="2"/>
    </row>
    <row r="13434" spans="1:1" x14ac:dyDescent="0.2">
      <c r="A13434" s="2"/>
    </row>
    <row r="13435" spans="1:1" x14ac:dyDescent="0.2">
      <c r="A13435" s="2"/>
    </row>
    <row r="13436" spans="1:1" x14ac:dyDescent="0.2">
      <c r="A13436" s="2"/>
    </row>
    <row r="13437" spans="1:1" x14ac:dyDescent="0.2">
      <c r="A13437" s="2"/>
    </row>
    <row r="13438" spans="1:1" x14ac:dyDescent="0.2">
      <c r="A13438" s="2"/>
    </row>
    <row r="13439" spans="1:1" x14ac:dyDescent="0.2">
      <c r="A13439" s="2"/>
    </row>
    <row r="13440" spans="1:1" x14ac:dyDescent="0.2">
      <c r="A13440" s="2"/>
    </row>
    <row r="13441" spans="1:1" x14ac:dyDescent="0.2">
      <c r="A13441" s="2"/>
    </row>
    <row r="13442" spans="1:1" x14ac:dyDescent="0.2">
      <c r="A13442" s="2"/>
    </row>
    <row r="13443" spans="1:1" x14ac:dyDescent="0.2">
      <c r="A13443" s="2"/>
    </row>
    <row r="13444" spans="1:1" x14ac:dyDescent="0.2">
      <c r="A13444" s="2"/>
    </row>
    <row r="13445" spans="1:1" x14ac:dyDescent="0.2">
      <c r="A13445" s="2"/>
    </row>
    <row r="13446" spans="1:1" x14ac:dyDescent="0.2">
      <c r="A13446" s="2"/>
    </row>
    <row r="13447" spans="1:1" x14ac:dyDescent="0.2">
      <c r="A13447" s="2"/>
    </row>
    <row r="13448" spans="1:1" x14ac:dyDescent="0.2">
      <c r="A13448" s="2"/>
    </row>
    <row r="13449" spans="1:1" x14ac:dyDescent="0.2">
      <c r="A13449" s="2"/>
    </row>
    <row r="13450" spans="1:1" x14ac:dyDescent="0.2">
      <c r="A13450" s="2"/>
    </row>
    <row r="13451" spans="1:1" x14ac:dyDescent="0.2">
      <c r="A13451" s="2"/>
    </row>
    <row r="13452" spans="1:1" x14ac:dyDescent="0.2">
      <c r="A13452" s="2"/>
    </row>
    <row r="13453" spans="1:1" x14ac:dyDescent="0.2">
      <c r="A13453" s="2"/>
    </row>
    <row r="13454" spans="1:1" x14ac:dyDescent="0.2">
      <c r="A13454" s="2"/>
    </row>
    <row r="13455" spans="1:1" x14ac:dyDescent="0.2">
      <c r="A13455" s="2"/>
    </row>
    <row r="13456" spans="1:1" x14ac:dyDescent="0.2">
      <c r="A13456" s="2"/>
    </row>
    <row r="13457" spans="1:1" x14ac:dyDescent="0.2">
      <c r="A13457" s="2"/>
    </row>
    <row r="13458" spans="1:1" x14ac:dyDescent="0.2">
      <c r="A13458" s="2"/>
    </row>
    <row r="13459" spans="1:1" x14ac:dyDescent="0.2">
      <c r="A13459" s="2"/>
    </row>
    <row r="13460" spans="1:1" x14ac:dyDescent="0.2">
      <c r="A13460" s="2"/>
    </row>
    <row r="13461" spans="1:1" x14ac:dyDescent="0.2">
      <c r="A13461" s="2"/>
    </row>
    <row r="13462" spans="1:1" x14ac:dyDescent="0.2">
      <c r="A13462" s="2"/>
    </row>
    <row r="13463" spans="1:1" x14ac:dyDescent="0.2">
      <c r="A13463" s="2"/>
    </row>
    <row r="13464" spans="1:1" x14ac:dyDescent="0.2">
      <c r="A13464" s="2"/>
    </row>
    <row r="13465" spans="1:1" x14ac:dyDescent="0.2">
      <c r="A13465" s="2"/>
    </row>
    <row r="13466" spans="1:1" x14ac:dyDescent="0.2">
      <c r="A13466" s="2"/>
    </row>
    <row r="13467" spans="1:1" x14ac:dyDescent="0.2">
      <c r="A13467" s="2"/>
    </row>
    <row r="13468" spans="1:1" x14ac:dyDescent="0.2">
      <c r="A13468" s="2"/>
    </row>
    <row r="13469" spans="1:1" x14ac:dyDescent="0.2">
      <c r="A13469" s="2"/>
    </row>
    <row r="13470" spans="1:1" x14ac:dyDescent="0.2">
      <c r="A13470" s="2"/>
    </row>
    <row r="13471" spans="1:1" x14ac:dyDescent="0.2">
      <c r="A13471" s="2"/>
    </row>
    <row r="13472" spans="1:1" x14ac:dyDescent="0.2">
      <c r="A13472" s="2"/>
    </row>
    <row r="13473" spans="1:1" x14ac:dyDescent="0.2">
      <c r="A13473" s="2"/>
    </row>
    <row r="13474" spans="1:1" x14ac:dyDescent="0.2">
      <c r="A13474" s="2"/>
    </row>
    <row r="13475" spans="1:1" x14ac:dyDescent="0.2">
      <c r="A13475" s="2"/>
    </row>
    <row r="13476" spans="1:1" x14ac:dyDescent="0.2">
      <c r="A13476" s="2"/>
    </row>
    <row r="13477" spans="1:1" x14ac:dyDescent="0.2">
      <c r="A13477" s="2"/>
    </row>
    <row r="13478" spans="1:1" x14ac:dyDescent="0.2">
      <c r="A13478" s="2"/>
    </row>
    <row r="13479" spans="1:1" x14ac:dyDescent="0.2">
      <c r="A13479" s="2"/>
    </row>
    <row r="13480" spans="1:1" x14ac:dyDescent="0.2">
      <c r="A13480" s="2"/>
    </row>
    <row r="13481" spans="1:1" x14ac:dyDescent="0.2">
      <c r="A13481" s="2"/>
    </row>
    <row r="13482" spans="1:1" x14ac:dyDescent="0.2">
      <c r="A13482" s="2"/>
    </row>
    <row r="13483" spans="1:1" x14ac:dyDescent="0.2">
      <c r="A13483" s="2"/>
    </row>
    <row r="13484" spans="1:1" x14ac:dyDescent="0.2">
      <c r="A13484" s="2"/>
    </row>
    <row r="13485" spans="1:1" x14ac:dyDescent="0.2">
      <c r="A13485" s="2"/>
    </row>
    <row r="13486" spans="1:1" x14ac:dyDescent="0.2">
      <c r="A13486" s="2"/>
    </row>
    <row r="13487" spans="1:1" x14ac:dyDescent="0.2">
      <c r="A13487" s="2"/>
    </row>
    <row r="13488" spans="1:1" x14ac:dyDescent="0.2">
      <c r="A13488" s="2"/>
    </row>
    <row r="13489" spans="1:1" x14ac:dyDescent="0.2">
      <c r="A13489" s="2"/>
    </row>
    <row r="13490" spans="1:1" x14ac:dyDescent="0.2">
      <c r="A13490" s="2"/>
    </row>
    <row r="13491" spans="1:1" x14ac:dyDescent="0.2">
      <c r="A13491" s="2"/>
    </row>
    <row r="13492" spans="1:1" x14ac:dyDescent="0.2">
      <c r="A13492" s="2"/>
    </row>
    <row r="13493" spans="1:1" x14ac:dyDescent="0.2">
      <c r="A13493" s="2"/>
    </row>
    <row r="13494" spans="1:1" x14ac:dyDescent="0.2">
      <c r="A13494" s="2"/>
    </row>
    <row r="13495" spans="1:1" x14ac:dyDescent="0.2">
      <c r="A13495" s="2"/>
    </row>
    <row r="13496" spans="1:1" x14ac:dyDescent="0.2">
      <c r="A13496" s="2"/>
    </row>
    <row r="13497" spans="1:1" x14ac:dyDescent="0.2">
      <c r="A13497" s="2"/>
    </row>
    <row r="13498" spans="1:1" x14ac:dyDescent="0.2">
      <c r="A13498" s="2"/>
    </row>
    <row r="13499" spans="1:1" x14ac:dyDescent="0.2">
      <c r="A13499" s="2"/>
    </row>
    <row r="13500" spans="1:1" x14ac:dyDescent="0.2">
      <c r="A13500" s="2"/>
    </row>
    <row r="13501" spans="1:1" x14ac:dyDescent="0.2">
      <c r="A13501" s="2"/>
    </row>
    <row r="13502" spans="1:1" x14ac:dyDescent="0.2">
      <c r="A13502" s="2"/>
    </row>
    <row r="13503" spans="1:1" x14ac:dyDescent="0.2">
      <c r="A13503" s="2"/>
    </row>
    <row r="13504" spans="1:1" x14ac:dyDescent="0.2">
      <c r="A13504" s="2"/>
    </row>
    <row r="13505" spans="1:1" x14ac:dyDescent="0.2">
      <c r="A13505" s="2"/>
    </row>
    <row r="13506" spans="1:1" x14ac:dyDescent="0.2">
      <c r="A13506" s="2"/>
    </row>
    <row r="13507" spans="1:1" x14ac:dyDescent="0.2">
      <c r="A13507" s="2"/>
    </row>
    <row r="13508" spans="1:1" x14ac:dyDescent="0.2">
      <c r="A13508" s="2"/>
    </row>
    <row r="13509" spans="1:1" x14ac:dyDescent="0.2">
      <c r="A13509" s="2"/>
    </row>
    <row r="13510" spans="1:1" x14ac:dyDescent="0.2">
      <c r="A13510" s="2"/>
    </row>
    <row r="13511" spans="1:1" x14ac:dyDescent="0.2">
      <c r="A13511" s="2"/>
    </row>
    <row r="13512" spans="1:1" x14ac:dyDescent="0.2">
      <c r="A13512" s="2"/>
    </row>
    <row r="13513" spans="1:1" x14ac:dyDescent="0.2">
      <c r="A13513" s="2"/>
    </row>
    <row r="13514" spans="1:1" x14ac:dyDescent="0.2">
      <c r="A13514" s="2"/>
    </row>
    <row r="13515" spans="1:1" x14ac:dyDescent="0.2">
      <c r="A13515" s="2"/>
    </row>
    <row r="13516" spans="1:1" x14ac:dyDescent="0.2">
      <c r="A13516" s="2"/>
    </row>
    <row r="13517" spans="1:1" x14ac:dyDescent="0.2">
      <c r="A13517" s="2"/>
    </row>
    <row r="13518" spans="1:1" x14ac:dyDescent="0.2">
      <c r="A13518" s="2"/>
    </row>
    <row r="13519" spans="1:1" x14ac:dyDescent="0.2">
      <c r="A13519" s="2"/>
    </row>
    <row r="13520" spans="1:1" x14ac:dyDescent="0.2">
      <c r="A13520" s="2"/>
    </row>
    <row r="13521" spans="1:1" x14ac:dyDescent="0.2">
      <c r="A13521" s="2"/>
    </row>
    <row r="13522" spans="1:1" x14ac:dyDescent="0.2">
      <c r="A13522" s="2"/>
    </row>
    <row r="13523" spans="1:1" x14ac:dyDescent="0.2">
      <c r="A13523" s="2"/>
    </row>
    <row r="13524" spans="1:1" x14ac:dyDescent="0.2">
      <c r="A13524" s="2"/>
    </row>
    <row r="13525" spans="1:1" x14ac:dyDescent="0.2">
      <c r="A13525" s="2"/>
    </row>
    <row r="13526" spans="1:1" x14ac:dyDescent="0.2">
      <c r="A13526" s="2"/>
    </row>
    <row r="13527" spans="1:1" x14ac:dyDescent="0.2">
      <c r="A13527" s="2"/>
    </row>
    <row r="13528" spans="1:1" x14ac:dyDescent="0.2">
      <c r="A13528" s="2"/>
    </row>
    <row r="13529" spans="1:1" x14ac:dyDescent="0.2">
      <c r="A13529" s="2"/>
    </row>
    <row r="13530" spans="1:1" x14ac:dyDescent="0.2">
      <c r="A13530" s="2"/>
    </row>
    <row r="13531" spans="1:1" x14ac:dyDescent="0.2">
      <c r="A13531" s="2"/>
    </row>
    <row r="13532" spans="1:1" x14ac:dyDescent="0.2">
      <c r="A13532" s="2"/>
    </row>
    <row r="13533" spans="1:1" x14ac:dyDescent="0.2">
      <c r="A13533" s="2"/>
    </row>
    <row r="13534" spans="1:1" x14ac:dyDescent="0.2">
      <c r="A13534" s="2"/>
    </row>
    <row r="13535" spans="1:1" x14ac:dyDescent="0.2">
      <c r="A13535" s="2"/>
    </row>
    <row r="13536" spans="1:1" x14ac:dyDescent="0.2">
      <c r="A13536" s="2"/>
    </row>
    <row r="13537" spans="1:1" x14ac:dyDescent="0.2">
      <c r="A13537" s="2"/>
    </row>
    <row r="13538" spans="1:1" x14ac:dyDescent="0.2">
      <c r="A13538" s="2"/>
    </row>
    <row r="13539" spans="1:1" x14ac:dyDescent="0.2">
      <c r="A13539" s="2"/>
    </row>
    <row r="13540" spans="1:1" x14ac:dyDescent="0.2">
      <c r="A13540" s="2"/>
    </row>
    <row r="13541" spans="1:1" x14ac:dyDescent="0.2">
      <c r="A13541" s="2"/>
    </row>
    <row r="13542" spans="1:1" x14ac:dyDescent="0.2">
      <c r="A13542" s="2"/>
    </row>
    <row r="13543" spans="1:1" x14ac:dyDescent="0.2">
      <c r="A13543" s="2"/>
    </row>
    <row r="13544" spans="1:1" x14ac:dyDescent="0.2">
      <c r="A13544" s="2"/>
    </row>
    <row r="13545" spans="1:1" x14ac:dyDescent="0.2">
      <c r="A13545" s="2"/>
    </row>
    <row r="13546" spans="1:1" x14ac:dyDescent="0.2">
      <c r="A13546" s="2"/>
    </row>
    <row r="13547" spans="1:1" x14ac:dyDescent="0.2">
      <c r="A13547" s="2"/>
    </row>
    <row r="13548" spans="1:1" x14ac:dyDescent="0.2">
      <c r="A13548" s="2"/>
    </row>
    <row r="13549" spans="1:1" x14ac:dyDescent="0.2">
      <c r="A13549" s="2"/>
    </row>
    <row r="13550" spans="1:1" x14ac:dyDescent="0.2">
      <c r="A13550" s="2"/>
    </row>
    <row r="13551" spans="1:1" x14ac:dyDescent="0.2">
      <c r="A13551" s="2"/>
    </row>
    <row r="13552" spans="1:1" x14ac:dyDescent="0.2">
      <c r="A13552" s="2"/>
    </row>
    <row r="13553" spans="1:1" x14ac:dyDescent="0.2">
      <c r="A13553" s="2"/>
    </row>
    <row r="13554" spans="1:1" x14ac:dyDescent="0.2">
      <c r="A13554" s="2"/>
    </row>
    <row r="13555" spans="1:1" x14ac:dyDescent="0.2">
      <c r="A13555" s="2"/>
    </row>
    <row r="13556" spans="1:1" x14ac:dyDescent="0.2">
      <c r="A13556" s="2"/>
    </row>
    <row r="13557" spans="1:1" x14ac:dyDescent="0.2">
      <c r="A13557" s="2"/>
    </row>
    <row r="13558" spans="1:1" x14ac:dyDescent="0.2">
      <c r="A13558" s="2"/>
    </row>
    <row r="13559" spans="1:1" x14ac:dyDescent="0.2">
      <c r="A13559" s="2"/>
    </row>
    <row r="13560" spans="1:1" x14ac:dyDescent="0.2">
      <c r="A13560" s="2"/>
    </row>
    <row r="13561" spans="1:1" x14ac:dyDescent="0.2">
      <c r="A13561" s="2"/>
    </row>
    <row r="13562" spans="1:1" x14ac:dyDescent="0.2">
      <c r="A13562" s="2"/>
    </row>
    <row r="13563" spans="1:1" x14ac:dyDescent="0.2">
      <c r="A13563" s="2"/>
    </row>
    <row r="13564" spans="1:1" x14ac:dyDescent="0.2">
      <c r="A13564" s="2"/>
    </row>
    <row r="13565" spans="1:1" x14ac:dyDescent="0.2">
      <c r="A13565" s="2"/>
    </row>
    <row r="13566" spans="1:1" x14ac:dyDescent="0.2">
      <c r="A13566" s="2"/>
    </row>
    <row r="13567" spans="1:1" x14ac:dyDescent="0.2">
      <c r="A13567" s="2"/>
    </row>
    <row r="13568" spans="1:1" x14ac:dyDescent="0.2">
      <c r="A13568" s="2"/>
    </row>
    <row r="13569" spans="1:1" x14ac:dyDescent="0.2">
      <c r="A13569" s="2"/>
    </row>
    <row r="13570" spans="1:1" x14ac:dyDescent="0.2">
      <c r="A13570" s="2"/>
    </row>
    <row r="13571" spans="1:1" x14ac:dyDescent="0.2">
      <c r="A13571" s="2"/>
    </row>
    <row r="13572" spans="1:1" x14ac:dyDescent="0.2">
      <c r="A13572" s="2"/>
    </row>
    <row r="13573" spans="1:1" x14ac:dyDescent="0.2">
      <c r="A13573" s="2"/>
    </row>
    <row r="13574" spans="1:1" x14ac:dyDescent="0.2">
      <c r="A13574" s="2"/>
    </row>
    <row r="13575" spans="1:1" x14ac:dyDescent="0.2">
      <c r="A13575" s="2"/>
    </row>
    <row r="13576" spans="1:1" x14ac:dyDescent="0.2">
      <c r="A13576" s="2"/>
    </row>
    <row r="13577" spans="1:1" x14ac:dyDescent="0.2">
      <c r="A13577" s="2"/>
    </row>
    <row r="13578" spans="1:1" x14ac:dyDescent="0.2">
      <c r="A13578" s="2"/>
    </row>
    <row r="13579" spans="1:1" x14ac:dyDescent="0.2">
      <c r="A13579" s="2"/>
    </row>
    <row r="13580" spans="1:1" x14ac:dyDescent="0.2">
      <c r="A13580" s="2"/>
    </row>
    <row r="13581" spans="1:1" x14ac:dyDescent="0.2">
      <c r="A13581" s="2"/>
    </row>
    <row r="13582" spans="1:1" x14ac:dyDescent="0.2">
      <c r="A13582" s="2"/>
    </row>
    <row r="13583" spans="1:1" x14ac:dyDescent="0.2">
      <c r="A13583" s="2"/>
    </row>
    <row r="13584" spans="1:1" x14ac:dyDescent="0.2">
      <c r="A13584" s="2"/>
    </row>
    <row r="13585" spans="1:1" x14ac:dyDescent="0.2">
      <c r="A13585" s="2"/>
    </row>
    <row r="13586" spans="1:1" x14ac:dyDescent="0.2">
      <c r="A13586" s="2"/>
    </row>
    <row r="13587" spans="1:1" x14ac:dyDescent="0.2">
      <c r="A13587" s="2"/>
    </row>
    <row r="13588" spans="1:1" x14ac:dyDescent="0.2">
      <c r="A13588" s="2"/>
    </row>
    <row r="13589" spans="1:1" x14ac:dyDescent="0.2">
      <c r="A13589" s="2"/>
    </row>
    <row r="13590" spans="1:1" x14ac:dyDescent="0.2">
      <c r="A13590" s="2"/>
    </row>
    <row r="13591" spans="1:1" x14ac:dyDescent="0.2">
      <c r="A13591" s="2"/>
    </row>
    <row r="13592" spans="1:1" x14ac:dyDescent="0.2">
      <c r="A13592" s="2"/>
    </row>
    <row r="13593" spans="1:1" x14ac:dyDescent="0.2">
      <c r="A13593" s="2"/>
    </row>
    <row r="13594" spans="1:1" x14ac:dyDescent="0.2">
      <c r="A13594" s="2"/>
    </row>
    <row r="13595" spans="1:1" x14ac:dyDescent="0.2">
      <c r="A13595" s="2"/>
    </row>
    <row r="13596" spans="1:1" x14ac:dyDescent="0.2">
      <c r="A13596" s="2"/>
    </row>
    <row r="13597" spans="1:1" x14ac:dyDescent="0.2">
      <c r="A13597" s="2"/>
    </row>
    <row r="13598" spans="1:1" x14ac:dyDescent="0.2">
      <c r="A13598" s="2"/>
    </row>
    <row r="13599" spans="1:1" x14ac:dyDescent="0.2">
      <c r="A13599" s="2"/>
    </row>
    <row r="13600" spans="1:1" x14ac:dyDescent="0.2">
      <c r="A13600" s="2"/>
    </row>
    <row r="13601" spans="1:1" x14ac:dyDescent="0.2">
      <c r="A13601" s="2"/>
    </row>
    <row r="13602" spans="1:1" x14ac:dyDescent="0.2">
      <c r="A13602" s="2"/>
    </row>
    <row r="13603" spans="1:1" x14ac:dyDescent="0.2">
      <c r="A13603" s="2"/>
    </row>
    <row r="13604" spans="1:1" x14ac:dyDescent="0.2">
      <c r="A13604" s="2"/>
    </row>
    <row r="13605" spans="1:1" x14ac:dyDescent="0.2">
      <c r="A13605" s="2"/>
    </row>
    <row r="13606" spans="1:1" x14ac:dyDescent="0.2">
      <c r="A13606" s="2"/>
    </row>
    <row r="13607" spans="1:1" x14ac:dyDescent="0.2">
      <c r="A13607" s="2"/>
    </row>
    <row r="13608" spans="1:1" x14ac:dyDescent="0.2">
      <c r="A13608" s="2"/>
    </row>
    <row r="13609" spans="1:1" x14ac:dyDescent="0.2">
      <c r="A13609" s="2"/>
    </row>
    <row r="13610" spans="1:1" x14ac:dyDescent="0.2">
      <c r="A13610" s="2"/>
    </row>
    <row r="13611" spans="1:1" x14ac:dyDescent="0.2">
      <c r="A13611" s="2"/>
    </row>
    <row r="13612" spans="1:1" x14ac:dyDescent="0.2">
      <c r="A13612" s="2"/>
    </row>
    <row r="13613" spans="1:1" x14ac:dyDescent="0.2">
      <c r="A13613" s="2"/>
    </row>
    <row r="13614" spans="1:1" x14ac:dyDescent="0.2">
      <c r="A13614" s="2"/>
    </row>
    <row r="13615" spans="1:1" x14ac:dyDescent="0.2">
      <c r="A13615" s="2"/>
    </row>
    <row r="13616" spans="1:1" x14ac:dyDescent="0.2">
      <c r="A13616" s="2"/>
    </row>
    <row r="13617" spans="1:1" x14ac:dyDescent="0.2">
      <c r="A13617" s="2"/>
    </row>
    <row r="13618" spans="1:1" x14ac:dyDescent="0.2">
      <c r="A13618" s="2"/>
    </row>
    <row r="13619" spans="1:1" x14ac:dyDescent="0.2">
      <c r="A13619" s="2"/>
    </row>
    <row r="13620" spans="1:1" x14ac:dyDescent="0.2">
      <c r="A13620" s="2"/>
    </row>
    <row r="13621" spans="1:1" x14ac:dyDescent="0.2">
      <c r="A13621" s="2"/>
    </row>
    <row r="13622" spans="1:1" x14ac:dyDescent="0.2">
      <c r="A13622" s="2"/>
    </row>
    <row r="13623" spans="1:1" x14ac:dyDescent="0.2">
      <c r="A13623" s="2"/>
    </row>
    <row r="13624" spans="1:1" x14ac:dyDescent="0.2">
      <c r="A13624" s="2"/>
    </row>
    <row r="13625" spans="1:1" x14ac:dyDescent="0.2">
      <c r="A13625" s="2"/>
    </row>
    <row r="13626" spans="1:1" x14ac:dyDescent="0.2">
      <c r="A13626" s="2"/>
    </row>
    <row r="13627" spans="1:1" x14ac:dyDescent="0.2">
      <c r="A13627" s="2"/>
    </row>
    <row r="13628" spans="1:1" x14ac:dyDescent="0.2">
      <c r="A13628" s="2"/>
    </row>
    <row r="13629" spans="1:1" x14ac:dyDescent="0.2">
      <c r="A13629" s="2"/>
    </row>
    <row r="13630" spans="1:1" x14ac:dyDescent="0.2">
      <c r="A13630" s="2"/>
    </row>
    <row r="13631" spans="1:1" x14ac:dyDescent="0.2">
      <c r="A13631" s="2"/>
    </row>
    <row r="13632" spans="1:1" x14ac:dyDescent="0.2">
      <c r="A13632" s="2"/>
    </row>
    <row r="13633" spans="1:1" x14ac:dyDescent="0.2">
      <c r="A13633" s="2"/>
    </row>
    <row r="13634" spans="1:1" x14ac:dyDescent="0.2">
      <c r="A13634" s="2"/>
    </row>
    <row r="13635" spans="1:1" x14ac:dyDescent="0.2">
      <c r="A13635" s="2"/>
    </row>
    <row r="13636" spans="1:1" x14ac:dyDescent="0.2">
      <c r="A13636" s="2"/>
    </row>
    <row r="13637" spans="1:1" x14ac:dyDescent="0.2">
      <c r="A13637" s="2"/>
    </row>
    <row r="13638" spans="1:1" x14ac:dyDescent="0.2">
      <c r="A13638" s="2"/>
    </row>
    <row r="13639" spans="1:1" x14ac:dyDescent="0.2">
      <c r="A13639" s="2"/>
    </row>
    <row r="13640" spans="1:1" x14ac:dyDescent="0.2">
      <c r="A13640" s="2"/>
    </row>
    <row r="13641" spans="1:1" x14ac:dyDescent="0.2">
      <c r="A13641" s="2"/>
    </row>
    <row r="13642" spans="1:1" x14ac:dyDescent="0.2">
      <c r="A13642" s="2"/>
    </row>
    <row r="13643" spans="1:1" x14ac:dyDescent="0.2">
      <c r="A13643" s="2"/>
    </row>
    <row r="13644" spans="1:1" x14ac:dyDescent="0.2">
      <c r="A13644" s="2"/>
    </row>
    <row r="13645" spans="1:1" x14ac:dyDescent="0.2">
      <c r="A13645" s="2"/>
    </row>
    <row r="13646" spans="1:1" x14ac:dyDescent="0.2">
      <c r="A13646" s="2"/>
    </row>
    <row r="13647" spans="1:1" x14ac:dyDescent="0.2">
      <c r="A13647" s="2"/>
    </row>
    <row r="13648" spans="1:1" x14ac:dyDescent="0.2">
      <c r="A13648" s="2"/>
    </row>
    <row r="13649" spans="1:1" x14ac:dyDescent="0.2">
      <c r="A13649" s="2"/>
    </row>
    <row r="13650" spans="1:1" x14ac:dyDescent="0.2">
      <c r="A13650" s="2"/>
    </row>
    <row r="13651" spans="1:1" x14ac:dyDescent="0.2">
      <c r="A13651" s="2"/>
    </row>
    <row r="13652" spans="1:1" x14ac:dyDescent="0.2">
      <c r="A13652" s="2"/>
    </row>
    <row r="13653" spans="1:1" x14ac:dyDescent="0.2">
      <c r="A13653" s="2"/>
    </row>
    <row r="13654" spans="1:1" x14ac:dyDescent="0.2">
      <c r="A13654" s="2"/>
    </row>
    <row r="13655" spans="1:1" x14ac:dyDescent="0.2">
      <c r="A13655" s="2"/>
    </row>
    <row r="13656" spans="1:1" x14ac:dyDescent="0.2">
      <c r="A13656" s="2"/>
    </row>
    <row r="13657" spans="1:1" x14ac:dyDescent="0.2">
      <c r="A13657" s="2"/>
    </row>
    <row r="13658" spans="1:1" x14ac:dyDescent="0.2">
      <c r="A13658" s="2"/>
    </row>
    <row r="13659" spans="1:1" x14ac:dyDescent="0.2">
      <c r="A13659" s="2"/>
    </row>
    <row r="13660" spans="1:1" x14ac:dyDescent="0.2">
      <c r="A13660" s="2"/>
    </row>
    <row r="13661" spans="1:1" x14ac:dyDescent="0.2">
      <c r="A13661" s="2"/>
    </row>
    <row r="13662" spans="1:1" x14ac:dyDescent="0.2">
      <c r="A13662" s="2"/>
    </row>
    <row r="13663" spans="1:1" x14ac:dyDescent="0.2">
      <c r="A13663" s="2"/>
    </row>
    <row r="13664" spans="1:1" x14ac:dyDescent="0.2">
      <c r="A13664" s="2"/>
    </row>
    <row r="13665" spans="1:1" x14ac:dyDescent="0.2">
      <c r="A13665" s="2"/>
    </row>
    <row r="13666" spans="1:1" x14ac:dyDescent="0.2">
      <c r="A13666" s="2"/>
    </row>
    <row r="13667" spans="1:1" x14ac:dyDescent="0.2">
      <c r="A13667" s="2"/>
    </row>
    <row r="13668" spans="1:1" x14ac:dyDescent="0.2">
      <c r="A13668" s="2"/>
    </row>
    <row r="13669" spans="1:1" x14ac:dyDescent="0.2">
      <c r="A13669" s="2"/>
    </row>
    <row r="13670" spans="1:1" x14ac:dyDescent="0.2">
      <c r="A13670" s="2"/>
    </row>
    <row r="13671" spans="1:1" x14ac:dyDescent="0.2">
      <c r="A13671" s="2"/>
    </row>
    <row r="13672" spans="1:1" x14ac:dyDescent="0.2">
      <c r="A13672" s="2"/>
    </row>
    <row r="13673" spans="1:1" x14ac:dyDescent="0.2">
      <c r="A13673" s="2"/>
    </row>
    <row r="13674" spans="1:1" x14ac:dyDescent="0.2">
      <c r="A13674" s="2"/>
    </row>
    <row r="13675" spans="1:1" x14ac:dyDescent="0.2">
      <c r="A13675" s="2"/>
    </row>
    <row r="13676" spans="1:1" x14ac:dyDescent="0.2">
      <c r="A13676" s="2"/>
    </row>
    <row r="13677" spans="1:1" x14ac:dyDescent="0.2">
      <c r="A13677" s="2"/>
    </row>
    <row r="13678" spans="1:1" x14ac:dyDescent="0.2">
      <c r="A13678" s="2"/>
    </row>
    <row r="13679" spans="1:1" x14ac:dyDescent="0.2">
      <c r="A13679" s="2"/>
    </row>
    <row r="13680" spans="1:1" x14ac:dyDescent="0.2">
      <c r="A13680" s="2"/>
    </row>
    <row r="13681" spans="1:1" x14ac:dyDescent="0.2">
      <c r="A13681" s="2"/>
    </row>
    <row r="13682" spans="1:1" x14ac:dyDescent="0.2">
      <c r="A13682" s="2"/>
    </row>
    <row r="13683" spans="1:1" x14ac:dyDescent="0.2">
      <c r="A13683" s="2"/>
    </row>
    <row r="13684" spans="1:1" x14ac:dyDescent="0.2">
      <c r="A13684" s="2"/>
    </row>
    <row r="13685" spans="1:1" x14ac:dyDescent="0.2">
      <c r="A13685" s="2"/>
    </row>
    <row r="13686" spans="1:1" x14ac:dyDescent="0.2">
      <c r="A13686" s="2"/>
    </row>
    <row r="13687" spans="1:1" x14ac:dyDescent="0.2">
      <c r="A13687" s="2"/>
    </row>
    <row r="13688" spans="1:1" x14ac:dyDescent="0.2">
      <c r="A13688" s="2"/>
    </row>
    <row r="13689" spans="1:1" x14ac:dyDescent="0.2">
      <c r="A13689" s="2"/>
    </row>
    <row r="13690" spans="1:1" x14ac:dyDescent="0.2">
      <c r="A13690" s="2"/>
    </row>
    <row r="13691" spans="1:1" x14ac:dyDescent="0.2">
      <c r="A13691" s="2"/>
    </row>
    <row r="13692" spans="1:1" x14ac:dyDescent="0.2">
      <c r="A13692" s="2"/>
    </row>
    <row r="13693" spans="1:1" x14ac:dyDescent="0.2">
      <c r="A13693" s="2"/>
    </row>
    <row r="13694" spans="1:1" x14ac:dyDescent="0.2">
      <c r="A13694" s="2"/>
    </row>
    <row r="13695" spans="1:1" x14ac:dyDescent="0.2">
      <c r="A13695" s="2"/>
    </row>
    <row r="13696" spans="1:1" x14ac:dyDescent="0.2">
      <c r="A13696" s="2"/>
    </row>
    <row r="13697" spans="1:1" x14ac:dyDescent="0.2">
      <c r="A13697" s="2"/>
    </row>
    <row r="13698" spans="1:1" x14ac:dyDescent="0.2">
      <c r="A13698" s="2"/>
    </row>
    <row r="13699" spans="1:1" x14ac:dyDescent="0.2">
      <c r="A13699" s="2"/>
    </row>
    <row r="13700" spans="1:1" x14ac:dyDescent="0.2">
      <c r="A13700" s="2"/>
    </row>
    <row r="13701" spans="1:1" x14ac:dyDescent="0.2">
      <c r="A13701" s="2"/>
    </row>
    <row r="13702" spans="1:1" x14ac:dyDescent="0.2">
      <c r="A13702" s="2"/>
    </row>
    <row r="13703" spans="1:1" x14ac:dyDescent="0.2">
      <c r="A13703" s="2"/>
    </row>
    <row r="13704" spans="1:1" x14ac:dyDescent="0.2">
      <c r="A13704" s="2"/>
    </row>
    <row r="13705" spans="1:1" x14ac:dyDescent="0.2">
      <c r="A13705" s="2"/>
    </row>
    <row r="13706" spans="1:1" x14ac:dyDescent="0.2">
      <c r="A13706" s="2"/>
    </row>
    <row r="13707" spans="1:1" x14ac:dyDescent="0.2">
      <c r="A13707" s="2"/>
    </row>
    <row r="13708" spans="1:1" x14ac:dyDescent="0.2">
      <c r="A13708" s="2"/>
    </row>
    <row r="13709" spans="1:1" x14ac:dyDescent="0.2">
      <c r="A13709" s="2"/>
    </row>
    <row r="13710" spans="1:1" x14ac:dyDescent="0.2">
      <c r="A13710" s="2"/>
    </row>
    <row r="13711" spans="1:1" x14ac:dyDescent="0.2">
      <c r="A13711" s="2"/>
    </row>
    <row r="13712" spans="1:1" x14ac:dyDescent="0.2">
      <c r="A13712" s="2"/>
    </row>
    <row r="13713" spans="1:1" x14ac:dyDescent="0.2">
      <c r="A13713" s="2"/>
    </row>
    <row r="13714" spans="1:1" x14ac:dyDescent="0.2">
      <c r="A13714" s="2"/>
    </row>
    <row r="13715" spans="1:1" x14ac:dyDescent="0.2">
      <c r="A13715" s="2"/>
    </row>
    <row r="13716" spans="1:1" x14ac:dyDescent="0.2">
      <c r="A13716" s="2"/>
    </row>
    <row r="13717" spans="1:1" x14ac:dyDescent="0.2">
      <c r="A13717" s="2"/>
    </row>
    <row r="13718" spans="1:1" x14ac:dyDescent="0.2">
      <c r="A13718" s="2"/>
    </row>
    <row r="13719" spans="1:1" x14ac:dyDescent="0.2">
      <c r="A13719" s="2"/>
    </row>
    <row r="13720" spans="1:1" x14ac:dyDescent="0.2">
      <c r="A13720" s="2"/>
    </row>
    <row r="13721" spans="1:1" x14ac:dyDescent="0.2">
      <c r="A13721" s="2"/>
    </row>
    <row r="13722" spans="1:1" x14ac:dyDescent="0.2">
      <c r="A13722" s="2"/>
    </row>
    <row r="13723" spans="1:1" x14ac:dyDescent="0.2">
      <c r="A13723" s="2"/>
    </row>
    <row r="13724" spans="1:1" x14ac:dyDescent="0.2">
      <c r="A13724" s="2"/>
    </row>
    <row r="13725" spans="1:1" x14ac:dyDescent="0.2">
      <c r="A13725" s="2"/>
    </row>
    <row r="13726" spans="1:1" x14ac:dyDescent="0.2">
      <c r="A13726" s="2"/>
    </row>
    <row r="13727" spans="1:1" x14ac:dyDescent="0.2">
      <c r="A13727" s="2"/>
    </row>
    <row r="13728" spans="1:1" x14ac:dyDescent="0.2">
      <c r="A13728" s="2"/>
    </row>
    <row r="13729" spans="1:1" x14ac:dyDescent="0.2">
      <c r="A13729" s="2"/>
    </row>
    <row r="13730" spans="1:1" x14ac:dyDescent="0.2">
      <c r="A13730" s="2"/>
    </row>
    <row r="13731" spans="1:1" x14ac:dyDescent="0.2">
      <c r="A13731" s="2"/>
    </row>
    <row r="13732" spans="1:1" x14ac:dyDescent="0.2">
      <c r="A13732" s="2"/>
    </row>
    <row r="13733" spans="1:1" x14ac:dyDescent="0.2">
      <c r="A13733" s="2"/>
    </row>
    <row r="13734" spans="1:1" x14ac:dyDescent="0.2">
      <c r="A13734" s="2"/>
    </row>
    <row r="13735" spans="1:1" x14ac:dyDescent="0.2">
      <c r="A13735" s="2"/>
    </row>
    <row r="13736" spans="1:1" x14ac:dyDescent="0.2">
      <c r="A13736" s="2"/>
    </row>
    <row r="13737" spans="1:1" x14ac:dyDescent="0.2">
      <c r="A13737" s="2"/>
    </row>
    <row r="13738" spans="1:1" x14ac:dyDescent="0.2">
      <c r="A13738" s="2"/>
    </row>
    <row r="13739" spans="1:1" x14ac:dyDescent="0.2">
      <c r="A13739" s="2"/>
    </row>
    <row r="13740" spans="1:1" x14ac:dyDescent="0.2">
      <c r="A13740" s="2"/>
    </row>
    <row r="13741" spans="1:1" x14ac:dyDescent="0.2">
      <c r="A13741" s="2"/>
    </row>
    <row r="13742" spans="1:1" x14ac:dyDescent="0.2">
      <c r="A13742" s="2"/>
    </row>
    <row r="13743" spans="1:1" x14ac:dyDescent="0.2">
      <c r="A13743" s="2"/>
    </row>
    <row r="13744" spans="1:1" x14ac:dyDescent="0.2">
      <c r="A13744" s="2"/>
    </row>
    <row r="13745" spans="1:1" x14ac:dyDescent="0.2">
      <c r="A13745" s="2"/>
    </row>
    <row r="13746" spans="1:1" x14ac:dyDescent="0.2">
      <c r="A13746" s="2"/>
    </row>
    <row r="13747" spans="1:1" x14ac:dyDescent="0.2">
      <c r="A13747" s="2"/>
    </row>
    <row r="13748" spans="1:1" x14ac:dyDescent="0.2">
      <c r="A13748" s="2"/>
    </row>
    <row r="13749" spans="1:1" x14ac:dyDescent="0.2">
      <c r="A13749" s="2"/>
    </row>
    <row r="13750" spans="1:1" x14ac:dyDescent="0.2">
      <c r="A13750" s="2"/>
    </row>
    <row r="13751" spans="1:1" x14ac:dyDescent="0.2">
      <c r="A13751" s="2"/>
    </row>
    <row r="13752" spans="1:1" x14ac:dyDescent="0.2">
      <c r="A13752" s="2"/>
    </row>
    <row r="13753" spans="1:1" x14ac:dyDescent="0.2">
      <c r="A13753" s="2"/>
    </row>
    <row r="13754" spans="1:1" x14ac:dyDescent="0.2">
      <c r="A13754" s="2"/>
    </row>
    <row r="13755" spans="1:1" x14ac:dyDescent="0.2">
      <c r="A13755" s="2"/>
    </row>
    <row r="13756" spans="1:1" x14ac:dyDescent="0.2">
      <c r="A13756" s="2"/>
    </row>
    <row r="13757" spans="1:1" x14ac:dyDescent="0.2">
      <c r="A13757" s="2"/>
    </row>
    <row r="13758" spans="1:1" x14ac:dyDescent="0.2">
      <c r="A13758" s="2"/>
    </row>
    <row r="13759" spans="1:1" x14ac:dyDescent="0.2">
      <c r="A13759" s="2"/>
    </row>
    <row r="13760" spans="1:1" x14ac:dyDescent="0.2">
      <c r="A13760" s="2"/>
    </row>
    <row r="13761" spans="1:1" x14ac:dyDescent="0.2">
      <c r="A13761" s="2"/>
    </row>
    <row r="13762" spans="1:1" x14ac:dyDescent="0.2">
      <c r="A13762" s="2"/>
    </row>
    <row r="13763" spans="1:1" x14ac:dyDescent="0.2">
      <c r="A13763" s="2"/>
    </row>
    <row r="13764" spans="1:1" x14ac:dyDescent="0.2">
      <c r="A13764" s="2"/>
    </row>
    <row r="13765" spans="1:1" x14ac:dyDescent="0.2">
      <c r="A13765" s="2"/>
    </row>
    <row r="13766" spans="1:1" x14ac:dyDescent="0.2">
      <c r="A13766" s="2"/>
    </row>
    <row r="13767" spans="1:1" x14ac:dyDescent="0.2">
      <c r="A13767" s="2"/>
    </row>
    <row r="13768" spans="1:1" x14ac:dyDescent="0.2">
      <c r="A13768" s="2"/>
    </row>
    <row r="13769" spans="1:1" x14ac:dyDescent="0.2">
      <c r="A13769" s="2"/>
    </row>
    <row r="13770" spans="1:1" x14ac:dyDescent="0.2">
      <c r="A13770" s="2"/>
    </row>
    <row r="13771" spans="1:1" x14ac:dyDescent="0.2">
      <c r="A13771" s="2"/>
    </row>
    <row r="13772" spans="1:1" x14ac:dyDescent="0.2">
      <c r="A13772" s="2"/>
    </row>
    <row r="13773" spans="1:1" x14ac:dyDescent="0.2">
      <c r="A13773" s="2"/>
    </row>
    <row r="13774" spans="1:1" x14ac:dyDescent="0.2">
      <c r="A13774" s="2"/>
    </row>
    <row r="13775" spans="1:1" x14ac:dyDescent="0.2">
      <c r="A13775" s="2"/>
    </row>
    <row r="13776" spans="1:1" x14ac:dyDescent="0.2">
      <c r="A13776" s="2"/>
    </row>
    <row r="13777" spans="1:1" x14ac:dyDescent="0.2">
      <c r="A13777" s="2"/>
    </row>
    <row r="13778" spans="1:1" x14ac:dyDescent="0.2">
      <c r="A13778" s="2"/>
    </row>
    <row r="13779" spans="1:1" x14ac:dyDescent="0.2">
      <c r="A13779" s="2"/>
    </row>
    <row r="13780" spans="1:1" x14ac:dyDescent="0.2">
      <c r="A13780" s="2"/>
    </row>
    <row r="13781" spans="1:1" x14ac:dyDescent="0.2">
      <c r="A13781" s="2"/>
    </row>
    <row r="13782" spans="1:1" x14ac:dyDescent="0.2">
      <c r="A13782" s="2"/>
    </row>
    <row r="13783" spans="1:1" x14ac:dyDescent="0.2">
      <c r="A13783" s="2"/>
    </row>
    <row r="13784" spans="1:1" x14ac:dyDescent="0.2">
      <c r="A13784" s="2"/>
    </row>
    <row r="13785" spans="1:1" x14ac:dyDescent="0.2">
      <c r="A13785" s="2"/>
    </row>
    <row r="13786" spans="1:1" x14ac:dyDescent="0.2">
      <c r="A13786" s="2"/>
    </row>
    <row r="13787" spans="1:1" x14ac:dyDescent="0.2">
      <c r="A13787" s="2"/>
    </row>
    <row r="13788" spans="1:1" x14ac:dyDescent="0.2">
      <c r="A13788" s="2"/>
    </row>
    <row r="13789" spans="1:1" x14ac:dyDescent="0.2">
      <c r="A13789" s="2"/>
    </row>
    <row r="13790" spans="1:1" x14ac:dyDescent="0.2">
      <c r="A13790" s="2"/>
    </row>
    <row r="13791" spans="1:1" x14ac:dyDescent="0.2">
      <c r="A13791" s="2"/>
    </row>
    <row r="13792" spans="1:1" x14ac:dyDescent="0.2">
      <c r="A13792" s="2"/>
    </row>
    <row r="13793" spans="1:1" x14ac:dyDescent="0.2">
      <c r="A13793" s="2"/>
    </row>
    <row r="13794" spans="1:1" x14ac:dyDescent="0.2">
      <c r="A13794" s="2"/>
    </row>
    <row r="13795" spans="1:1" x14ac:dyDescent="0.2">
      <c r="A13795" s="2"/>
    </row>
    <row r="13796" spans="1:1" x14ac:dyDescent="0.2">
      <c r="A13796" s="2"/>
    </row>
    <row r="13797" spans="1:1" x14ac:dyDescent="0.2">
      <c r="A13797" s="2"/>
    </row>
    <row r="13798" spans="1:1" x14ac:dyDescent="0.2">
      <c r="A13798" s="2"/>
    </row>
    <row r="13799" spans="1:1" x14ac:dyDescent="0.2">
      <c r="A13799" s="2"/>
    </row>
    <row r="13800" spans="1:1" x14ac:dyDescent="0.2">
      <c r="A13800" s="2"/>
    </row>
    <row r="13801" spans="1:1" x14ac:dyDescent="0.2">
      <c r="A13801" s="2"/>
    </row>
    <row r="13802" spans="1:1" x14ac:dyDescent="0.2">
      <c r="A13802" s="2"/>
    </row>
    <row r="13803" spans="1:1" x14ac:dyDescent="0.2">
      <c r="A13803" s="2"/>
    </row>
    <row r="13804" spans="1:1" x14ac:dyDescent="0.2">
      <c r="A13804" s="2"/>
    </row>
    <row r="13805" spans="1:1" x14ac:dyDescent="0.2">
      <c r="A13805" s="2"/>
    </row>
    <row r="13806" spans="1:1" x14ac:dyDescent="0.2">
      <c r="A13806" s="2"/>
    </row>
    <row r="13807" spans="1:1" x14ac:dyDescent="0.2">
      <c r="A13807" s="2"/>
    </row>
    <row r="13808" spans="1:1" x14ac:dyDescent="0.2">
      <c r="A13808" s="2"/>
    </row>
    <row r="13809" spans="1:1" x14ac:dyDescent="0.2">
      <c r="A13809" s="2"/>
    </row>
    <row r="13810" spans="1:1" x14ac:dyDescent="0.2">
      <c r="A13810" s="2"/>
    </row>
    <row r="13811" spans="1:1" x14ac:dyDescent="0.2">
      <c r="A13811" s="2"/>
    </row>
    <row r="13812" spans="1:1" x14ac:dyDescent="0.2">
      <c r="A13812" s="2"/>
    </row>
    <row r="13813" spans="1:1" x14ac:dyDescent="0.2">
      <c r="A13813" s="2"/>
    </row>
    <row r="13814" spans="1:1" x14ac:dyDescent="0.2">
      <c r="A13814" s="2"/>
    </row>
    <row r="13815" spans="1:1" x14ac:dyDescent="0.2">
      <c r="A13815" s="2"/>
    </row>
    <row r="13816" spans="1:1" x14ac:dyDescent="0.2">
      <c r="A13816" s="2"/>
    </row>
    <row r="13817" spans="1:1" x14ac:dyDescent="0.2">
      <c r="A13817" s="2"/>
    </row>
    <row r="13818" spans="1:1" x14ac:dyDescent="0.2">
      <c r="A13818" s="2"/>
    </row>
    <row r="13819" spans="1:1" x14ac:dyDescent="0.2">
      <c r="A13819" s="2"/>
    </row>
    <row r="13820" spans="1:1" x14ac:dyDescent="0.2">
      <c r="A13820" s="2"/>
    </row>
    <row r="13821" spans="1:1" x14ac:dyDescent="0.2">
      <c r="A13821" s="2"/>
    </row>
    <row r="13822" spans="1:1" x14ac:dyDescent="0.2">
      <c r="A13822" s="2"/>
    </row>
    <row r="13823" spans="1:1" x14ac:dyDescent="0.2">
      <c r="A13823" s="2"/>
    </row>
    <row r="13824" spans="1:1" x14ac:dyDescent="0.2">
      <c r="A13824" s="2"/>
    </row>
    <row r="13825" spans="1:1" x14ac:dyDescent="0.2">
      <c r="A13825" s="2"/>
    </row>
    <row r="13826" spans="1:1" x14ac:dyDescent="0.2">
      <c r="A13826" s="2"/>
    </row>
    <row r="13827" spans="1:1" x14ac:dyDescent="0.2">
      <c r="A13827" s="2"/>
    </row>
    <row r="13828" spans="1:1" x14ac:dyDescent="0.2">
      <c r="A13828" s="2"/>
    </row>
    <row r="13829" spans="1:1" x14ac:dyDescent="0.2">
      <c r="A13829" s="2"/>
    </row>
    <row r="13830" spans="1:1" x14ac:dyDescent="0.2">
      <c r="A13830" s="2"/>
    </row>
    <row r="13831" spans="1:1" x14ac:dyDescent="0.2">
      <c r="A13831" s="2"/>
    </row>
    <row r="13832" spans="1:1" x14ac:dyDescent="0.2">
      <c r="A13832" s="2"/>
    </row>
    <row r="13833" spans="1:1" x14ac:dyDescent="0.2">
      <c r="A13833" s="2"/>
    </row>
    <row r="13834" spans="1:1" x14ac:dyDescent="0.2">
      <c r="A13834" s="2"/>
    </row>
    <row r="13835" spans="1:1" x14ac:dyDescent="0.2">
      <c r="A13835" s="2"/>
    </row>
    <row r="13836" spans="1:1" x14ac:dyDescent="0.2">
      <c r="A13836" s="2"/>
    </row>
    <row r="13837" spans="1:1" x14ac:dyDescent="0.2">
      <c r="A13837" s="2"/>
    </row>
    <row r="13838" spans="1:1" x14ac:dyDescent="0.2">
      <c r="A13838" s="2"/>
    </row>
    <row r="13839" spans="1:1" x14ac:dyDescent="0.2">
      <c r="A13839" s="2"/>
    </row>
    <row r="13840" spans="1:1" x14ac:dyDescent="0.2">
      <c r="A13840" s="2"/>
    </row>
    <row r="13841" spans="1:1" x14ac:dyDescent="0.2">
      <c r="A13841" s="2"/>
    </row>
    <row r="13842" spans="1:1" x14ac:dyDescent="0.2">
      <c r="A13842" s="2"/>
    </row>
    <row r="13843" spans="1:1" x14ac:dyDescent="0.2">
      <c r="A13843" s="2"/>
    </row>
    <row r="13844" spans="1:1" x14ac:dyDescent="0.2">
      <c r="A13844" s="2"/>
    </row>
    <row r="13845" spans="1:1" x14ac:dyDescent="0.2">
      <c r="A13845" s="2"/>
    </row>
    <row r="13846" spans="1:1" x14ac:dyDescent="0.2">
      <c r="A13846" s="2"/>
    </row>
    <row r="13847" spans="1:1" x14ac:dyDescent="0.2">
      <c r="A13847" s="2"/>
    </row>
    <row r="13848" spans="1:1" x14ac:dyDescent="0.2">
      <c r="A13848" s="2"/>
    </row>
    <row r="13849" spans="1:1" x14ac:dyDescent="0.2">
      <c r="A13849" s="2"/>
    </row>
    <row r="13850" spans="1:1" x14ac:dyDescent="0.2">
      <c r="A13850" s="2"/>
    </row>
    <row r="13851" spans="1:1" x14ac:dyDescent="0.2">
      <c r="A13851" s="2"/>
    </row>
    <row r="13852" spans="1:1" x14ac:dyDescent="0.2">
      <c r="A13852" s="2"/>
    </row>
    <row r="13853" spans="1:1" x14ac:dyDescent="0.2">
      <c r="A13853" s="2"/>
    </row>
    <row r="13854" spans="1:1" x14ac:dyDescent="0.2">
      <c r="A13854" s="2"/>
    </row>
    <row r="13855" spans="1:1" x14ac:dyDescent="0.2">
      <c r="A13855" s="2"/>
    </row>
    <row r="13856" spans="1:1" x14ac:dyDescent="0.2">
      <c r="A13856" s="2"/>
    </row>
    <row r="13857" spans="1:1" x14ac:dyDescent="0.2">
      <c r="A13857" s="2"/>
    </row>
    <row r="13858" spans="1:1" x14ac:dyDescent="0.2">
      <c r="A13858" s="2"/>
    </row>
    <row r="13859" spans="1:1" x14ac:dyDescent="0.2">
      <c r="A13859" s="2"/>
    </row>
    <row r="13860" spans="1:1" x14ac:dyDescent="0.2">
      <c r="A13860" s="2"/>
    </row>
    <row r="13861" spans="1:1" x14ac:dyDescent="0.2">
      <c r="A13861" s="2"/>
    </row>
    <row r="13862" spans="1:1" x14ac:dyDescent="0.2">
      <c r="A13862" s="2"/>
    </row>
    <row r="13863" spans="1:1" x14ac:dyDescent="0.2">
      <c r="A13863" s="2"/>
    </row>
    <row r="13864" spans="1:1" x14ac:dyDescent="0.2">
      <c r="A13864" s="2"/>
    </row>
    <row r="13865" spans="1:1" x14ac:dyDescent="0.2">
      <c r="A13865" s="2"/>
    </row>
    <row r="13866" spans="1:1" x14ac:dyDescent="0.2">
      <c r="A13866" s="2"/>
    </row>
    <row r="13867" spans="1:1" x14ac:dyDescent="0.2">
      <c r="A13867" s="2"/>
    </row>
    <row r="13868" spans="1:1" x14ac:dyDescent="0.2">
      <c r="A13868" s="2"/>
    </row>
    <row r="13869" spans="1:1" x14ac:dyDescent="0.2">
      <c r="A13869" s="2"/>
    </row>
    <row r="13870" spans="1:1" x14ac:dyDescent="0.2">
      <c r="A13870" s="2"/>
    </row>
    <row r="13871" spans="1:1" x14ac:dyDescent="0.2">
      <c r="A13871" s="2"/>
    </row>
    <row r="13872" spans="1:1" x14ac:dyDescent="0.2">
      <c r="A13872" s="2"/>
    </row>
    <row r="13873" spans="1:1" x14ac:dyDescent="0.2">
      <c r="A13873" s="2"/>
    </row>
    <row r="13874" spans="1:1" x14ac:dyDescent="0.2">
      <c r="A13874" s="2"/>
    </row>
    <row r="13875" spans="1:1" x14ac:dyDescent="0.2">
      <c r="A13875" s="2"/>
    </row>
    <row r="13876" spans="1:1" x14ac:dyDescent="0.2">
      <c r="A13876" s="2"/>
    </row>
    <row r="13877" spans="1:1" x14ac:dyDescent="0.2">
      <c r="A13877" s="2"/>
    </row>
    <row r="13878" spans="1:1" x14ac:dyDescent="0.2">
      <c r="A13878" s="2"/>
    </row>
    <row r="13879" spans="1:1" x14ac:dyDescent="0.2">
      <c r="A13879" s="2"/>
    </row>
    <row r="13880" spans="1:1" x14ac:dyDescent="0.2">
      <c r="A13880" s="2"/>
    </row>
    <row r="13881" spans="1:1" x14ac:dyDescent="0.2">
      <c r="A13881" s="2"/>
    </row>
    <row r="13882" spans="1:1" x14ac:dyDescent="0.2">
      <c r="A13882" s="2"/>
    </row>
    <row r="13883" spans="1:1" x14ac:dyDescent="0.2">
      <c r="A13883" s="2"/>
    </row>
    <row r="13884" spans="1:1" x14ac:dyDescent="0.2">
      <c r="A13884" s="2"/>
    </row>
    <row r="13885" spans="1:1" x14ac:dyDescent="0.2">
      <c r="A13885" s="2"/>
    </row>
    <row r="13886" spans="1:1" x14ac:dyDescent="0.2">
      <c r="A13886" s="2"/>
    </row>
    <row r="13887" spans="1:1" x14ac:dyDescent="0.2">
      <c r="A13887" s="2"/>
    </row>
    <row r="13888" spans="1:1" x14ac:dyDescent="0.2">
      <c r="A13888" s="2"/>
    </row>
    <row r="13889" spans="1:1" x14ac:dyDescent="0.2">
      <c r="A13889" s="2"/>
    </row>
    <row r="13890" spans="1:1" x14ac:dyDescent="0.2">
      <c r="A13890" s="2"/>
    </row>
    <row r="13891" spans="1:1" x14ac:dyDescent="0.2">
      <c r="A13891" s="2"/>
    </row>
    <row r="13892" spans="1:1" x14ac:dyDescent="0.2">
      <c r="A13892" s="2"/>
    </row>
    <row r="13893" spans="1:1" x14ac:dyDescent="0.2">
      <c r="A13893" s="2"/>
    </row>
    <row r="13894" spans="1:1" x14ac:dyDescent="0.2">
      <c r="A13894" s="2"/>
    </row>
    <row r="13895" spans="1:1" x14ac:dyDescent="0.2">
      <c r="A13895" s="2"/>
    </row>
    <row r="13896" spans="1:1" x14ac:dyDescent="0.2">
      <c r="A13896" s="2"/>
    </row>
    <row r="13897" spans="1:1" x14ac:dyDescent="0.2">
      <c r="A13897" s="2"/>
    </row>
    <row r="13898" spans="1:1" x14ac:dyDescent="0.2">
      <c r="A13898" s="2"/>
    </row>
    <row r="13899" spans="1:1" x14ac:dyDescent="0.2">
      <c r="A13899" s="2"/>
    </row>
    <row r="13900" spans="1:1" x14ac:dyDescent="0.2">
      <c r="A13900" s="2"/>
    </row>
    <row r="13901" spans="1:1" x14ac:dyDescent="0.2">
      <c r="A13901" s="2"/>
    </row>
    <row r="13902" spans="1:1" x14ac:dyDescent="0.2">
      <c r="A13902" s="2"/>
    </row>
    <row r="13903" spans="1:1" x14ac:dyDescent="0.2">
      <c r="A13903" s="2"/>
    </row>
    <row r="13904" spans="1:1" x14ac:dyDescent="0.2">
      <c r="A13904" s="2"/>
    </row>
    <row r="13905" spans="1:1" x14ac:dyDescent="0.2">
      <c r="A13905" s="2"/>
    </row>
    <row r="13906" spans="1:1" x14ac:dyDescent="0.2">
      <c r="A13906" s="2"/>
    </row>
    <row r="13907" spans="1:1" x14ac:dyDescent="0.2">
      <c r="A13907" s="2"/>
    </row>
    <row r="13908" spans="1:1" x14ac:dyDescent="0.2">
      <c r="A13908" s="2"/>
    </row>
    <row r="13909" spans="1:1" x14ac:dyDescent="0.2">
      <c r="A13909" s="2"/>
    </row>
    <row r="13910" spans="1:1" x14ac:dyDescent="0.2">
      <c r="A13910" s="2"/>
    </row>
    <row r="13911" spans="1:1" x14ac:dyDescent="0.2">
      <c r="A13911" s="2"/>
    </row>
    <row r="13912" spans="1:1" x14ac:dyDescent="0.2">
      <c r="A13912" s="2"/>
    </row>
    <row r="13913" spans="1:1" x14ac:dyDescent="0.2">
      <c r="A13913" s="2"/>
    </row>
    <row r="13914" spans="1:1" x14ac:dyDescent="0.2">
      <c r="A13914" s="2"/>
    </row>
    <row r="13915" spans="1:1" x14ac:dyDescent="0.2">
      <c r="A13915" s="2"/>
    </row>
    <row r="13916" spans="1:1" x14ac:dyDescent="0.2">
      <c r="A13916" s="2"/>
    </row>
    <row r="13917" spans="1:1" x14ac:dyDescent="0.2">
      <c r="A13917" s="2"/>
    </row>
    <row r="13918" spans="1:1" x14ac:dyDescent="0.2">
      <c r="A13918" s="2"/>
    </row>
    <row r="13919" spans="1:1" x14ac:dyDescent="0.2">
      <c r="A13919" s="2"/>
    </row>
    <row r="13920" spans="1:1" x14ac:dyDescent="0.2">
      <c r="A13920" s="2"/>
    </row>
    <row r="13921" spans="1:1" x14ac:dyDescent="0.2">
      <c r="A13921" s="2"/>
    </row>
    <row r="13922" spans="1:1" x14ac:dyDescent="0.2">
      <c r="A13922" s="2"/>
    </row>
    <row r="13923" spans="1:1" x14ac:dyDescent="0.2">
      <c r="A13923" s="2"/>
    </row>
    <row r="13924" spans="1:1" x14ac:dyDescent="0.2">
      <c r="A13924" s="2"/>
    </row>
    <row r="13925" spans="1:1" x14ac:dyDescent="0.2">
      <c r="A13925" s="2"/>
    </row>
    <row r="13926" spans="1:1" x14ac:dyDescent="0.2">
      <c r="A13926" s="2"/>
    </row>
    <row r="13927" spans="1:1" x14ac:dyDescent="0.2">
      <c r="A13927" s="2"/>
    </row>
    <row r="13928" spans="1:1" x14ac:dyDescent="0.2">
      <c r="A13928" s="2"/>
    </row>
    <row r="13929" spans="1:1" x14ac:dyDescent="0.2">
      <c r="A13929" s="2"/>
    </row>
    <row r="13930" spans="1:1" x14ac:dyDescent="0.2">
      <c r="A13930" s="2"/>
    </row>
    <row r="13931" spans="1:1" x14ac:dyDescent="0.2">
      <c r="A13931" s="2"/>
    </row>
    <row r="13932" spans="1:1" x14ac:dyDescent="0.2">
      <c r="A13932" s="2"/>
    </row>
    <row r="13933" spans="1:1" x14ac:dyDescent="0.2">
      <c r="A13933" s="2"/>
    </row>
    <row r="13934" spans="1:1" x14ac:dyDescent="0.2">
      <c r="A13934" s="2"/>
    </row>
    <row r="13935" spans="1:1" x14ac:dyDescent="0.2">
      <c r="A13935" s="2"/>
    </row>
    <row r="13936" spans="1:1" x14ac:dyDescent="0.2">
      <c r="A13936" s="2"/>
    </row>
    <row r="13937" spans="1:1" x14ac:dyDescent="0.2">
      <c r="A13937" s="2"/>
    </row>
    <row r="13938" spans="1:1" x14ac:dyDescent="0.2">
      <c r="A13938" s="2"/>
    </row>
    <row r="13939" spans="1:1" x14ac:dyDescent="0.2">
      <c r="A13939" s="2"/>
    </row>
    <row r="13940" spans="1:1" x14ac:dyDescent="0.2">
      <c r="A13940" s="2"/>
    </row>
    <row r="13941" spans="1:1" x14ac:dyDescent="0.2">
      <c r="A13941" s="2"/>
    </row>
    <row r="13942" spans="1:1" x14ac:dyDescent="0.2">
      <c r="A13942" s="2"/>
    </row>
    <row r="13943" spans="1:1" x14ac:dyDescent="0.2">
      <c r="A13943" s="2"/>
    </row>
    <row r="13944" spans="1:1" x14ac:dyDescent="0.2">
      <c r="A13944" s="2"/>
    </row>
    <row r="13945" spans="1:1" x14ac:dyDescent="0.2">
      <c r="A13945" s="2"/>
    </row>
    <row r="13946" spans="1:1" x14ac:dyDescent="0.2">
      <c r="A13946" s="2"/>
    </row>
    <row r="13947" spans="1:1" x14ac:dyDescent="0.2">
      <c r="A13947" s="2"/>
    </row>
    <row r="13948" spans="1:1" x14ac:dyDescent="0.2">
      <c r="A13948" s="2"/>
    </row>
    <row r="13949" spans="1:1" x14ac:dyDescent="0.2">
      <c r="A13949" s="2"/>
    </row>
    <row r="13950" spans="1:1" x14ac:dyDescent="0.2">
      <c r="A13950" s="2"/>
    </row>
    <row r="13951" spans="1:1" x14ac:dyDescent="0.2">
      <c r="A13951" s="2"/>
    </row>
    <row r="13952" spans="1:1" x14ac:dyDescent="0.2">
      <c r="A13952" s="2"/>
    </row>
    <row r="13953" spans="1:1" x14ac:dyDescent="0.2">
      <c r="A13953" s="2"/>
    </row>
    <row r="13954" spans="1:1" x14ac:dyDescent="0.2">
      <c r="A13954" s="2"/>
    </row>
    <row r="13955" spans="1:1" x14ac:dyDescent="0.2">
      <c r="A13955" s="2"/>
    </row>
    <row r="13956" spans="1:1" x14ac:dyDescent="0.2">
      <c r="A13956" s="2"/>
    </row>
    <row r="13957" spans="1:1" x14ac:dyDescent="0.2">
      <c r="A13957" s="2"/>
    </row>
    <row r="13958" spans="1:1" x14ac:dyDescent="0.2">
      <c r="A13958" s="2"/>
    </row>
    <row r="13959" spans="1:1" x14ac:dyDescent="0.2">
      <c r="A13959" s="2"/>
    </row>
    <row r="13960" spans="1:1" x14ac:dyDescent="0.2">
      <c r="A13960" s="2"/>
    </row>
    <row r="13961" spans="1:1" x14ac:dyDescent="0.2">
      <c r="A13961" s="2"/>
    </row>
    <row r="13962" spans="1:1" x14ac:dyDescent="0.2">
      <c r="A13962" s="2"/>
    </row>
    <row r="13963" spans="1:1" x14ac:dyDescent="0.2">
      <c r="A13963" s="2"/>
    </row>
    <row r="13964" spans="1:1" x14ac:dyDescent="0.2">
      <c r="A13964" s="2"/>
    </row>
    <row r="13965" spans="1:1" x14ac:dyDescent="0.2">
      <c r="A13965" s="2"/>
    </row>
    <row r="13966" spans="1:1" x14ac:dyDescent="0.2">
      <c r="A13966" s="2"/>
    </row>
    <row r="13967" spans="1:1" x14ac:dyDescent="0.2">
      <c r="A13967" s="2"/>
    </row>
    <row r="13968" spans="1:1" x14ac:dyDescent="0.2">
      <c r="A13968" s="2"/>
    </row>
    <row r="13969" spans="1:1" x14ac:dyDescent="0.2">
      <c r="A13969" s="2"/>
    </row>
    <row r="13970" spans="1:1" x14ac:dyDescent="0.2">
      <c r="A13970" s="2"/>
    </row>
    <row r="13971" spans="1:1" x14ac:dyDescent="0.2">
      <c r="A13971" s="2"/>
    </row>
    <row r="13972" spans="1:1" x14ac:dyDescent="0.2">
      <c r="A13972" s="2"/>
    </row>
    <row r="13973" spans="1:1" x14ac:dyDescent="0.2">
      <c r="A13973" s="2"/>
    </row>
    <row r="13974" spans="1:1" x14ac:dyDescent="0.2">
      <c r="A13974" s="2"/>
    </row>
    <row r="13975" spans="1:1" x14ac:dyDescent="0.2">
      <c r="A13975" s="2"/>
    </row>
    <row r="13976" spans="1:1" x14ac:dyDescent="0.2">
      <c r="A13976" s="2"/>
    </row>
    <row r="13977" spans="1:1" x14ac:dyDescent="0.2">
      <c r="A13977" s="2"/>
    </row>
    <row r="13978" spans="1:1" x14ac:dyDescent="0.2">
      <c r="A13978" s="2"/>
    </row>
    <row r="13979" spans="1:1" x14ac:dyDescent="0.2">
      <c r="A13979" s="2"/>
    </row>
    <row r="13980" spans="1:1" x14ac:dyDescent="0.2">
      <c r="A13980" s="2"/>
    </row>
    <row r="13981" spans="1:1" x14ac:dyDescent="0.2">
      <c r="A13981" s="2"/>
    </row>
    <row r="13982" spans="1:1" x14ac:dyDescent="0.2">
      <c r="A13982" s="2"/>
    </row>
    <row r="13983" spans="1:1" x14ac:dyDescent="0.2">
      <c r="A13983" s="2"/>
    </row>
    <row r="13984" spans="1:1" x14ac:dyDescent="0.2">
      <c r="A13984" s="2"/>
    </row>
    <row r="13985" spans="1:1" x14ac:dyDescent="0.2">
      <c r="A13985" s="2"/>
    </row>
    <row r="13986" spans="1:1" x14ac:dyDescent="0.2">
      <c r="A13986" s="2"/>
    </row>
    <row r="13987" spans="1:1" x14ac:dyDescent="0.2">
      <c r="A13987" s="2"/>
    </row>
    <row r="13988" spans="1:1" x14ac:dyDescent="0.2">
      <c r="A13988" s="2"/>
    </row>
    <row r="13989" spans="1:1" x14ac:dyDescent="0.2">
      <c r="A13989" s="2"/>
    </row>
    <row r="13990" spans="1:1" x14ac:dyDescent="0.2">
      <c r="A13990" s="2"/>
    </row>
    <row r="13991" spans="1:1" x14ac:dyDescent="0.2">
      <c r="A13991" s="2"/>
    </row>
    <row r="13992" spans="1:1" x14ac:dyDescent="0.2">
      <c r="A13992" s="2"/>
    </row>
    <row r="13993" spans="1:1" x14ac:dyDescent="0.2">
      <c r="A13993" s="2"/>
    </row>
    <row r="13994" spans="1:1" x14ac:dyDescent="0.2">
      <c r="A13994" s="2"/>
    </row>
    <row r="13995" spans="1:1" x14ac:dyDescent="0.2">
      <c r="A13995" s="2"/>
    </row>
    <row r="13996" spans="1:1" x14ac:dyDescent="0.2">
      <c r="A13996" s="2"/>
    </row>
    <row r="13997" spans="1:1" x14ac:dyDescent="0.2">
      <c r="A13997" s="2"/>
    </row>
    <row r="13998" spans="1:1" x14ac:dyDescent="0.2">
      <c r="A13998" s="2"/>
    </row>
    <row r="13999" spans="1:1" x14ac:dyDescent="0.2">
      <c r="A13999" s="2"/>
    </row>
    <row r="14000" spans="1:1" x14ac:dyDescent="0.2">
      <c r="A14000" s="2"/>
    </row>
    <row r="14001" spans="1:1" x14ac:dyDescent="0.2">
      <c r="A14001" s="2"/>
    </row>
    <row r="14002" spans="1:1" x14ac:dyDescent="0.2">
      <c r="A14002" s="2"/>
    </row>
    <row r="14003" spans="1:1" x14ac:dyDescent="0.2">
      <c r="A14003" s="2"/>
    </row>
    <row r="14004" spans="1:1" x14ac:dyDescent="0.2">
      <c r="A14004" s="2"/>
    </row>
    <row r="14005" spans="1:1" x14ac:dyDescent="0.2">
      <c r="A14005" s="2"/>
    </row>
    <row r="14006" spans="1:1" x14ac:dyDescent="0.2">
      <c r="A14006" s="2"/>
    </row>
    <row r="14007" spans="1:1" x14ac:dyDescent="0.2">
      <c r="A14007" s="2"/>
    </row>
    <row r="14008" spans="1:1" x14ac:dyDescent="0.2">
      <c r="A14008" s="2"/>
    </row>
    <row r="14009" spans="1:1" x14ac:dyDescent="0.2">
      <c r="A14009" s="2"/>
    </row>
    <row r="14010" spans="1:1" x14ac:dyDescent="0.2">
      <c r="A14010" s="2"/>
    </row>
    <row r="14011" spans="1:1" x14ac:dyDescent="0.2">
      <c r="A14011" s="2"/>
    </row>
    <row r="14012" spans="1:1" x14ac:dyDescent="0.2">
      <c r="A14012" s="2"/>
    </row>
    <row r="14013" spans="1:1" x14ac:dyDescent="0.2">
      <c r="A14013" s="2"/>
    </row>
    <row r="14014" spans="1:1" x14ac:dyDescent="0.2">
      <c r="A14014" s="2"/>
    </row>
    <row r="14015" spans="1:1" x14ac:dyDescent="0.2">
      <c r="A14015" s="2"/>
    </row>
    <row r="14016" spans="1:1" x14ac:dyDescent="0.2">
      <c r="A14016" s="2"/>
    </row>
    <row r="14017" spans="1:1" x14ac:dyDescent="0.2">
      <c r="A14017" s="2"/>
    </row>
    <row r="14018" spans="1:1" x14ac:dyDescent="0.2">
      <c r="A14018" s="2"/>
    </row>
    <row r="14019" spans="1:1" x14ac:dyDescent="0.2">
      <c r="A14019" s="2"/>
    </row>
    <row r="14020" spans="1:1" x14ac:dyDescent="0.2">
      <c r="A14020" s="2"/>
    </row>
    <row r="14021" spans="1:1" x14ac:dyDescent="0.2">
      <c r="A14021" s="2"/>
    </row>
    <row r="14022" spans="1:1" x14ac:dyDescent="0.2">
      <c r="A14022" s="2"/>
    </row>
    <row r="14023" spans="1:1" x14ac:dyDescent="0.2">
      <c r="A14023" s="2"/>
    </row>
    <row r="14024" spans="1:1" x14ac:dyDescent="0.2">
      <c r="A14024" s="2"/>
    </row>
    <row r="14025" spans="1:1" x14ac:dyDescent="0.2">
      <c r="A14025" s="2"/>
    </row>
    <row r="14026" spans="1:1" x14ac:dyDescent="0.2">
      <c r="A14026" s="2"/>
    </row>
    <row r="14027" spans="1:1" x14ac:dyDescent="0.2">
      <c r="A14027" s="2"/>
    </row>
    <row r="14028" spans="1:1" x14ac:dyDescent="0.2">
      <c r="A14028" s="2"/>
    </row>
    <row r="14029" spans="1:1" x14ac:dyDescent="0.2">
      <c r="A14029" s="2"/>
    </row>
    <row r="14030" spans="1:1" x14ac:dyDescent="0.2">
      <c r="A14030" s="2"/>
    </row>
    <row r="14031" spans="1:1" x14ac:dyDescent="0.2">
      <c r="A14031" s="2"/>
    </row>
    <row r="14032" spans="1:1" x14ac:dyDescent="0.2">
      <c r="A14032" s="2"/>
    </row>
    <row r="14033" spans="1:1" x14ac:dyDescent="0.2">
      <c r="A14033" s="2"/>
    </row>
    <row r="14034" spans="1:1" x14ac:dyDescent="0.2">
      <c r="A14034" s="2"/>
    </row>
    <row r="14035" spans="1:1" x14ac:dyDescent="0.2">
      <c r="A14035" s="2"/>
    </row>
    <row r="14036" spans="1:1" x14ac:dyDescent="0.2">
      <c r="A14036" s="2"/>
    </row>
    <row r="14037" spans="1:1" x14ac:dyDescent="0.2">
      <c r="A14037" s="2"/>
    </row>
    <row r="14038" spans="1:1" x14ac:dyDescent="0.2">
      <c r="A14038" s="2"/>
    </row>
    <row r="14039" spans="1:1" x14ac:dyDescent="0.2">
      <c r="A14039" s="2"/>
    </row>
    <row r="14040" spans="1:1" x14ac:dyDescent="0.2">
      <c r="A14040" s="2"/>
    </row>
    <row r="14041" spans="1:1" x14ac:dyDescent="0.2">
      <c r="A14041" s="2"/>
    </row>
    <row r="14042" spans="1:1" x14ac:dyDescent="0.2">
      <c r="A14042" s="2"/>
    </row>
    <row r="14043" spans="1:1" x14ac:dyDescent="0.2">
      <c r="A14043" s="2"/>
    </row>
    <row r="14044" spans="1:1" x14ac:dyDescent="0.2">
      <c r="A14044" s="2"/>
    </row>
    <row r="14045" spans="1:1" x14ac:dyDescent="0.2">
      <c r="A14045" s="2"/>
    </row>
    <row r="14046" spans="1:1" x14ac:dyDescent="0.2">
      <c r="A14046" s="2"/>
    </row>
    <row r="14047" spans="1:1" x14ac:dyDescent="0.2">
      <c r="A14047" s="2"/>
    </row>
    <row r="14048" spans="1:1" x14ac:dyDescent="0.2">
      <c r="A14048" s="2"/>
    </row>
    <row r="14049" spans="1:1" x14ac:dyDescent="0.2">
      <c r="A14049" s="2"/>
    </row>
    <row r="14050" spans="1:1" x14ac:dyDescent="0.2">
      <c r="A14050" s="2"/>
    </row>
    <row r="14051" spans="1:1" x14ac:dyDescent="0.2">
      <c r="A14051" s="2"/>
    </row>
    <row r="14052" spans="1:1" x14ac:dyDescent="0.2">
      <c r="A14052" s="2"/>
    </row>
    <row r="14053" spans="1:1" x14ac:dyDescent="0.2">
      <c r="A14053" s="2"/>
    </row>
    <row r="14054" spans="1:1" x14ac:dyDescent="0.2">
      <c r="A14054" s="2"/>
    </row>
    <row r="14055" spans="1:1" x14ac:dyDescent="0.2">
      <c r="A14055" s="2"/>
    </row>
    <row r="14056" spans="1:1" x14ac:dyDescent="0.2">
      <c r="A14056" s="2"/>
    </row>
    <row r="14057" spans="1:1" x14ac:dyDescent="0.2">
      <c r="A14057" s="2"/>
    </row>
    <row r="14058" spans="1:1" x14ac:dyDescent="0.2">
      <c r="A14058" s="2"/>
    </row>
    <row r="14059" spans="1:1" x14ac:dyDescent="0.2">
      <c r="A14059" s="2"/>
    </row>
    <row r="14060" spans="1:1" x14ac:dyDescent="0.2">
      <c r="A14060" s="2"/>
    </row>
    <row r="14061" spans="1:1" x14ac:dyDescent="0.2">
      <c r="A14061" s="2"/>
    </row>
    <row r="14062" spans="1:1" x14ac:dyDescent="0.2">
      <c r="A14062" s="2"/>
    </row>
    <row r="14063" spans="1:1" x14ac:dyDescent="0.2">
      <c r="A14063" s="2"/>
    </row>
    <row r="14064" spans="1:1" x14ac:dyDescent="0.2">
      <c r="A14064" s="2"/>
    </row>
    <row r="14065" spans="1:1" x14ac:dyDescent="0.2">
      <c r="A14065" s="2"/>
    </row>
    <row r="14066" spans="1:1" x14ac:dyDescent="0.2">
      <c r="A14066" s="2"/>
    </row>
    <row r="14067" spans="1:1" x14ac:dyDescent="0.2">
      <c r="A14067" s="2"/>
    </row>
    <row r="14068" spans="1:1" x14ac:dyDescent="0.2">
      <c r="A14068" s="2"/>
    </row>
    <row r="14069" spans="1:1" x14ac:dyDescent="0.2">
      <c r="A14069" s="2"/>
    </row>
    <row r="14070" spans="1:1" x14ac:dyDescent="0.2">
      <c r="A14070" s="2"/>
    </row>
    <row r="14071" spans="1:1" x14ac:dyDescent="0.2">
      <c r="A14071" s="2"/>
    </row>
    <row r="14072" spans="1:1" x14ac:dyDescent="0.2">
      <c r="A14072" s="2"/>
    </row>
    <row r="14073" spans="1:1" x14ac:dyDescent="0.2">
      <c r="A14073" s="2"/>
    </row>
    <row r="14074" spans="1:1" x14ac:dyDescent="0.2">
      <c r="A14074" s="2"/>
    </row>
    <row r="14075" spans="1:1" x14ac:dyDescent="0.2">
      <c r="A14075" s="2"/>
    </row>
    <row r="14076" spans="1:1" x14ac:dyDescent="0.2">
      <c r="A14076" s="2"/>
    </row>
    <row r="14077" spans="1:1" x14ac:dyDescent="0.2">
      <c r="A14077" s="2"/>
    </row>
    <row r="14078" spans="1:1" x14ac:dyDescent="0.2">
      <c r="A14078" s="2"/>
    </row>
    <row r="14079" spans="1:1" x14ac:dyDescent="0.2">
      <c r="A14079" s="2"/>
    </row>
    <row r="14080" spans="1:1" x14ac:dyDescent="0.2">
      <c r="A14080" s="2"/>
    </row>
    <row r="14081" spans="1:1" x14ac:dyDescent="0.2">
      <c r="A14081" s="2"/>
    </row>
    <row r="14082" spans="1:1" x14ac:dyDescent="0.2">
      <c r="A14082" s="2"/>
    </row>
    <row r="14083" spans="1:1" x14ac:dyDescent="0.2">
      <c r="A14083" s="2"/>
    </row>
    <row r="14084" spans="1:1" x14ac:dyDescent="0.2">
      <c r="A14084" s="2"/>
    </row>
    <row r="14085" spans="1:1" x14ac:dyDescent="0.2">
      <c r="A14085" s="2"/>
    </row>
    <row r="14086" spans="1:1" x14ac:dyDescent="0.2">
      <c r="A14086" s="2"/>
    </row>
    <row r="14087" spans="1:1" x14ac:dyDescent="0.2">
      <c r="A14087" s="2"/>
    </row>
    <row r="14088" spans="1:1" x14ac:dyDescent="0.2">
      <c r="A14088" s="2"/>
    </row>
    <row r="14089" spans="1:1" x14ac:dyDescent="0.2">
      <c r="A14089" s="2"/>
    </row>
    <row r="14090" spans="1:1" x14ac:dyDescent="0.2">
      <c r="A14090" s="2"/>
    </row>
    <row r="14091" spans="1:1" x14ac:dyDescent="0.2">
      <c r="A14091" s="2"/>
    </row>
    <row r="14092" spans="1:1" x14ac:dyDescent="0.2">
      <c r="A14092" s="2"/>
    </row>
    <row r="14093" spans="1:1" x14ac:dyDescent="0.2">
      <c r="A14093" s="2"/>
    </row>
    <row r="14094" spans="1:1" x14ac:dyDescent="0.2">
      <c r="A14094" s="2"/>
    </row>
    <row r="14095" spans="1:1" x14ac:dyDescent="0.2">
      <c r="A14095" s="2"/>
    </row>
    <row r="14096" spans="1:1" x14ac:dyDescent="0.2">
      <c r="A14096" s="2"/>
    </row>
    <row r="14097" spans="1:1" x14ac:dyDescent="0.2">
      <c r="A14097" s="2"/>
    </row>
    <row r="14098" spans="1:1" x14ac:dyDescent="0.2">
      <c r="A14098" s="2"/>
    </row>
    <row r="14099" spans="1:1" x14ac:dyDescent="0.2">
      <c r="A14099" s="2"/>
    </row>
    <row r="14100" spans="1:1" x14ac:dyDescent="0.2">
      <c r="A14100" s="2"/>
    </row>
    <row r="14101" spans="1:1" x14ac:dyDescent="0.2">
      <c r="A14101" s="2"/>
    </row>
    <row r="14102" spans="1:1" x14ac:dyDescent="0.2">
      <c r="A14102" s="2"/>
    </row>
    <row r="14103" spans="1:1" x14ac:dyDescent="0.2">
      <c r="A14103" s="2"/>
    </row>
    <row r="14104" spans="1:1" x14ac:dyDescent="0.2">
      <c r="A14104" s="2"/>
    </row>
    <row r="14105" spans="1:1" x14ac:dyDescent="0.2">
      <c r="A14105" s="2"/>
    </row>
    <row r="14106" spans="1:1" x14ac:dyDescent="0.2">
      <c r="A14106" s="2"/>
    </row>
    <row r="14107" spans="1:1" x14ac:dyDescent="0.2">
      <c r="A14107" s="2"/>
    </row>
    <row r="14108" spans="1:1" x14ac:dyDescent="0.2">
      <c r="A14108" s="2"/>
    </row>
    <row r="14109" spans="1:1" x14ac:dyDescent="0.2">
      <c r="A14109" s="2"/>
    </row>
    <row r="14110" spans="1:1" x14ac:dyDescent="0.2">
      <c r="A14110" s="2"/>
    </row>
    <row r="14111" spans="1:1" x14ac:dyDescent="0.2">
      <c r="A14111" s="2"/>
    </row>
    <row r="14112" spans="1:1" x14ac:dyDescent="0.2">
      <c r="A14112" s="2"/>
    </row>
    <row r="14113" spans="1:1" x14ac:dyDescent="0.2">
      <c r="A14113" s="2"/>
    </row>
    <row r="14114" spans="1:1" x14ac:dyDescent="0.2">
      <c r="A14114" s="2"/>
    </row>
    <row r="14115" spans="1:1" x14ac:dyDescent="0.2">
      <c r="A14115" s="2"/>
    </row>
    <row r="14116" spans="1:1" x14ac:dyDescent="0.2">
      <c r="A14116" s="2"/>
    </row>
    <row r="14117" spans="1:1" x14ac:dyDescent="0.2">
      <c r="A14117" s="2"/>
    </row>
    <row r="14118" spans="1:1" x14ac:dyDescent="0.2">
      <c r="A14118" s="2"/>
    </row>
    <row r="14119" spans="1:1" x14ac:dyDescent="0.2">
      <c r="A14119" s="2"/>
    </row>
    <row r="14120" spans="1:1" x14ac:dyDescent="0.2">
      <c r="A14120" s="2"/>
    </row>
    <row r="14121" spans="1:1" x14ac:dyDescent="0.2">
      <c r="A14121" s="2"/>
    </row>
    <row r="14122" spans="1:1" x14ac:dyDescent="0.2">
      <c r="A14122" s="2"/>
    </row>
    <row r="14123" spans="1:1" x14ac:dyDescent="0.2">
      <c r="A14123" s="2"/>
    </row>
    <row r="14124" spans="1:1" x14ac:dyDescent="0.2">
      <c r="A14124" s="2"/>
    </row>
    <row r="14125" spans="1:1" x14ac:dyDescent="0.2">
      <c r="A14125" s="2"/>
    </row>
    <row r="14126" spans="1:1" x14ac:dyDescent="0.2">
      <c r="A14126" s="2"/>
    </row>
    <row r="14127" spans="1:1" x14ac:dyDescent="0.2">
      <c r="A14127" s="2"/>
    </row>
    <row r="14128" spans="1:1" x14ac:dyDescent="0.2">
      <c r="A14128" s="2"/>
    </row>
    <row r="14129" spans="1:1" x14ac:dyDescent="0.2">
      <c r="A14129" s="2"/>
    </row>
    <row r="14130" spans="1:1" x14ac:dyDescent="0.2">
      <c r="A14130" s="2"/>
    </row>
    <row r="14131" spans="1:1" x14ac:dyDescent="0.2">
      <c r="A14131" s="2"/>
    </row>
    <row r="14132" spans="1:1" x14ac:dyDescent="0.2">
      <c r="A14132" s="2"/>
    </row>
    <row r="14133" spans="1:1" x14ac:dyDescent="0.2">
      <c r="A14133" s="2"/>
    </row>
    <row r="14134" spans="1:1" x14ac:dyDescent="0.2">
      <c r="A14134" s="2"/>
    </row>
    <row r="14135" spans="1:1" x14ac:dyDescent="0.2">
      <c r="A14135" s="2"/>
    </row>
    <row r="14136" spans="1:1" x14ac:dyDescent="0.2">
      <c r="A14136" s="2"/>
    </row>
    <row r="14137" spans="1:1" x14ac:dyDescent="0.2">
      <c r="A14137" s="2"/>
    </row>
    <row r="14138" spans="1:1" x14ac:dyDescent="0.2">
      <c r="A14138" s="2"/>
    </row>
    <row r="14139" spans="1:1" x14ac:dyDescent="0.2">
      <c r="A14139" s="2"/>
    </row>
    <row r="14140" spans="1:1" x14ac:dyDescent="0.2">
      <c r="A14140" s="2"/>
    </row>
    <row r="14141" spans="1:1" x14ac:dyDescent="0.2">
      <c r="A14141" s="2"/>
    </row>
    <row r="14142" spans="1:1" x14ac:dyDescent="0.2">
      <c r="A14142" s="2"/>
    </row>
    <row r="14143" spans="1:1" x14ac:dyDescent="0.2">
      <c r="A14143" s="2"/>
    </row>
    <row r="14144" spans="1:1" x14ac:dyDescent="0.2">
      <c r="A14144" s="2"/>
    </row>
    <row r="14145" spans="1:1" x14ac:dyDescent="0.2">
      <c r="A14145" s="2"/>
    </row>
    <row r="14146" spans="1:1" x14ac:dyDescent="0.2">
      <c r="A14146" s="2"/>
    </row>
    <row r="14147" spans="1:1" x14ac:dyDescent="0.2">
      <c r="A14147" s="2"/>
    </row>
    <row r="14148" spans="1:1" x14ac:dyDescent="0.2">
      <c r="A14148" s="2"/>
    </row>
    <row r="14149" spans="1:1" x14ac:dyDescent="0.2">
      <c r="A14149" s="2"/>
    </row>
    <row r="14150" spans="1:1" x14ac:dyDescent="0.2">
      <c r="A14150" s="2"/>
    </row>
    <row r="14151" spans="1:1" x14ac:dyDescent="0.2">
      <c r="A14151" s="2"/>
    </row>
    <row r="14152" spans="1:1" x14ac:dyDescent="0.2">
      <c r="A14152" s="2"/>
    </row>
    <row r="14153" spans="1:1" x14ac:dyDescent="0.2">
      <c r="A14153" s="2"/>
    </row>
    <row r="14154" spans="1:1" x14ac:dyDescent="0.2">
      <c r="A14154" s="2"/>
    </row>
    <row r="14155" spans="1:1" x14ac:dyDescent="0.2">
      <c r="A14155" s="2"/>
    </row>
    <row r="14156" spans="1:1" x14ac:dyDescent="0.2">
      <c r="A14156" s="2"/>
    </row>
    <row r="14157" spans="1:1" x14ac:dyDescent="0.2">
      <c r="A14157" s="2"/>
    </row>
    <row r="14158" spans="1:1" x14ac:dyDescent="0.2">
      <c r="A14158" s="2"/>
    </row>
    <row r="14159" spans="1:1" x14ac:dyDescent="0.2">
      <c r="A14159" s="2"/>
    </row>
    <row r="14160" spans="1:1" x14ac:dyDescent="0.2">
      <c r="A14160" s="2"/>
    </row>
    <row r="14161" spans="1:1" x14ac:dyDescent="0.2">
      <c r="A14161" s="2"/>
    </row>
    <row r="14162" spans="1:1" x14ac:dyDescent="0.2">
      <c r="A14162" s="2"/>
    </row>
    <row r="14163" spans="1:1" x14ac:dyDescent="0.2">
      <c r="A14163" s="2"/>
    </row>
    <row r="14164" spans="1:1" x14ac:dyDescent="0.2">
      <c r="A14164" s="2"/>
    </row>
    <row r="14165" spans="1:1" x14ac:dyDescent="0.2">
      <c r="A14165" s="2"/>
    </row>
    <row r="14166" spans="1:1" x14ac:dyDescent="0.2">
      <c r="A14166" s="2"/>
    </row>
    <row r="14167" spans="1:1" x14ac:dyDescent="0.2">
      <c r="A14167" s="2"/>
    </row>
    <row r="14168" spans="1:1" x14ac:dyDescent="0.2">
      <c r="A14168" s="2"/>
    </row>
    <row r="14169" spans="1:1" x14ac:dyDescent="0.2">
      <c r="A14169" s="2"/>
    </row>
    <row r="14170" spans="1:1" x14ac:dyDescent="0.2">
      <c r="A14170" s="2"/>
    </row>
    <row r="14171" spans="1:1" x14ac:dyDescent="0.2">
      <c r="A14171" s="2"/>
    </row>
    <row r="14172" spans="1:1" x14ac:dyDescent="0.2">
      <c r="A14172" s="2"/>
    </row>
    <row r="14173" spans="1:1" x14ac:dyDescent="0.2">
      <c r="A14173" s="2"/>
    </row>
    <row r="14174" spans="1:1" x14ac:dyDescent="0.2">
      <c r="A14174" s="2"/>
    </row>
    <row r="14175" spans="1:1" x14ac:dyDescent="0.2">
      <c r="A14175" s="2"/>
    </row>
    <row r="14176" spans="1:1" x14ac:dyDescent="0.2">
      <c r="A14176" s="2"/>
    </row>
    <row r="14177" spans="1:1" x14ac:dyDescent="0.2">
      <c r="A14177" s="2"/>
    </row>
    <row r="14178" spans="1:1" x14ac:dyDescent="0.2">
      <c r="A14178" s="2"/>
    </row>
    <row r="14179" spans="1:1" x14ac:dyDescent="0.2">
      <c r="A14179" s="2"/>
    </row>
    <row r="14180" spans="1:1" x14ac:dyDescent="0.2">
      <c r="A14180" s="2"/>
    </row>
    <row r="14181" spans="1:1" x14ac:dyDescent="0.2">
      <c r="A14181" s="2"/>
    </row>
    <row r="14182" spans="1:1" x14ac:dyDescent="0.2">
      <c r="A14182" s="2"/>
    </row>
    <row r="14183" spans="1:1" x14ac:dyDescent="0.2">
      <c r="A14183" s="2"/>
    </row>
    <row r="14184" spans="1:1" x14ac:dyDescent="0.2">
      <c r="A14184" s="2"/>
    </row>
    <row r="14185" spans="1:1" x14ac:dyDescent="0.2">
      <c r="A14185" s="2"/>
    </row>
    <row r="14186" spans="1:1" x14ac:dyDescent="0.2">
      <c r="A14186" s="2"/>
    </row>
    <row r="14187" spans="1:1" x14ac:dyDescent="0.2">
      <c r="A14187" s="2"/>
    </row>
    <row r="14188" spans="1:1" x14ac:dyDescent="0.2">
      <c r="A14188" s="2"/>
    </row>
    <row r="14189" spans="1:1" x14ac:dyDescent="0.2">
      <c r="A14189" s="2"/>
    </row>
    <row r="14190" spans="1:1" x14ac:dyDescent="0.2">
      <c r="A14190" s="2"/>
    </row>
    <row r="14191" spans="1:1" x14ac:dyDescent="0.2">
      <c r="A14191" s="2"/>
    </row>
    <row r="14192" spans="1:1" x14ac:dyDescent="0.2">
      <c r="A14192" s="2"/>
    </row>
    <row r="14193" spans="1:1" x14ac:dyDescent="0.2">
      <c r="A14193" s="2"/>
    </row>
    <row r="14194" spans="1:1" x14ac:dyDescent="0.2">
      <c r="A14194" s="2"/>
    </row>
    <row r="14195" spans="1:1" x14ac:dyDescent="0.2">
      <c r="A14195" s="2"/>
    </row>
    <row r="14196" spans="1:1" x14ac:dyDescent="0.2">
      <c r="A14196" s="2"/>
    </row>
    <row r="14197" spans="1:1" x14ac:dyDescent="0.2">
      <c r="A14197" s="2"/>
    </row>
    <row r="14198" spans="1:1" x14ac:dyDescent="0.2">
      <c r="A14198" s="2"/>
    </row>
    <row r="14199" spans="1:1" x14ac:dyDescent="0.2">
      <c r="A14199" s="2"/>
    </row>
    <row r="14200" spans="1:1" x14ac:dyDescent="0.2">
      <c r="A14200" s="2"/>
    </row>
    <row r="14201" spans="1:1" x14ac:dyDescent="0.2">
      <c r="A14201" s="2"/>
    </row>
    <row r="14202" spans="1:1" x14ac:dyDescent="0.2">
      <c r="A14202" s="2"/>
    </row>
    <row r="14203" spans="1:1" x14ac:dyDescent="0.2">
      <c r="A14203" s="2"/>
    </row>
    <row r="14204" spans="1:1" x14ac:dyDescent="0.2">
      <c r="A14204" s="2"/>
    </row>
    <row r="14205" spans="1:1" x14ac:dyDescent="0.2">
      <c r="A14205" s="2"/>
    </row>
    <row r="14206" spans="1:1" x14ac:dyDescent="0.2">
      <c r="A14206" s="2"/>
    </row>
    <row r="14207" spans="1:1" x14ac:dyDescent="0.2">
      <c r="A14207" s="2"/>
    </row>
    <row r="14208" spans="1:1" x14ac:dyDescent="0.2">
      <c r="A14208" s="2"/>
    </row>
    <row r="14209" spans="1:1" x14ac:dyDescent="0.2">
      <c r="A14209" s="2"/>
    </row>
    <row r="14210" spans="1:1" x14ac:dyDescent="0.2">
      <c r="A14210" s="2"/>
    </row>
    <row r="14211" spans="1:1" x14ac:dyDescent="0.2">
      <c r="A14211" s="2"/>
    </row>
    <row r="14212" spans="1:1" x14ac:dyDescent="0.2">
      <c r="A14212" s="2"/>
    </row>
    <row r="14213" spans="1:1" x14ac:dyDescent="0.2">
      <c r="A14213" s="2"/>
    </row>
    <row r="14214" spans="1:1" x14ac:dyDescent="0.2">
      <c r="A14214" s="2"/>
    </row>
    <row r="14215" spans="1:1" x14ac:dyDescent="0.2">
      <c r="A14215" s="2"/>
    </row>
    <row r="14216" spans="1:1" x14ac:dyDescent="0.2">
      <c r="A14216" s="2"/>
    </row>
    <row r="14217" spans="1:1" x14ac:dyDescent="0.2">
      <c r="A14217" s="2"/>
    </row>
    <row r="14218" spans="1:1" x14ac:dyDescent="0.2">
      <c r="A14218" s="2"/>
    </row>
    <row r="14219" spans="1:1" x14ac:dyDescent="0.2">
      <c r="A14219" s="2"/>
    </row>
    <row r="14220" spans="1:1" x14ac:dyDescent="0.2">
      <c r="A14220" s="2"/>
    </row>
    <row r="14221" spans="1:1" x14ac:dyDescent="0.2">
      <c r="A14221" s="2"/>
    </row>
    <row r="14222" spans="1:1" x14ac:dyDescent="0.2">
      <c r="A14222" s="2"/>
    </row>
    <row r="14223" spans="1:1" x14ac:dyDescent="0.2">
      <c r="A14223" s="2"/>
    </row>
    <row r="14224" spans="1:1" x14ac:dyDescent="0.2">
      <c r="A14224" s="2"/>
    </row>
    <row r="14225" spans="1:1" x14ac:dyDescent="0.2">
      <c r="A14225" s="2"/>
    </row>
    <row r="14226" spans="1:1" x14ac:dyDescent="0.2">
      <c r="A14226" s="2"/>
    </row>
    <row r="14227" spans="1:1" x14ac:dyDescent="0.2">
      <c r="A14227" s="2"/>
    </row>
    <row r="14228" spans="1:1" x14ac:dyDescent="0.2">
      <c r="A14228" s="2"/>
    </row>
    <row r="14229" spans="1:1" x14ac:dyDescent="0.2">
      <c r="A14229" s="2"/>
    </row>
    <row r="14230" spans="1:1" x14ac:dyDescent="0.2">
      <c r="A14230" s="2"/>
    </row>
    <row r="14231" spans="1:1" x14ac:dyDescent="0.2">
      <c r="A14231" s="2"/>
    </row>
    <row r="14232" spans="1:1" x14ac:dyDescent="0.2">
      <c r="A14232" s="2"/>
    </row>
    <row r="14233" spans="1:1" x14ac:dyDescent="0.2">
      <c r="A14233" s="2"/>
    </row>
    <row r="14234" spans="1:1" x14ac:dyDescent="0.2">
      <c r="A14234" s="2"/>
    </row>
    <row r="14235" spans="1:1" x14ac:dyDescent="0.2">
      <c r="A14235" s="2"/>
    </row>
    <row r="14236" spans="1:1" x14ac:dyDescent="0.2">
      <c r="A14236" s="2"/>
    </row>
    <row r="14237" spans="1:1" x14ac:dyDescent="0.2">
      <c r="A14237" s="2"/>
    </row>
    <row r="14238" spans="1:1" x14ac:dyDescent="0.2">
      <c r="A14238" s="2"/>
    </row>
    <row r="14239" spans="1:1" x14ac:dyDescent="0.2">
      <c r="A14239" s="2"/>
    </row>
    <row r="14240" spans="1:1" x14ac:dyDescent="0.2">
      <c r="A14240" s="2"/>
    </row>
    <row r="14241" spans="1:1" x14ac:dyDescent="0.2">
      <c r="A14241" s="2"/>
    </row>
    <row r="14242" spans="1:1" x14ac:dyDescent="0.2">
      <c r="A14242" s="2"/>
    </row>
    <row r="14243" spans="1:1" x14ac:dyDescent="0.2">
      <c r="A14243" s="2"/>
    </row>
    <row r="14244" spans="1:1" x14ac:dyDescent="0.2">
      <c r="A14244" s="2"/>
    </row>
    <row r="14245" spans="1:1" x14ac:dyDescent="0.2">
      <c r="A14245" s="2"/>
    </row>
    <row r="14246" spans="1:1" x14ac:dyDescent="0.2">
      <c r="A14246" s="2"/>
    </row>
    <row r="14247" spans="1:1" x14ac:dyDescent="0.2">
      <c r="A14247" s="2"/>
    </row>
    <row r="14248" spans="1:1" x14ac:dyDescent="0.2">
      <c r="A14248" s="2"/>
    </row>
    <row r="14249" spans="1:1" x14ac:dyDescent="0.2">
      <c r="A14249" s="2"/>
    </row>
    <row r="14250" spans="1:1" x14ac:dyDescent="0.2">
      <c r="A14250" s="2"/>
    </row>
    <row r="14251" spans="1:1" x14ac:dyDescent="0.2">
      <c r="A14251" s="2"/>
    </row>
    <row r="14252" spans="1:1" x14ac:dyDescent="0.2">
      <c r="A14252" s="2"/>
    </row>
    <row r="14253" spans="1:1" x14ac:dyDescent="0.2">
      <c r="A14253" s="2"/>
    </row>
    <row r="14254" spans="1:1" x14ac:dyDescent="0.2">
      <c r="A14254" s="2"/>
    </row>
    <row r="14255" spans="1:1" x14ac:dyDescent="0.2">
      <c r="A14255" s="2"/>
    </row>
    <row r="14256" spans="1:1" x14ac:dyDescent="0.2">
      <c r="A14256" s="2"/>
    </row>
    <row r="14257" spans="1:1" x14ac:dyDescent="0.2">
      <c r="A14257" s="2"/>
    </row>
    <row r="14258" spans="1:1" x14ac:dyDescent="0.2">
      <c r="A14258" s="2"/>
    </row>
    <row r="14259" spans="1:1" x14ac:dyDescent="0.2">
      <c r="A14259" s="2"/>
    </row>
    <row r="14260" spans="1:1" x14ac:dyDescent="0.2">
      <c r="A14260" s="2"/>
    </row>
    <row r="14261" spans="1:1" x14ac:dyDescent="0.2">
      <c r="A14261" s="2"/>
    </row>
    <row r="14262" spans="1:1" x14ac:dyDescent="0.2">
      <c r="A14262" s="2"/>
    </row>
    <row r="14263" spans="1:1" x14ac:dyDescent="0.2">
      <c r="A14263" s="2"/>
    </row>
    <row r="14264" spans="1:1" x14ac:dyDescent="0.2">
      <c r="A14264" s="2"/>
    </row>
    <row r="14265" spans="1:1" x14ac:dyDescent="0.2">
      <c r="A14265" s="2"/>
    </row>
    <row r="14266" spans="1:1" x14ac:dyDescent="0.2">
      <c r="A14266" s="2"/>
    </row>
    <row r="14267" spans="1:1" x14ac:dyDescent="0.2">
      <c r="A14267" s="2"/>
    </row>
    <row r="14268" spans="1:1" x14ac:dyDescent="0.2">
      <c r="A14268" s="2"/>
    </row>
    <row r="14269" spans="1:1" x14ac:dyDescent="0.2">
      <c r="A14269" s="2"/>
    </row>
    <row r="14270" spans="1:1" x14ac:dyDescent="0.2">
      <c r="A14270" s="2"/>
    </row>
    <row r="14271" spans="1:1" x14ac:dyDescent="0.2">
      <c r="A14271" s="2"/>
    </row>
    <row r="14272" spans="1:1" x14ac:dyDescent="0.2">
      <c r="A14272" s="2"/>
    </row>
    <row r="14273" spans="1:1" x14ac:dyDescent="0.2">
      <c r="A14273" s="2"/>
    </row>
    <row r="14274" spans="1:1" x14ac:dyDescent="0.2">
      <c r="A14274" s="2"/>
    </row>
    <row r="14275" spans="1:1" x14ac:dyDescent="0.2">
      <c r="A14275" s="2"/>
    </row>
    <row r="14276" spans="1:1" x14ac:dyDescent="0.2">
      <c r="A14276" s="2"/>
    </row>
    <row r="14277" spans="1:1" x14ac:dyDescent="0.2">
      <c r="A14277" s="2"/>
    </row>
    <row r="14278" spans="1:1" x14ac:dyDescent="0.2">
      <c r="A14278" s="2"/>
    </row>
    <row r="14279" spans="1:1" x14ac:dyDescent="0.2">
      <c r="A14279" s="2"/>
    </row>
    <row r="14280" spans="1:1" x14ac:dyDescent="0.2">
      <c r="A14280" s="2"/>
    </row>
    <row r="14281" spans="1:1" x14ac:dyDescent="0.2">
      <c r="A14281" s="2"/>
    </row>
    <row r="14282" spans="1:1" x14ac:dyDescent="0.2">
      <c r="A14282" s="2"/>
    </row>
    <row r="14283" spans="1:1" x14ac:dyDescent="0.2">
      <c r="A14283" s="2"/>
    </row>
    <row r="14284" spans="1:1" x14ac:dyDescent="0.2">
      <c r="A14284" s="2"/>
    </row>
    <row r="14285" spans="1:1" x14ac:dyDescent="0.2">
      <c r="A14285" s="2"/>
    </row>
    <row r="14286" spans="1:1" x14ac:dyDescent="0.2">
      <c r="A14286" s="2"/>
    </row>
    <row r="14287" spans="1:1" x14ac:dyDescent="0.2">
      <c r="A14287" s="2"/>
    </row>
    <row r="14288" spans="1:1" x14ac:dyDescent="0.2">
      <c r="A14288" s="2"/>
    </row>
    <row r="14289" spans="1:1" x14ac:dyDescent="0.2">
      <c r="A14289" s="2"/>
    </row>
    <row r="14290" spans="1:1" x14ac:dyDescent="0.2">
      <c r="A14290" s="2"/>
    </row>
    <row r="14291" spans="1:1" x14ac:dyDescent="0.2">
      <c r="A14291" s="2"/>
    </row>
    <row r="14292" spans="1:1" x14ac:dyDescent="0.2">
      <c r="A14292" s="2"/>
    </row>
    <row r="14293" spans="1:1" x14ac:dyDescent="0.2">
      <c r="A14293" s="2"/>
    </row>
    <row r="14294" spans="1:1" x14ac:dyDescent="0.2">
      <c r="A14294" s="2"/>
    </row>
    <row r="14295" spans="1:1" x14ac:dyDescent="0.2">
      <c r="A14295" s="2"/>
    </row>
    <row r="14296" spans="1:1" x14ac:dyDescent="0.2">
      <c r="A14296" s="2"/>
    </row>
    <row r="14297" spans="1:1" x14ac:dyDescent="0.2">
      <c r="A14297" s="2"/>
    </row>
    <row r="14298" spans="1:1" x14ac:dyDescent="0.2">
      <c r="A14298" s="2"/>
    </row>
    <row r="14299" spans="1:1" x14ac:dyDescent="0.2">
      <c r="A14299" s="2"/>
    </row>
    <row r="14300" spans="1:1" x14ac:dyDescent="0.2">
      <c r="A14300" s="2"/>
    </row>
    <row r="14301" spans="1:1" x14ac:dyDescent="0.2">
      <c r="A14301" s="2"/>
    </row>
    <row r="14302" spans="1:1" x14ac:dyDescent="0.2">
      <c r="A14302" s="2"/>
    </row>
    <row r="14303" spans="1:1" x14ac:dyDescent="0.2">
      <c r="A14303" s="2"/>
    </row>
    <row r="14304" spans="1:1" x14ac:dyDescent="0.2">
      <c r="A14304" s="2"/>
    </row>
    <row r="14305" spans="1:1" x14ac:dyDescent="0.2">
      <c r="A14305" s="2"/>
    </row>
    <row r="14306" spans="1:1" x14ac:dyDescent="0.2">
      <c r="A14306" s="2"/>
    </row>
    <row r="14307" spans="1:1" x14ac:dyDescent="0.2">
      <c r="A14307" s="2"/>
    </row>
    <row r="14308" spans="1:1" x14ac:dyDescent="0.2">
      <c r="A14308" s="2"/>
    </row>
    <row r="14309" spans="1:1" x14ac:dyDescent="0.2">
      <c r="A14309" s="2"/>
    </row>
    <row r="14310" spans="1:1" x14ac:dyDescent="0.2">
      <c r="A14310" s="2"/>
    </row>
    <row r="14311" spans="1:1" x14ac:dyDescent="0.2">
      <c r="A14311" s="2"/>
    </row>
    <row r="14312" spans="1:1" x14ac:dyDescent="0.2">
      <c r="A14312" s="2"/>
    </row>
    <row r="14313" spans="1:1" x14ac:dyDescent="0.2">
      <c r="A14313" s="2"/>
    </row>
    <row r="14314" spans="1:1" x14ac:dyDescent="0.2">
      <c r="A14314" s="2"/>
    </row>
    <row r="14315" spans="1:1" x14ac:dyDescent="0.2">
      <c r="A14315" s="2"/>
    </row>
    <row r="14316" spans="1:1" x14ac:dyDescent="0.2">
      <c r="A14316" s="2"/>
    </row>
    <row r="14317" spans="1:1" x14ac:dyDescent="0.2">
      <c r="A14317" s="2"/>
    </row>
    <row r="14318" spans="1:1" x14ac:dyDescent="0.2">
      <c r="A14318" s="2"/>
    </row>
    <row r="14319" spans="1:1" x14ac:dyDescent="0.2">
      <c r="A14319" s="2"/>
    </row>
    <row r="14320" spans="1:1" x14ac:dyDescent="0.2">
      <c r="A14320" s="2"/>
    </row>
    <row r="14321" spans="1:1" x14ac:dyDescent="0.2">
      <c r="A14321" s="2"/>
    </row>
    <row r="14322" spans="1:1" x14ac:dyDescent="0.2">
      <c r="A14322" s="2"/>
    </row>
    <row r="14323" spans="1:1" x14ac:dyDescent="0.2">
      <c r="A14323" s="2"/>
    </row>
    <row r="14324" spans="1:1" x14ac:dyDescent="0.2">
      <c r="A14324" s="2"/>
    </row>
    <row r="14325" spans="1:1" x14ac:dyDescent="0.2">
      <c r="A14325" s="2"/>
    </row>
    <row r="14326" spans="1:1" x14ac:dyDescent="0.2">
      <c r="A14326" s="2"/>
    </row>
    <row r="14327" spans="1:1" x14ac:dyDescent="0.2">
      <c r="A14327" s="2"/>
    </row>
    <row r="14328" spans="1:1" x14ac:dyDescent="0.2">
      <c r="A14328" s="2"/>
    </row>
    <row r="14329" spans="1:1" x14ac:dyDescent="0.2">
      <c r="A14329" s="2"/>
    </row>
    <row r="14330" spans="1:1" x14ac:dyDescent="0.2">
      <c r="A14330" s="2"/>
    </row>
    <row r="14331" spans="1:1" x14ac:dyDescent="0.2">
      <c r="A14331" s="2"/>
    </row>
    <row r="14332" spans="1:1" x14ac:dyDescent="0.2">
      <c r="A14332" s="2"/>
    </row>
    <row r="14333" spans="1:1" x14ac:dyDescent="0.2">
      <c r="A14333" s="2"/>
    </row>
    <row r="14334" spans="1:1" x14ac:dyDescent="0.2">
      <c r="A14334" s="2"/>
    </row>
    <row r="14335" spans="1:1" x14ac:dyDescent="0.2">
      <c r="A14335" s="2"/>
    </row>
    <row r="14336" spans="1:1" x14ac:dyDescent="0.2">
      <c r="A14336" s="2"/>
    </row>
    <row r="14337" spans="1:1" x14ac:dyDescent="0.2">
      <c r="A14337" s="2"/>
    </row>
    <row r="14338" spans="1:1" x14ac:dyDescent="0.2">
      <c r="A14338" s="2"/>
    </row>
    <row r="14339" spans="1:1" x14ac:dyDescent="0.2">
      <c r="A14339" s="2"/>
    </row>
    <row r="14340" spans="1:1" x14ac:dyDescent="0.2">
      <c r="A14340" s="2"/>
    </row>
    <row r="14341" spans="1:1" x14ac:dyDescent="0.2">
      <c r="A14341" s="2"/>
    </row>
    <row r="14342" spans="1:1" x14ac:dyDescent="0.2">
      <c r="A14342" s="2"/>
    </row>
    <row r="14343" spans="1:1" x14ac:dyDescent="0.2">
      <c r="A14343" s="2"/>
    </row>
    <row r="14344" spans="1:1" x14ac:dyDescent="0.2">
      <c r="A14344" s="2"/>
    </row>
    <row r="14345" spans="1:1" x14ac:dyDescent="0.2">
      <c r="A14345" s="2"/>
    </row>
    <row r="14346" spans="1:1" x14ac:dyDescent="0.2">
      <c r="A14346" s="2"/>
    </row>
    <row r="14347" spans="1:1" x14ac:dyDescent="0.2">
      <c r="A14347" s="2"/>
    </row>
    <row r="14348" spans="1:1" x14ac:dyDescent="0.2">
      <c r="A14348" s="2"/>
    </row>
    <row r="14349" spans="1:1" x14ac:dyDescent="0.2">
      <c r="A14349" s="2"/>
    </row>
    <row r="14350" spans="1:1" x14ac:dyDescent="0.2">
      <c r="A14350" s="2"/>
    </row>
    <row r="14351" spans="1:1" x14ac:dyDescent="0.2">
      <c r="A14351" s="2"/>
    </row>
    <row r="14352" spans="1:1" x14ac:dyDescent="0.2">
      <c r="A14352" s="2"/>
    </row>
    <row r="14353" spans="1:1" x14ac:dyDescent="0.2">
      <c r="A14353" s="2"/>
    </row>
    <row r="14354" spans="1:1" x14ac:dyDescent="0.2">
      <c r="A14354" s="2"/>
    </row>
    <row r="14355" spans="1:1" x14ac:dyDescent="0.2">
      <c r="A14355" s="2"/>
    </row>
    <row r="14356" spans="1:1" x14ac:dyDescent="0.2">
      <c r="A14356" s="2"/>
    </row>
    <row r="14357" spans="1:1" x14ac:dyDescent="0.2">
      <c r="A14357" s="2"/>
    </row>
    <row r="14358" spans="1:1" x14ac:dyDescent="0.2">
      <c r="A14358" s="2"/>
    </row>
    <row r="14359" spans="1:1" x14ac:dyDescent="0.2">
      <c r="A14359" s="2"/>
    </row>
    <row r="14360" spans="1:1" x14ac:dyDescent="0.2">
      <c r="A14360" s="2"/>
    </row>
    <row r="14361" spans="1:1" x14ac:dyDescent="0.2">
      <c r="A14361" s="2"/>
    </row>
    <row r="14362" spans="1:1" x14ac:dyDescent="0.2">
      <c r="A14362" s="2"/>
    </row>
    <row r="14363" spans="1:1" x14ac:dyDescent="0.2">
      <c r="A14363" s="2"/>
    </row>
    <row r="14364" spans="1:1" x14ac:dyDescent="0.2">
      <c r="A14364" s="2"/>
    </row>
    <row r="14365" spans="1:1" x14ac:dyDescent="0.2">
      <c r="A14365" s="2"/>
    </row>
    <row r="14366" spans="1:1" x14ac:dyDescent="0.2">
      <c r="A14366" s="2"/>
    </row>
    <row r="14367" spans="1:1" x14ac:dyDescent="0.2">
      <c r="A14367" s="2"/>
    </row>
    <row r="14368" spans="1:1" x14ac:dyDescent="0.2">
      <c r="A14368" s="2"/>
    </row>
    <row r="14369" spans="1:1" x14ac:dyDescent="0.2">
      <c r="A14369" s="2"/>
    </row>
    <row r="14370" spans="1:1" x14ac:dyDescent="0.2">
      <c r="A14370" s="2"/>
    </row>
    <row r="14371" spans="1:1" x14ac:dyDescent="0.2">
      <c r="A14371" s="2"/>
    </row>
    <row r="14372" spans="1:1" x14ac:dyDescent="0.2">
      <c r="A14372" s="2"/>
    </row>
    <row r="14373" spans="1:1" x14ac:dyDescent="0.2">
      <c r="A14373" s="2"/>
    </row>
    <row r="14374" spans="1:1" x14ac:dyDescent="0.2">
      <c r="A14374" s="2"/>
    </row>
    <row r="14375" spans="1:1" x14ac:dyDescent="0.2">
      <c r="A14375" s="2"/>
    </row>
    <row r="14376" spans="1:1" x14ac:dyDescent="0.2">
      <c r="A14376" s="2"/>
    </row>
    <row r="14377" spans="1:1" x14ac:dyDescent="0.2">
      <c r="A14377" s="2"/>
    </row>
    <row r="14378" spans="1:1" x14ac:dyDescent="0.2">
      <c r="A14378" s="2"/>
    </row>
    <row r="14379" spans="1:1" x14ac:dyDescent="0.2">
      <c r="A14379" s="2"/>
    </row>
    <row r="14380" spans="1:1" x14ac:dyDescent="0.2">
      <c r="A14380" s="2"/>
    </row>
    <row r="14381" spans="1:1" x14ac:dyDescent="0.2">
      <c r="A14381" s="2"/>
    </row>
    <row r="14382" spans="1:1" x14ac:dyDescent="0.2">
      <c r="A14382" s="2"/>
    </row>
    <row r="14383" spans="1:1" x14ac:dyDescent="0.2">
      <c r="A14383" s="2"/>
    </row>
    <row r="14384" spans="1:1" x14ac:dyDescent="0.2">
      <c r="A14384" s="2"/>
    </row>
    <row r="14385" spans="1:1" x14ac:dyDescent="0.2">
      <c r="A14385" s="2"/>
    </row>
    <row r="14386" spans="1:1" x14ac:dyDescent="0.2">
      <c r="A14386" s="2"/>
    </row>
    <row r="14387" spans="1:1" x14ac:dyDescent="0.2">
      <c r="A14387" s="2"/>
    </row>
    <row r="14388" spans="1:1" x14ac:dyDescent="0.2">
      <c r="A14388" s="2"/>
    </row>
    <row r="14389" spans="1:1" x14ac:dyDescent="0.2">
      <c r="A14389" s="2"/>
    </row>
    <row r="14390" spans="1:1" x14ac:dyDescent="0.2">
      <c r="A14390" s="2"/>
    </row>
    <row r="14391" spans="1:1" x14ac:dyDescent="0.2">
      <c r="A14391" s="2"/>
    </row>
    <row r="14392" spans="1:1" x14ac:dyDescent="0.2">
      <c r="A14392" s="2"/>
    </row>
    <row r="14393" spans="1:1" x14ac:dyDescent="0.2">
      <c r="A14393" s="2"/>
    </row>
    <row r="14394" spans="1:1" x14ac:dyDescent="0.2">
      <c r="A14394" s="2"/>
    </row>
    <row r="14395" spans="1:1" x14ac:dyDescent="0.2">
      <c r="A14395" s="2"/>
    </row>
    <row r="14396" spans="1:1" x14ac:dyDescent="0.2">
      <c r="A14396" s="2"/>
    </row>
    <row r="14397" spans="1:1" x14ac:dyDescent="0.2">
      <c r="A14397" s="2"/>
    </row>
    <row r="14398" spans="1:1" x14ac:dyDescent="0.2">
      <c r="A14398" s="2"/>
    </row>
    <row r="14399" spans="1:1" x14ac:dyDescent="0.2">
      <c r="A14399" s="2"/>
    </row>
    <row r="14400" spans="1:1" x14ac:dyDescent="0.2">
      <c r="A14400" s="2"/>
    </row>
    <row r="14401" spans="1:1" x14ac:dyDescent="0.2">
      <c r="A14401" s="2"/>
    </row>
    <row r="14402" spans="1:1" x14ac:dyDescent="0.2">
      <c r="A14402" s="2"/>
    </row>
    <row r="14403" spans="1:1" x14ac:dyDescent="0.2">
      <c r="A14403" s="2"/>
    </row>
    <row r="14404" spans="1:1" x14ac:dyDescent="0.2">
      <c r="A14404" s="2"/>
    </row>
    <row r="14405" spans="1:1" x14ac:dyDescent="0.2">
      <c r="A14405" s="2"/>
    </row>
    <row r="14406" spans="1:1" x14ac:dyDescent="0.2">
      <c r="A14406" s="2"/>
    </row>
    <row r="14407" spans="1:1" x14ac:dyDescent="0.2">
      <c r="A14407" s="2"/>
    </row>
    <row r="14408" spans="1:1" x14ac:dyDescent="0.2">
      <c r="A14408" s="2"/>
    </row>
    <row r="14409" spans="1:1" x14ac:dyDescent="0.2">
      <c r="A14409" s="2"/>
    </row>
    <row r="14410" spans="1:1" x14ac:dyDescent="0.2">
      <c r="A14410" s="2"/>
    </row>
    <row r="14411" spans="1:1" x14ac:dyDescent="0.2">
      <c r="A14411" s="2"/>
    </row>
    <row r="14412" spans="1:1" x14ac:dyDescent="0.2">
      <c r="A14412" s="2"/>
    </row>
    <row r="14413" spans="1:1" x14ac:dyDescent="0.2">
      <c r="A14413" s="2"/>
    </row>
    <row r="14414" spans="1:1" x14ac:dyDescent="0.2">
      <c r="A14414" s="2"/>
    </row>
    <row r="14415" spans="1:1" x14ac:dyDescent="0.2">
      <c r="A14415" s="2"/>
    </row>
    <row r="14416" spans="1:1" x14ac:dyDescent="0.2">
      <c r="A14416" s="2"/>
    </row>
    <row r="14417" spans="1:1" x14ac:dyDescent="0.2">
      <c r="A14417" s="2"/>
    </row>
    <row r="14418" spans="1:1" x14ac:dyDescent="0.2">
      <c r="A14418" s="2"/>
    </row>
    <row r="14419" spans="1:1" x14ac:dyDescent="0.2">
      <c r="A14419" s="2"/>
    </row>
    <row r="14420" spans="1:1" x14ac:dyDescent="0.2">
      <c r="A14420" s="2"/>
    </row>
    <row r="14421" spans="1:1" x14ac:dyDescent="0.2">
      <c r="A14421" s="2"/>
    </row>
    <row r="14422" spans="1:1" x14ac:dyDescent="0.2">
      <c r="A14422" s="2"/>
    </row>
    <row r="14423" spans="1:1" x14ac:dyDescent="0.2">
      <c r="A14423" s="2"/>
    </row>
    <row r="14424" spans="1:1" x14ac:dyDescent="0.2">
      <c r="A14424" s="2"/>
    </row>
    <row r="14425" spans="1:1" x14ac:dyDescent="0.2">
      <c r="A14425" s="2"/>
    </row>
    <row r="14426" spans="1:1" x14ac:dyDescent="0.2">
      <c r="A14426" s="2"/>
    </row>
    <row r="14427" spans="1:1" x14ac:dyDescent="0.2">
      <c r="A14427" s="2"/>
    </row>
    <row r="14428" spans="1:1" x14ac:dyDescent="0.2">
      <c r="A14428" s="2"/>
    </row>
    <row r="14429" spans="1:1" x14ac:dyDescent="0.2">
      <c r="A14429" s="2"/>
    </row>
    <row r="14430" spans="1:1" x14ac:dyDescent="0.2">
      <c r="A14430" s="2"/>
    </row>
    <row r="14431" spans="1:1" x14ac:dyDescent="0.2">
      <c r="A14431" s="2"/>
    </row>
    <row r="14432" spans="1:1" x14ac:dyDescent="0.2">
      <c r="A14432" s="2"/>
    </row>
    <row r="14433" spans="1:1" x14ac:dyDescent="0.2">
      <c r="A14433" s="2"/>
    </row>
    <row r="14434" spans="1:1" x14ac:dyDescent="0.2">
      <c r="A14434" s="2"/>
    </row>
    <row r="14435" spans="1:1" x14ac:dyDescent="0.2">
      <c r="A14435" s="2"/>
    </row>
    <row r="14436" spans="1:1" x14ac:dyDescent="0.2">
      <c r="A14436" s="2"/>
    </row>
    <row r="14437" spans="1:1" x14ac:dyDescent="0.2">
      <c r="A14437" s="2"/>
    </row>
    <row r="14438" spans="1:1" x14ac:dyDescent="0.2">
      <c r="A14438" s="2"/>
    </row>
    <row r="14439" spans="1:1" x14ac:dyDescent="0.2">
      <c r="A14439" s="2"/>
    </row>
    <row r="14440" spans="1:1" x14ac:dyDescent="0.2">
      <c r="A14440" s="2"/>
    </row>
    <row r="14441" spans="1:1" x14ac:dyDescent="0.2">
      <c r="A14441" s="2"/>
    </row>
    <row r="14442" spans="1:1" x14ac:dyDescent="0.2">
      <c r="A14442" s="2"/>
    </row>
    <row r="14443" spans="1:1" x14ac:dyDescent="0.2">
      <c r="A14443" s="2"/>
    </row>
    <row r="14444" spans="1:1" x14ac:dyDescent="0.2">
      <c r="A14444" s="2"/>
    </row>
    <row r="14445" spans="1:1" x14ac:dyDescent="0.2">
      <c r="A14445" s="2"/>
    </row>
    <row r="14446" spans="1:1" x14ac:dyDescent="0.2">
      <c r="A14446" s="2"/>
    </row>
    <row r="14447" spans="1:1" x14ac:dyDescent="0.2">
      <c r="A14447" s="2"/>
    </row>
    <row r="14448" spans="1:1" x14ac:dyDescent="0.2">
      <c r="A14448" s="2"/>
    </row>
    <row r="14449" spans="1:1" x14ac:dyDescent="0.2">
      <c r="A14449" s="2"/>
    </row>
    <row r="14450" spans="1:1" x14ac:dyDescent="0.2">
      <c r="A14450" s="2"/>
    </row>
    <row r="14451" spans="1:1" x14ac:dyDescent="0.2">
      <c r="A14451" s="2"/>
    </row>
    <row r="14452" spans="1:1" x14ac:dyDescent="0.2">
      <c r="A14452" s="2"/>
    </row>
    <row r="14453" spans="1:1" x14ac:dyDescent="0.2">
      <c r="A14453" s="2"/>
    </row>
    <row r="14454" spans="1:1" x14ac:dyDescent="0.2">
      <c r="A14454" s="2"/>
    </row>
    <row r="14455" spans="1:1" x14ac:dyDescent="0.2">
      <c r="A14455" s="2"/>
    </row>
    <row r="14456" spans="1:1" x14ac:dyDescent="0.2">
      <c r="A14456" s="2"/>
    </row>
    <row r="14457" spans="1:1" x14ac:dyDescent="0.2">
      <c r="A14457" s="2"/>
    </row>
    <row r="14458" spans="1:1" x14ac:dyDescent="0.2">
      <c r="A14458" s="2"/>
    </row>
    <row r="14459" spans="1:1" x14ac:dyDescent="0.2">
      <c r="A14459" s="2"/>
    </row>
    <row r="14460" spans="1:1" x14ac:dyDescent="0.2">
      <c r="A14460" s="2"/>
    </row>
    <row r="14461" spans="1:1" x14ac:dyDescent="0.2">
      <c r="A14461" s="2"/>
    </row>
    <row r="14462" spans="1:1" x14ac:dyDescent="0.2">
      <c r="A14462" s="2"/>
    </row>
    <row r="14463" spans="1:1" x14ac:dyDescent="0.2">
      <c r="A14463" s="2"/>
    </row>
    <row r="14464" spans="1:1" x14ac:dyDescent="0.2">
      <c r="A14464" s="2"/>
    </row>
    <row r="14465" spans="1:1" x14ac:dyDescent="0.2">
      <c r="A14465" s="2"/>
    </row>
    <row r="14466" spans="1:1" x14ac:dyDescent="0.2">
      <c r="A14466" s="2"/>
    </row>
    <row r="14467" spans="1:1" x14ac:dyDescent="0.2">
      <c r="A14467" s="2"/>
    </row>
    <row r="14468" spans="1:1" x14ac:dyDescent="0.2">
      <c r="A14468" s="2"/>
    </row>
    <row r="14469" spans="1:1" x14ac:dyDescent="0.2">
      <c r="A14469" s="2"/>
    </row>
    <row r="14470" spans="1:1" x14ac:dyDescent="0.2">
      <c r="A14470" s="2"/>
    </row>
    <row r="14471" spans="1:1" x14ac:dyDescent="0.2">
      <c r="A14471" s="2"/>
    </row>
    <row r="14472" spans="1:1" x14ac:dyDescent="0.2">
      <c r="A14472" s="2"/>
    </row>
    <row r="14473" spans="1:1" x14ac:dyDescent="0.2">
      <c r="A14473" s="2"/>
    </row>
    <row r="14474" spans="1:1" x14ac:dyDescent="0.2">
      <c r="A14474" s="2"/>
    </row>
    <row r="14475" spans="1:1" x14ac:dyDescent="0.2">
      <c r="A14475" s="2"/>
    </row>
    <row r="14476" spans="1:1" x14ac:dyDescent="0.2">
      <c r="A14476" s="2"/>
    </row>
    <row r="14477" spans="1:1" x14ac:dyDescent="0.2">
      <c r="A14477" s="2"/>
    </row>
    <row r="14478" spans="1:1" x14ac:dyDescent="0.2">
      <c r="A14478" s="2"/>
    </row>
    <row r="14479" spans="1:1" x14ac:dyDescent="0.2">
      <c r="A14479" s="2"/>
    </row>
    <row r="14480" spans="1:1" x14ac:dyDescent="0.2">
      <c r="A14480" s="2"/>
    </row>
    <row r="14481" spans="1:1" x14ac:dyDescent="0.2">
      <c r="A14481" s="2"/>
    </row>
    <row r="14482" spans="1:1" x14ac:dyDescent="0.2">
      <c r="A14482" s="2"/>
    </row>
    <row r="14483" spans="1:1" x14ac:dyDescent="0.2">
      <c r="A14483" s="2"/>
    </row>
    <row r="14484" spans="1:1" x14ac:dyDescent="0.2">
      <c r="A14484" s="2"/>
    </row>
    <row r="14485" spans="1:1" x14ac:dyDescent="0.2">
      <c r="A14485" s="2"/>
    </row>
    <row r="14486" spans="1:1" x14ac:dyDescent="0.2">
      <c r="A14486" s="2"/>
    </row>
    <row r="14487" spans="1:1" x14ac:dyDescent="0.2">
      <c r="A14487" s="2"/>
    </row>
    <row r="14488" spans="1:1" x14ac:dyDescent="0.2">
      <c r="A14488" s="2"/>
    </row>
    <row r="14489" spans="1:1" x14ac:dyDescent="0.2">
      <c r="A14489" s="2"/>
    </row>
    <row r="14490" spans="1:1" x14ac:dyDescent="0.2">
      <c r="A14490" s="2"/>
    </row>
    <row r="14491" spans="1:1" x14ac:dyDescent="0.2">
      <c r="A14491" s="2"/>
    </row>
    <row r="14492" spans="1:1" x14ac:dyDescent="0.2">
      <c r="A14492" s="2"/>
    </row>
    <row r="14493" spans="1:1" x14ac:dyDescent="0.2">
      <c r="A14493" s="2"/>
    </row>
    <row r="14494" spans="1:1" x14ac:dyDescent="0.2">
      <c r="A14494" s="2"/>
    </row>
    <row r="14495" spans="1:1" x14ac:dyDescent="0.2">
      <c r="A14495" s="2"/>
    </row>
    <row r="14496" spans="1:1" x14ac:dyDescent="0.2">
      <c r="A14496" s="2"/>
    </row>
    <row r="14497" spans="1:1" x14ac:dyDescent="0.2">
      <c r="A14497" s="2"/>
    </row>
    <row r="14498" spans="1:1" x14ac:dyDescent="0.2">
      <c r="A14498" s="2"/>
    </row>
    <row r="14499" spans="1:1" x14ac:dyDescent="0.2">
      <c r="A14499" s="2"/>
    </row>
    <row r="14500" spans="1:1" x14ac:dyDescent="0.2">
      <c r="A14500" s="2"/>
    </row>
    <row r="14501" spans="1:1" x14ac:dyDescent="0.2">
      <c r="A14501" s="2"/>
    </row>
    <row r="14502" spans="1:1" x14ac:dyDescent="0.2">
      <c r="A14502" s="2"/>
    </row>
    <row r="14503" spans="1:1" x14ac:dyDescent="0.2">
      <c r="A14503" s="2"/>
    </row>
    <row r="14504" spans="1:1" x14ac:dyDescent="0.2">
      <c r="A14504" s="2"/>
    </row>
    <row r="14505" spans="1:1" x14ac:dyDescent="0.2">
      <c r="A14505" s="2"/>
    </row>
    <row r="14506" spans="1:1" x14ac:dyDescent="0.2">
      <c r="A14506" s="2"/>
    </row>
    <row r="14507" spans="1:1" x14ac:dyDescent="0.2">
      <c r="A14507" s="2"/>
    </row>
    <row r="14508" spans="1:1" x14ac:dyDescent="0.2">
      <c r="A14508" s="2"/>
    </row>
    <row r="14509" spans="1:1" x14ac:dyDescent="0.2">
      <c r="A14509" s="2"/>
    </row>
    <row r="14510" spans="1:1" x14ac:dyDescent="0.2">
      <c r="A14510" s="2"/>
    </row>
    <row r="14511" spans="1:1" x14ac:dyDescent="0.2">
      <c r="A14511" s="2"/>
    </row>
    <row r="14512" spans="1:1" x14ac:dyDescent="0.2">
      <c r="A14512" s="2"/>
    </row>
    <row r="14513" spans="1:1" x14ac:dyDescent="0.2">
      <c r="A14513" s="2"/>
    </row>
    <row r="14514" spans="1:1" x14ac:dyDescent="0.2">
      <c r="A14514" s="2"/>
    </row>
    <row r="14515" spans="1:1" x14ac:dyDescent="0.2">
      <c r="A14515" s="2"/>
    </row>
    <row r="14516" spans="1:1" x14ac:dyDescent="0.2">
      <c r="A14516" s="2"/>
    </row>
    <row r="14517" spans="1:1" x14ac:dyDescent="0.2">
      <c r="A14517" s="2"/>
    </row>
    <row r="14518" spans="1:1" x14ac:dyDescent="0.2">
      <c r="A14518" s="2"/>
    </row>
    <row r="14519" spans="1:1" x14ac:dyDescent="0.2">
      <c r="A14519" s="2"/>
    </row>
    <row r="14520" spans="1:1" x14ac:dyDescent="0.2">
      <c r="A14520" s="2"/>
    </row>
    <row r="14521" spans="1:1" x14ac:dyDescent="0.2">
      <c r="A14521" s="2"/>
    </row>
    <row r="14522" spans="1:1" x14ac:dyDescent="0.2">
      <c r="A14522" s="2"/>
    </row>
    <row r="14523" spans="1:1" x14ac:dyDescent="0.2">
      <c r="A14523" s="2"/>
    </row>
    <row r="14524" spans="1:1" x14ac:dyDescent="0.2">
      <c r="A14524" s="2"/>
    </row>
    <row r="14525" spans="1:1" x14ac:dyDescent="0.2">
      <c r="A14525" s="2"/>
    </row>
    <row r="14526" spans="1:1" x14ac:dyDescent="0.2">
      <c r="A14526" s="2"/>
    </row>
    <row r="14527" spans="1:1" x14ac:dyDescent="0.2">
      <c r="A14527" s="2"/>
    </row>
    <row r="14528" spans="1:1" x14ac:dyDescent="0.2">
      <c r="A14528" s="2"/>
    </row>
    <row r="14529" spans="1:1" x14ac:dyDescent="0.2">
      <c r="A14529" s="2"/>
    </row>
    <row r="14530" spans="1:1" x14ac:dyDescent="0.2">
      <c r="A14530" s="2"/>
    </row>
    <row r="14531" spans="1:1" x14ac:dyDescent="0.2">
      <c r="A14531" s="2"/>
    </row>
    <row r="14532" spans="1:1" x14ac:dyDescent="0.2">
      <c r="A14532" s="2"/>
    </row>
    <row r="14533" spans="1:1" x14ac:dyDescent="0.2">
      <c r="A14533" s="2"/>
    </row>
    <row r="14534" spans="1:1" x14ac:dyDescent="0.2">
      <c r="A14534" s="2"/>
    </row>
    <row r="14535" spans="1:1" x14ac:dyDescent="0.2">
      <c r="A14535" s="2"/>
    </row>
    <row r="14536" spans="1:1" x14ac:dyDescent="0.2">
      <c r="A14536" s="2"/>
    </row>
    <row r="14537" spans="1:1" x14ac:dyDescent="0.2">
      <c r="A14537" s="2"/>
    </row>
    <row r="14538" spans="1:1" x14ac:dyDescent="0.2">
      <c r="A14538" s="2"/>
    </row>
    <row r="14539" spans="1:1" x14ac:dyDescent="0.2">
      <c r="A14539" s="2"/>
    </row>
    <row r="14540" spans="1:1" x14ac:dyDescent="0.2">
      <c r="A14540" s="2"/>
    </row>
    <row r="14541" spans="1:1" x14ac:dyDescent="0.2">
      <c r="A14541" s="2"/>
    </row>
    <row r="14542" spans="1:1" x14ac:dyDescent="0.2">
      <c r="A14542" s="2"/>
    </row>
    <row r="14543" spans="1:1" x14ac:dyDescent="0.2">
      <c r="A14543" s="2"/>
    </row>
    <row r="14544" spans="1:1" x14ac:dyDescent="0.2">
      <c r="A14544" s="2"/>
    </row>
    <row r="14545" spans="1:1" x14ac:dyDescent="0.2">
      <c r="A14545" s="2"/>
    </row>
    <row r="14546" spans="1:1" x14ac:dyDescent="0.2">
      <c r="A14546" s="2"/>
    </row>
    <row r="14547" spans="1:1" x14ac:dyDescent="0.2">
      <c r="A14547" s="2"/>
    </row>
    <row r="14548" spans="1:1" x14ac:dyDescent="0.2">
      <c r="A14548" s="2"/>
    </row>
    <row r="14549" spans="1:1" x14ac:dyDescent="0.2">
      <c r="A14549" s="2"/>
    </row>
    <row r="14550" spans="1:1" x14ac:dyDescent="0.2">
      <c r="A14550" s="2"/>
    </row>
    <row r="14551" spans="1:1" x14ac:dyDescent="0.2">
      <c r="A14551" s="2"/>
    </row>
    <row r="14552" spans="1:1" x14ac:dyDescent="0.2">
      <c r="A14552" s="2"/>
    </row>
    <row r="14553" spans="1:1" x14ac:dyDescent="0.2">
      <c r="A14553" s="2"/>
    </row>
    <row r="14554" spans="1:1" x14ac:dyDescent="0.2">
      <c r="A14554" s="2"/>
    </row>
    <row r="14555" spans="1:1" x14ac:dyDescent="0.2">
      <c r="A14555" s="2"/>
    </row>
    <row r="14556" spans="1:1" x14ac:dyDescent="0.2">
      <c r="A14556" s="2"/>
    </row>
    <row r="14557" spans="1:1" x14ac:dyDescent="0.2">
      <c r="A14557" s="2"/>
    </row>
    <row r="14558" spans="1:1" x14ac:dyDescent="0.2">
      <c r="A14558" s="2"/>
    </row>
    <row r="14559" spans="1:1" x14ac:dyDescent="0.2">
      <c r="A14559" s="2"/>
    </row>
    <row r="14560" spans="1:1" x14ac:dyDescent="0.2">
      <c r="A14560" s="2"/>
    </row>
    <row r="14561" spans="1:1" x14ac:dyDescent="0.2">
      <c r="A14561" s="2"/>
    </row>
    <row r="14562" spans="1:1" x14ac:dyDescent="0.2">
      <c r="A14562" s="2"/>
    </row>
    <row r="14563" spans="1:1" x14ac:dyDescent="0.2">
      <c r="A14563" s="2"/>
    </row>
    <row r="14564" spans="1:1" x14ac:dyDescent="0.2">
      <c r="A14564" s="2"/>
    </row>
    <row r="14565" spans="1:1" x14ac:dyDescent="0.2">
      <c r="A14565" s="2"/>
    </row>
    <row r="14566" spans="1:1" x14ac:dyDescent="0.2">
      <c r="A14566" s="2"/>
    </row>
    <row r="14567" spans="1:1" x14ac:dyDescent="0.2">
      <c r="A14567" s="2"/>
    </row>
    <row r="14568" spans="1:1" x14ac:dyDescent="0.2">
      <c r="A14568" s="2"/>
    </row>
    <row r="14569" spans="1:1" x14ac:dyDescent="0.2">
      <c r="A14569" s="2"/>
    </row>
    <row r="14570" spans="1:1" x14ac:dyDescent="0.2">
      <c r="A14570" s="2"/>
    </row>
    <row r="14571" spans="1:1" x14ac:dyDescent="0.2">
      <c r="A14571" s="2"/>
    </row>
    <row r="14572" spans="1:1" x14ac:dyDescent="0.2">
      <c r="A14572" s="2"/>
    </row>
    <row r="14573" spans="1:1" x14ac:dyDescent="0.2">
      <c r="A14573" s="2"/>
    </row>
    <row r="14574" spans="1:1" x14ac:dyDescent="0.2">
      <c r="A14574" s="2"/>
    </row>
    <row r="14575" spans="1:1" x14ac:dyDescent="0.2">
      <c r="A14575" s="2"/>
    </row>
    <row r="14576" spans="1:1" x14ac:dyDescent="0.2">
      <c r="A14576" s="2"/>
    </row>
    <row r="14577" spans="1:1" x14ac:dyDescent="0.2">
      <c r="A14577" s="2"/>
    </row>
    <row r="14578" spans="1:1" x14ac:dyDescent="0.2">
      <c r="A14578" s="2"/>
    </row>
    <row r="14579" spans="1:1" x14ac:dyDescent="0.2">
      <c r="A14579" s="2"/>
    </row>
    <row r="14580" spans="1:1" x14ac:dyDescent="0.2">
      <c r="A14580" s="2"/>
    </row>
    <row r="14581" spans="1:1" x14ac:dyDescent="0.2">
      <c r="A14581" s="2"/>
    </row>
    <row r="14582" spans="1:1" x14ac:dyDescent="0.2">
      <c r="A14582" s="2"/>
    </row>
    <row r="14583" spans="1:1" x14ac:dyDescent="0.2">
      <c r="A14583" s="2"/>
    </row>
    <row r="14584" spans="1:1" x14ac:dyDescent="0.2">
      <c r="A14584" s="2"/>
    </row>
    <row r="14585" spans="1:1" x14ac:dyDescent="0.2">
      <c r="A14585" s="2"/>
    </row>
    <row r="14586" spans="1:1" x14ac:dyDescent="0.2">
      <c r="A14586" s="2"/>
    </row>
    <row r="14587" spans="1:1" x14ac:dyDescent="0.2">
      <c r="A14587" s="2"/>
    </row>
    <row r="14588" spans="1:1" x14ac:dyDescent="0.2">
      <c r="A14588" s="2"/>
    </row>
    <row r="14589" spans="1:1" x14ac:dyDescent="0.2">
      <c r="A14589" s="2"/>
    </row>
    <row r="14590" spans="1:1" x14ac:dyDescent="0.2">
      <c r="A14590" s="2"/>
    </row>
    <row r="14591" spans="1:1" x14ac:dyDescent="0.2">
      <c r="A14591" s="2"/>
    </row>
    <row r="14592" spans="1:1" x14ac:dyDescent="0.2">
      <c r="A14592" s="2"/>
    </row>
    <row r="14593" spans="1:1" x14ac:dyDescent="0.2">
      <c r="A14593" s="2"/>
    </row>
    <row r="14594" spans="1:1" x14ac:dyDescent="0.2">
      <c r="A14594" s="2"/>
    </row>
    <row r="14595" spans="1:1" x14ac:dyDescent="0.2">
      <c r="A14595" s="2"/>
    </row>
    <row r="14596" spans="1:1" x14ac:dyDescent="0.2">
      <c r="A14596" s="2"/>
    </row>
    <row r="14597" spans="1:1" x14ac:dyDescent="0.2">
      <c r="A14597" s="2"/>
    </row>
    <row r="14598" spans="1:1" x14ac:dyDescent="0.2">
      <c r="A14598" s="2"/>
    </row>
    <row r="14599" spans="1:1" x14ac:dyDescent="0.2">
      <c r="A14599" s="2"/>
    </row>
    <row r="14600" spans="1:1" x14ac:dyDescent="0.2">
      <c r="A14600" s="2"/>
    </row>
    <row r="14601" spans="1:1" x14ac:dyDescent="0.2">
      <c r="A14601" s="2"/>
    </row>
    <row r="14602" spans="1:1" x14ac:dyDescent="0.2">
      <c r="A14602" s="2"/>
    </row>
    <row r="14603" spans="1:1" x14ac:dyDescent="0.2">
      <c r="A14603" s="2"/>
    </row>
    <row r="14604" spans="1:1" x14ac:dyDescent="0.2">
      <c r="A14604" s="2"/>
    </row>
    <row r="14605" spans="1:1" x14ac:dyDescent="0.2">
      <c r="A14605" s="2"/>
    </row>
    <row r="14606" spans="1:1" x14ac:dyDescent="0.2">
      <c r="A14606" s="2"/>
    </row>
    <row r="14607" spans="1:1" x14ac:dyDescent="0.2">
      <c r="A14607" s="2"/>
    </row>
    <row r="14608" spans="1:1" x14ac:dyDescent="0.2">
      <c r="A14608" s="2"/>
    </row>
    <row r="14609" spans="1:1" x14ac:dyDescent="0.2">
      <c r="A14609" s="2"/>
    </row>
    <row r="14610" spans="1:1" x14ac:dyDescent="0.2">
      <c r="A14610" s="2"/>
    </row>
    <row r="14611" spans="1:1" x14ac:dyDescent="0.2">
      <c r="A14611" s="2"/>
    </row>
    <row r="14612" spans="1:1" x14ac:dyDescent="0.2">
      <c r="A14612" s="2"/>
    </row>
    <row r="14613" spans="1:1" x14ac:dyDescent="0.2">
      <c r="A14613" s="2"/>
    </row>
    <row r="14614" spans="1:1" x14ac:dyDescent="0.2">
      <c r="A14614" s="2"/>
    </row>
    <row r="14615" spans="1:1" x14ac:dyDescent="0.2">
      <c r="A14615" s="2"/>
    </row>
    <row r="14616" spans="1:1" x14ac:dyDescent="0.2">
      <c r="A14616" s="2"/>
    </row>
    <row r="14617" spans="1:1" x14ac:dyDescent="0.2">
      <c r="A14617" s="2"/>
    </row>
    <row r="14618" spans="1:1" x14ac:dyDescent="0.2">
      <c r="A14618" s="2"/>
    </row>
    <row r="14619" spans="1:1" x14ac:dyDescent="0.2">
      <c r="A14619" s="2"/>
    </row>
    <row r="14620" spans="1:1" x14ac:dyDescent="0.2">
      <c r="A14620" s="2"/>
    </row>
    <row r="14621" spans="1:1" x14ac:dyDescent="0.2">
      <c r="A14621" s="2"/>
    </row>
    <row r="14622" spans="1:1" x14ac:dyDescent="0.2">
      <c r="A14622" s="2"/>
    </row>
    <row r="14623" spans="1:1" x14ac:dyDescent="0.2">
      <c r="A14623" s="2"/>
    </row>
    <row r="14624" spans="1:1" x14ac:dyDescent="0.2">
      <c r="A14624" s="2"/>
    </row>
    <row r="14625" spans="1:1" x14ac:dyDescent="0.2">
      <c r="A14625" s="2"/>
    </row>
    <row r="14626" spans="1:1" x14ac:dyDescent="0.2">
      <c r="A14626" s="2"/>
    </row>
    <row r="14627" spans="1:1" x14ac:dyDescent="0.2">
      <c r="A14627" s="2"/>
    </row>
    <row r="14628" spans="1:1" x14ac:dyDescent="0.2">
      <c r="A14628" s="2"/>
    </row>
    <row r="14629" spans="1:1" x14ac:dyDescent="0.2">
      <c r="A14629" s="2"/>
    </row>
    <row r="14630" spans="1:1" x14ac:dyDescent="0.2">
      <c r="A14630" s="2"/>
    </row>
    <row r="14631" spans="1:1" x14ac:dyDescent="0.2">
      <c r="A14631" s="2"/>
    </row>
    <row r="14632" spans="1:1" x14ac:dyDescent="0.2">
      <c r="A14632" s="2"/>
    </row>
    <row r="14633" spans="1:1" x14ac:dyDescent="0.2">
      <c r="A14633" s="2"/>
    </row>
    <row r="14634" spans="1:1" x14ac:dyDescent="0.2">
      <c r="A14634" s="2"/>
    </row>
    <row r="14635" spans="1:1" x14ac:dyDescent="0.2">
      <c r="A14635" s="2"/>
    </row>
    <row r="14636" spans="1:1" x14ac:dyDescent="0.2">
      <c r="A14636" s="2"/>
    </row>
    <row r="14637" spans="1:1" x14ac:dyDescent="0.2">
      <c r="A14637" s="2"/>
    </row>
    <row r="14638" spans="1:1" x14ac:dyDescent="0.2">
      <c r="A14638" s="2"/>
    </row>
    <row r="14639" spans="1:1" x14ac:dyDescent="0.2">
      <c r="A14639" s="2"/>
    </row>
    <row r="14640" spans="1:1" x14ac:dyDescent="0.2">
      <c r="A14640" s="2"/>
    </row>
    <row r="14641" spans="1:1" x14ac:dyDescent="0.2">
      <c r="A14641" s="2"/>
    </row>
    <row r="14642" spans="1:1" x14ac:dyDescent="0.2">
      <c r="A14642" s="2"/>
    </row>
    <row r="14643" spans="1:1" x14ac:dyDescent="0.2">
      <c r="A14643" s="2"/>
    </row>
    <row r="14644" spans="1:1" x14ac:dyDescent="0.2">
      <c r="A14644" s="2"/>
    </row>
    <row r="14645" spans="1:1" x14ac:dyDescent="0.2">
      <c r="A14645" s="2"/>
    </row>
    <row r="14646" spans="1:1" x14ac:dyDescent="0.2">
      <c r="A14646" s="2"/>
    </row>
    <row r="14647" spans="1:1" x14ac:dyDescent="0.2">
      <c r="A14647" s="2"/>
    </row>
    <row r="14648" spans="1:1" x14ac:dyDescent="0.2">
      <c r="A14648" s="2"/>
    </row>
    <row r="14649" spans="1:1" x14ac:dyDescent="0.2">
      <c r="A14649" s="2"/>
    </row>
    <row r="14650" spans="1:1" x14ac:dyDescent="0.2">
      <c r="A14650" s="2"/>
    </row>
    <row r="14651" spans="1:1" x14ac:dyDescent="0.2">
      <c r="A14651" s="2"/>
    </row>
    <row r="14652" spans="1:1" x14ac:dyDescent="0.2">
      <c r="A14652" s="2"/>
    </row>
    <row r="14653" spans="1:1" x14ac:dyDescent="0.2">
      <c r="A14653" s="2"/>
    </row>
    <row r="14654" spans="1:1" x14ac:dyDescent="0.2">
      <c r="A14654" s="2"/>
    </row>
    <row r="14655" spans="1:1" x14ac:dyDescent="0.2">
      <c r="A14655" s="2"/>
    </row>
    <row r="14656" spans="1:1" x14ac:dyDescent="0.2">
      <c r="A14656" s="2"/>
    </row>
    <row r="14657" spans="1:1" x14ac:dyDescent="0.2">
      <c r="A14657" s="2"/>
    </row>
    <row r="14658" spans="1:1" x14ac:dyDescent="0.2">
      <c r="A14658" s="2"/>
    </row>
    <row r="14659" spans="1:1" x14ac:dyDescent="0.2">
      <c r="A14659" s="2"/>
    </row>
    <row r="14660" spans="1:1" x14ac:dyDescent="0.2">
      <c r="A14660" s="2"/>
    </row>
    <row r="14661" spans="1:1" x14ac:dyDescent="0.2">
      <c r="A14661" s="2"/>
    </row>
    <row r="14662" spans="1:1" x14ac:dyDescent="0.2">
      <c r="A14662" s="2"/>
    </row>
    <row r="14663" spans="1:1" x14ac:dyDescent="0.2">
      <c r="A14663" s="2"/>
    </row>
    <row r="14664" spans="1:1" x14ac:dyDescent="0.2">
      <c r="A14664" s="2"/>
    </row>
    <row r="14665" spans="1:1" x14ac:dyDescent="0.2">
      <c r="A14665" s="2"/>
    </row>
    <row r="14666" spans="1:1" x14ac:dyDescent="0.2">
      <c r="A14666" s="2"/>
    </row>
    <row r="14667" spans="1:1" x14ac:dyDescent="0.2">
      <c r="A14667" s="2"/>
    </row>
    <row r="14668" spans="1:1" x14ac:dyDescent="0.2">
      <c r="A14668" s="2"/>
    </row>
    <row r="14669" spans="1:1" x14ac:dyDescent="0.2">
      <c r="A14669" s="2"/>
    </row>
    <row r="14670" spans="1:1" x14ac:dyDescent="0.2">
      <c r="A14670" s="2"/>
    </row>
    <row r="14671" spans="1:1" x14ac:dyDescent="0.2">
      <c r="A14671" s="2"/>
    </row>
    <row r="14672" spans="1:1" x14ac:dyDescent="0.2">
      <c r="A14672" s="2"/>
    </row>
    <row r="14673" spans="1:1" x14ac:dyDescent="0.2">
      <c r="A14673" s="2"/>
    </row>
    <row r="14674" spans="1:1" x14ac:dyDescent="0.2">
      <c r="A14674" s="2"/>
    </row>
    <row r="14675" spans="1:1" x14ac:dyDescent="0.2">
      <c r="A14675" s="2"/>
    </row>
    <row r="14676" spans="1:1" x14ac:dyDescent="0.2">
      <c r="A14676" s="2"/>
    </row>
    <row r="14677" spans="1:1" x14ac:dyDescent="0.2">
      <c r="A14677" s="2"/>
    </row>
    <row r="14678" spans="1:1" x14ac:dyDescent="0.2">
      <c r="A14678" s="2"/>
    </row>
    <row r="14679" spans="1:1" x14ac:dyDescent="0.2">
      <c r="A14679" s="2"/>
    </row>
    <row r="14680" spans="1:1" x14ac:dyDescent="0.2">
      <c r="A14680" s="2"/>
    </row>
    <row r="14681" spans="1:1" x14ac:dyDescent="0.2">
      <c r="A14681" s="2"/>
    </row>
    <row r="14682" spans="1:1" x14ac:dyDescent="0.2">
      <c r="A14682" s="2"/>
    </row>
    <row r="14683" spans="1:1" x14ac:dyDescent="0.2">
      <c r="A14683" s="2"/>
    </row>
    <row r="14684" spans="1:1" x14ac:dyDescent="0.2">
      <c r="A14684" s="2"/>
    </row>
    <row r="14685" spans="1:1" x14ac:dyDescent="0.2">
      <c r="A14685" s="2"/>
    </row>
    <row r="14686" spans="1:1" x14ac:dyDescent="0.2">
      <c r="A14686" s="2"/>
    </row>
    <row r="14687" spans="1:1" x14ac:dyDescent="0.2">
      <c r="A14687" s="2"/>
    </row>
    <row r="14688" spans="1:1" x14ac:dyDescent="0.2">
      <c r="A14688" s="2"/>
    </row>
    <row r="14689" spans="1:1" x14ac:dyDescent="0.2">
      <c r="A14689" s="2"/>
    </row>
    <row r="14690" spans="1:1" x14ac:dyDescent="0.2">
      <c r="A14690" s="2"/>
    </row>
    <row r="14691" spans="1:1" x14ac:dyDescent="0.2">
      <c r="A14691" s="2"/>
    </row>
    <row r="14692" spans="1:1" x14ac:dyDescent="0.2">
      <c r="A14692" s="2"/>
    </row>
    <row r="14693" spans="1:1" x14ac:dyDescent="0.2">
      <c r="A14693" s="2"/>
    </row>
    <row r="14694" spans="1:1" x14ac:dyDescent="0.2">
      <c r="A14694" s="2"/>
    </row>
    <row r="14695" spans="1:1" x14ac:dyDescent="0.2">
      <c r="A14695" s="2"/>
    </row>
    <row r="14696" spans="1:1" x14ac:dyDescent="0.2">
      <c r="A14696" s="2"/>
    </row>
    <row r="14697" spans="1:1" x14ac:dyDescent="0.2">
      <c r="A14697" s="2"/>
    </row>
    <row r="14698" spans="1:1" x14ac:dyDescent="0.2">
      <c r="A14698" s="2"/>
    </row>
    <row r="14699" spans="1:1" x14ac:dyDescent="0.2">
      <c r="A14699" s="2"/>
    </row>
    <row r="14700" spans="1:1" x14ac:dyDescent="0.2">
      <c r="A14700" s="2"/>
    </row>
    <row r="14701" spans="1:1" x14ac:dyDescent="0.2">
      <c r="A14701" s="2"/>
    </row>
    <row r="14702" spans="1:1" x14ac:dyDescent="0.2">
      <c r="A14702" s="2"/>
    </row>
    <row r="14703" spans="1:1" x14ac:dyDescent="0.2">
      <c r="A14703" s="2"/>
    </row>
    <row r="14704" spans="1:1" x14ac:dyDescent="0.2">
      <c r="A14704" s="2"/>
    </row>
    <row r="14705" spans="1:1" x14ac:dyDescent="0.2">
      <c r="A14705" s="2"/>
    </row>
    <row r="14706" spans="1:1" x14ac:dyDescent="0.2">
      <c r="A14706" s="2"/>
    </row>
    <row r="14707" spans="1:1" x14ac:dyDescent="0.2">
      <c r="A14707" s="2"/>
    </row>
    <row r="14708" spans="1:1" x14ac:dyDescent="0.2">
      <c r="A14708" s="2"/>
    </row>
    <row r="14709" spans="1:1" x14ac:dyDescent="0.2">
      <c r="A14709" s="2"/>
    </row>
    <row r="14710" spans="1:1" x14ac:dyDescent="0.2">
      <c r="A14710" s="2"/>
    </row>
    <row r="14711" spans="1:1" x14ac:dyDescent="0.2">
      <c r="A14711" s="2"/>
    </row>
    <row r="14712" spans="1:1" x14ac:dyDescent="0.2">
      <c r="A14712" s="2"/>
    </row>
    <row r="14713" spans="1:1" x14ac:dyDescent="0.2">
      <c r="A14713" s="2"/>
    </row>
    <row r="14714" spans="1:1" x14ac:dyDescent="0.2">
      <c r="A14714" s="2"/>
    </row>
    <row r="14715" spans="1:1" x14ac:dyDescent="0.2">
      <c r="A14715" s="2"/>
    </row>
    <row r="14716" spans="1:1" x14ac:dyDescent="0.2">
      <c r="A14716" s="2"/>
    </row>
    <row r="14717" spans="1:1" x14ac:dyDescent="0.2">
      <c r="A14717" s="2"/>
    </row>
    <row r="14718" spans="1:1" x14ac:dyDescent="0.2">
      <c r="A14718" s="2"/>
    </row>
    <row r="14719" spans="1:1" x14ac:dyDescent="0.2">
      <c r="A14719" s="2"/>
    </row>
    <row r="14720" spans="1:1" x14ac:dyDescent="0.2">
      <c r="A14720" s="2"/>
    </row>
    <row r="14721" spans="1:1" x14ac:dyDescent="0.2">
      <c r="A14721" s="2"/>
    </row>
    <row r="14722" spans="1:1" x14ac:dyDescent="0.2">
      <c r="A14722" s="2"/>
    </row>
    <row r="14723" spans="1:1" x14ac:dyDescent="0.2">
      <c r="A14723" s="2"/>
    </row>
    <row r="14724" spans="1:1" x14ac:dyDescent="0.2">
      <c r="A14724" s="2"/>
    </row>
    <row r="14725" spans="1:1" x14ac:dyDescent="0.2">
      <c r="A14725" s="2"/>
    </row>
    <row r="14726" spans="1:1" x14ac:dyDescent="0.2">
      <c r="A14726" s="2"/>
    </row>
    <row r="14727" spans="1:1" x14ac:dyDescent="0.2">
      <c r="A14727" s="2"/>
    </row>
    <row r="14728" spans="1:1" x14ac:dyDescent="0.2">
      <c r="A14728" s="2"/>
    </row>
    <row r="14729" spans="1:1" x14ac:dyDescent="0.2">
      <c r="A14729" s="2"/>
    </row>
    <row r="14730" spans="1:1" x14ac:dyDescent="0.2">
      <c r="A14730" s="2"/>
    </row>
    <row r="14731" spans="1:1" x14ac:dyDescent="0.2">
      <c r="A14731" s="2"/>
    </row>
    <row r="14732" spans="1:1" x14ac:dyDescent="0.2">
      <c r="A14732" s="2"/>
    </row>
    <row r="14733" spans="1:1" x14ac:dyDescent="0.2">
      <c r="A14733" s="2"/>
    </row>
    <row r="14734" spans="1:1" x14ac:dyDescent="0.2">
      <c r="A14734" s="2"/>
    </row>
    <row r="14735" spans="1:1" x14ac:dyDescent="0.2">
      <c r="A14735" s="2"/>
    </row>
    <row r="14736" spans="1:1" x14ac:dyDescent="0.2">
      <c r="A14736" s="2"/>
    </row>
    <row r="14737" spans="1:1" x14ac:dyDescent="0.2">
      <c r="A14737" s="2"/>
    </row>
    <row r="14738" spans="1:1" x14ac:dyDescent="0.2">
      <c r="A14738" s="2"/>
    </row>
    <row r="14739" spans="1:1" x14ac:dyDescent="0.2">
      <c r="A14739" s="2"/>
    </row>
    <row r="14740" spans="1:1" x14ac:dyDescent="0.2">
      <c r="A14740" s="2"/>
    </row>
    <row r="14741" spans="1:1" x14ac:dyDescent="0.2">
      <c r="A14741" s="2"/>
    </row>
    <row r="14742" spans="1:1" x14ac:dyDescent="0.2">
      <c r="A14742" s="2"/>
    </row>
    <row r="14743" spans="1:1" x14ac:dyDescent="0.2">
      <c r="A14743" s="2"/>
    </row>
    <row r="14744" spans="1:1" x14ac:dyDescent="0.2">
      <c r="A14744" s="2"/>
    </row>
    <row r="14745" spans="1:1" x14ac:dyDescent="0.2">
      <c r="A14745" s="2"/>
    </row>
    <row r="14746" spans="1:1" x14ac:dyDescent="0.2">
      <c r="A14746" s="2"/>
    </row>
    <row r="14747" spans="1:1" x14ac:dyDescent="0.2">
      <c r="A14747" s="2"/>
    </row>
    <row r="14748" spans="1:1" x14ac:dyDescent="0.2">
      <c r="A14748" s="2"/>
    </row>
    <row r="14749" spans="1:1" x14ac:dyDescent="0.2">
      <c r="A14749" s="2"/>
    </row>
    <row r="14750" spans="1:1" x14ac:dyDescent="0.2">
      <c r="A14750" s="2"/>
    </row>
    <row r="14751" spans="1:1" x14ac:dyDescent="0.2">
      <c r="A14751" s="2"/>
    </row>
    <row r="14752" spans="1:1" x14ac:dyDescent="0.2">
      <c r="A14752" s="2"/>
    </row>
    <row r="14753" spans="1:1" x14ac:dyDescent="0.2">
      <c r="A14753" s="2"/>
    </row>
    <row r="14754" spans="1:1" x14ac:dyDescent="0.2">
      <c r="A14754" s="2"/>
    </row>
    <row r="14755" spans="1:1" x14ac:dyDescent="0.2">
      <c r="A14755" s="2"/>
    </row>
    <row r="14756" spans="1:1" x14ac:dyDescent="0.2">
      <c r="A14756" s="2"/>
    </row>
    <row r="14757" spans="1:1" x14ac:dyDescent="0.2">
      <c r="A14757" s="2"/>
    </row>
    <row r="14758" spans="1:1" x14ac:dyDescent="0.2">
      <c r="A14758" s="2"/>
    </row>
    <row r="14759" spans="1:1" x14ac:dyDescent="0.2">
      <c r="A14759" s="2"/>
    </row>
    <row r="14760" spans="1:1" x14ac:dyDescent="0.2">
      <c r="A14760" s="2"/>
    </row>
    <row r="14761" spans="1:1" x14ac:dyDescent="0.2">
      <c r="A14761" s="2"/>
    </row>
    <row r="14762" spans="1:1" x14ac:dyDescent="0.2">
      <c r="A14762" s="2"/>
    </row>
    <row r="14763" spans="1:1" x14ac:dyDescent="0.2">
      <c r="A14763" s="2"/>
    </row>
    <row r="14764" spans="1:1" x14ac:dyDescent="0.2">
      <c r="A14764" s="2"/>
    </row>
    <row r="14765" spans="1:1" x14ac:dyDescent="0.2">
      <c r="A14765" s="2"/>
    </row>
    <row r="14766" spans="1:1" x14ac:dyDescent="0.2">
      <c r="A14766" s="2"/>
    </row>
    <row r="14767" spans="1:1" x14ac:dyDescent="0.2">
      <c r="A14767" s="2"/>
    </row>
    <row r="14768" spans="1:1" x14ac:dyDescent="0.2">
      <c r="A14768" s="2"/>
    </row>
    <row r="14769" spans="1:1" x14ac:dyDescent="0.2">
      <c r="A14769" s="2"/>
    </row>
    <row r="14770" spans="1:1" x14ac:dyDescent="0.2">
      <c r="A14770" s="2"/>
    </row>
    <row r="14771" spans="1:1" x14ac:dyDescent="0.2">
      <c r="A14771" s="2"/>
    </row>
    <row r="14772" spans="1:1" x14ac:dyDescent="0.2">
      <c r="A14772" s="2"/>
    </row>
    <row r="14773" spans="1:1" x14ac:dyDescent="0.2">
      <c r="A14773" s="2"/>
    </row>
    <row r="14774" spans="1:1" x14ac:dyDescent="0.2">
      <c r="A14774" s="2"/>
    </row>
    <row r="14775" spans="1:1" x14ac:dyDescent="0.2">
      <c r="A14775" s="2"/>
    </row>
    <row r="14776" spans="1:1" x14ac:dyDescent="0.2">
      <c r="A14776" s="2"/>
    </row>
    <row r="14777" spans="1:1" x14ac:dyDescent="0.2">
      <c r="A14777" s="2"/>
    </row>
    <row r="14778" spans="1:1" x14ac:dyDescent="0.2">
      <c r="A14778" s="2"/>
    </row>
    <row r="14779" spans="1:1" x14ac:dyDescent="0.2">
      <c r="A14779" s="2"/>
    </row>
    <row r="14780" spans="1:1" x14ac:dyDescent="0.2">
      <c r="A14780" s="2"/>
    </row>
    <row r="14781" spans="1:1" x14ac:dyDescent="0.2">
      <c r="A14781" s="2"/>
    </row>
    <row r="14782" spans="1:1" x14ac:dyDescent="0.2">
      <c r="A14782" s="2"/>
    </row>
    <row r="14783" spans="1:1" x14ac:dyDescent="0.2">
      <c r="A14783" s="2"/>
    </row>
    <row r="14784" spans="1:1" x14ac:dyDescent="0.2">
      <c r="A14784" s="2"/>
    </row>
    <row r="14785" spans="1:1" x14ac:dyDescent="0.2">
      <c r="A14785" s="2"/>
    </row>
    <row r="14786" spans="1:1" x14ac:dyDescent="0.2">
      <c r="A14786" s="2"/>
    </row>
    <row r="14787" spans="1:1" x14ac:dyDescent="0.2">
      <c r="A14787" s="2"/>
    </row>
    <row r="14788" spans="1:1" x14ac:dyDescent="0.2">
      <c r="A14788" s="2"/>
    </row>
    <row r="14789" spans="1:1" x14ac:dyDescent="0.2">
      <c r="A14789" s="2"/>
    </row>
    <row r="14790" spans="1:1" x14ac:dyDescent="0.2">
      <c r="A14790" s="2"/>
    </row>
    <row r="14791" spans="1:1" x14ac:dyDescent="0.2">
      <c r="A14791" s="2"/>
    </row>
    <row r="14792" spans="1:1" x14ac:dyDescent="0.2">
      <c r="A14792" s="2"/>
    </row>
    <row r="14793" spans="1:1" x14ac:dyDescent="0.2">
      <c r="A14793" s="2"/>
    </row>
    <row r="14794" spans="1:1" x14ac:dyDescent="0.2">
      <c r="A14794" s="2"/>
    </row>
    <row r="14795" spans="1:1" x14ac:dyDescent="0.2">
      <c r="A14795" s="2"/>
    </row>
    <row r="14796" spans="1:1" x14ac:dyDescent="0.2">
      <c r="A14796" s="2"/>
    </row>
    <row r="14797" spans="1:1" x14ac:dyDescent="0.2">
      <c r="A14797" s="2"/>
    </row>
    <row r="14798" spans="1:1" x14ac:dyDescent="0.2">
      <c r="A14798" s="2"/>
    </row>
    <row r="14799" spans="1:1" x14ac:dyDescent="0.2">
      <c r="A14799" s="2"/>
    </row>
    <row r="14800" spans="1:1" x14ac:dyDescent="0.2">
      <c r="A14800" s="2"/>
    </row>
    <row r="14801" spans="1:1" x14ac:dyDescent="0.2">
      <c r="A14801" s="2"/>
    </row>
    <row r="14802" spans="1:1" x14ac:dyDescent="0.2">
      <c r="A14802" s="2"/>
    </row>
    <row r="14803" spans="1:1" x14ac:dyDescent="0.2">
      <c r="A14803" s="2"/>
    </row>
    <row r="14804" spans="1:1" x14ac:dyDescent="0.2">
      <c r="A14804" s="2"/>
    </row>
    <row r="14805" spans="1:1" x14ac:dyDescent="0.2">
      <c r="A14805" s="2"/>
    </row>
    <row r="14806" spans="1:1" x14ac:dyDescent="0.2">
      <c r="A14806" s="2"/>
    </row>
    <row r="14807" spans="1:1" x14ac:dyDescent="0.2">
      <c r="A14807" s="2"/>
    </row>
    <row r="14808" spans="1:1" x14ac:dyDescent="0.2">
      <c r="A14808" s="2"/>
    </row>
    <row r="14809" spans="1:1" x14ac:dyDescent="0.2">
      <c r="A14809" s="2"/>
    </row>
    <row r="14810" spans="1:1" x14ac:dyDescent="0.2">
      <c r="A14810" s="2"/>
    </row>
    <row r="14811" spans="1:1" x14ac:dyDescent="0.2">
      <c r="A14811" s="2"/>
    </row>
    <row r="14812" spans="1:1" x14ac:dyDescent="0.2">
      <c r="A14812" s="2"/>
    </row>
    <row r="14813" spans="1:1" x14ac:dyDescent="0.2">
      <c r="A14813" s="2"/>
    </row>
    <row r="14814" spans="1:1" x14ac:dyDescent="0.2">
      <c r="A14814" s="2"/>
    </row>
    <row r="14815" spans="1:1" x14ac:dyDescent="0.2">
      <c r="A14815" s="2"/>
    </row>
    <row r="14816" spans="1:1" x14ac:dyDescent="0.2">
      <c r="A14816" s="2"/>
    </row>
    <row r="14817" spans="1:1" x14ac:dyDescent="0.2">
      <c r="A14817" s="2"/>
    </row>
    <row r="14818" spans="1:1" x14ac:dyDescent="0.2">
      <c r="A14818" s="2"/>
    </row>
    <row r="14819" spans="1:1" x14ac:dyDescent="0.2">
      <c r="A14819" s="2"/>
    </row>
    <row r="14820" spans="1:1" x14ac:dyDescent="0.2">
      <c r="A14820" s="2"/>
    </row>
    <row r="14821" spans="1:1" x14ac:dyDescent="0.2">
      <c r="A14821" s="2"/>
    </row>
    <row r="14822" spans="1:1" x14ac:dyDescent="0.2">
      <c r="A14822" s="2"/>
    </row>
    <row r="14823" spans="1:1" x14ac:dyDescent="0.2">
      <c r="A14823" s="2"/>
    </row>
    <row r="14824" spans="1:1" x14ac:dyDescent="0.2">
      <c r="A14824" s="2"/>
    </row>
    <row r="14825" spans="1:1" x14ac:dyDescent="0.2">
      <c r="A14825" s="2"/>
    </row>
    <row r="14826" spans="1:1" x14ac:dyDescent="0.2">
      <c r="A14826" s="2"/>
    </row>
    <row r="14827" spans="1:1" x14ac:dyDescent="0.2">
      <c r="A14827" s="2"/>
    </row>
    <row r="14828" spans="1:1" x14ac:dyDescent="0.2">
      <c r="A14828" s="2"/>
    </row>
    <row r="14829" spans="1:1" x14ac:dyDescent="0.2">
      <c r="A14829" s="2"/>
    </row>
    <row r="14830" spans="1:1" x14ac:dyDescent="0.2">
      <c r="A14830" s="2"/>
    </row>
    <row r="14831" spans="1:1" x14ac:dyDescent="0.2">
      <c r="A14831" s="2"/>
    </row>
    <row r="14832" spans="1:1" x14ac:dyDescent="0.2">
      <c r="A14832" s="2"/>
    </row>
    <row r="14833" spans="1:1" x14ac:dyDescent="0.2">
      <c r="A14833" s="2"/>
    </row>
    <row r="14834" spans="1:1" x14ac:dyDescent="0.2">
      <c r="A14834" s="2"/>
    </row>
    <row r="14835" spans="1:1" x14ac:dyDescent="0.2">
      <c r="A14835" s="2"/>
    </row>
    <row r="14836" spans="1:1" x14ac:dyDescent="0.2">
      <c r="A14836" s="2"/>
    </row>
    <row r="14837" spans="1:1" x14ac:dyDescent="0.2">
      <c r="A14837" s="2"/>
    </row>
    <row r="14838" spans="1:1" x14ac:dyDescent="0.2">
      <c r="A14838" s="2"/>
    </row>
    <row r="14839" spans="1:1" x14ac:dyDescent="0.2">
      <c r="A14839" s="2"/>
    </row>
    <row r="14840" spans="1:1" x14ac:dyDescent="0.2">
      <c r="A14840" s="2"/>
    </row>
    <row r="14841" spans="1:1" x14ac:dyDescent="0.2">
      <c r="A14841" s="2"/>
    </row>
    <row r="14842" spans="1:1" x14ac:dyDescent="0.2">
      <c r="A14842" s="2"/>
    </row>
    <row r="14843" spans="1:1" x14ac:dyDescent="0.2">
      <c r="A14843" s="2"/>
    </row>
    <row r="14844" spans="1:1" x14ac:dyDescent="0.2">
      <c r="A14844" s="2"/>
    </row>
    <row r="14845" spans="1:1" x14ac:dyDescent="0.2">
      <c r="A14845" s="2"/>
    </row>
    <row r="14846" spans="1:1" x14ac:dyDescent="0.2">
      <c r="A14846" s="2"/>
    </row>
    <row r="14847" spans="1:1" x14ac:dyDescent="0.2">
      <c r="A14847" s="2"/>
    </row>
    <row r="14848" spans="1:1" x14ac:dyDescent="0.2">
      <c r="A14848" s="2"/>
    </row>
    <row r="14849" spans="1:1" x14ac:dyDescent="0.2">
      <c r="A14849" s="2"/>
    </row>
    <row r="14850" spans="1:1" x14ac:dyDescent="0.2">
      <c r="A14850" s="2"/>
    </row>
    <row r="14851" spans="1:1" x14ac:dyDescent="0.2">
      <c r="A14851" s="2"/>
    </row>
    <row r="14852" spans="1:1" x14ac:dyDescent="0.2">
      <c r="A14852" s="2"/>
    </row>
    <row r="14853" spans="1:1" x14ac:dyDescent="0.2">
      <c r="A14853" s="2"/>
    </row>
    <row r="14854" spans="1:1" x14ac:dyDescent="0.2">
      <c r="A14854" s="2"/>
    </row>
    <row r="14855" spans="1:1" x14ac:dyDescent="0.2">
      <c r="A14855" s="2"/>
    </row>
    <row r="14856" spans="1:1" x14ac:dyDescent="0.2">
      <c r="A14856" s="2"/>
    </row>
    <row r="14857" spans="1:1" x14ac:dyDescent="0.2">
      <c r="A14857" s="2"/>
    </row>
    <row r="14858" spans="1:1" x14ac:dyDescent="0.2">
      <c r="A14858" s="2"/>
    </row>
    <row r="14859" spans="1:1" x14ac:dyDescent="0.2">
      <c r="A14859" s="2"/>
    </row>
    <row r="14860" spans="1:1" x14ac:dyDescent="0.2">
      <c r="A14860" s="2"/>
    </row>
    <row r="14861" spans="1:1" x14ac:dyDescent="0.2">
      <c r="A14861" s="2"/>
    </row>
    <row r="14862" spans="1:1" x14ac:dyDescent="0.2">
      <c r="A14862" s="2"/>
    </row>
    <row r="14863" spans="1:1" x14ac:dyDescent="0.2">
      <c r="A14863" s="2"/>
    </row>
    <row r="14864" spans="1:1" x14ac:dyDescent="0.2">
      <c r="A14864" s="2"/>
    </row>
    <row r="14865" spans="1:1" x14ac:dyDescent="0.2">
      <c r="A14865" s="2"/>
    </row>
    <row r="14866" spans="1:1" x14ac:dyDescent="0.2">
      <c r="A14866" s="2"/>
    </row>
    <row r="14867" spans="1:1" x14ac:dyDescent="0.2">
      <c r="A14867" s="2"/>
    </row>
    <row r="14868" spans="1:1" x14ac:dyDescent="0.2">
      <c r="A14868" s="2"/>
    </row>
    <row r="14869" spans="1:1" x14ac:dyDescent="0.2">
      <c r="A14869" s="2"/>
    </row>
    <row r="14870" spans="1:1" x14ac:dyDescent="0.2">
      <c r="A14870" s="2"/>
    </row>
    <row r="14871" spans="1:1" x14ac:dyDescent="0.2">
      <c r="A14871" s="2"/>
    </row>
    <row r="14872" spans="1:1" x14ac:dyDescent="0.2">
      <c r="A14872" s="2"/>
    </row>
    <row r="14873" spans="1:1" x14ac:dyDescent="0.2">
      <c r="A14873" s="2"/>
    </row>
    <row r="14874" spans="1:1" x14ac:dyDescent="0.2">
      <c r="A14874" s="2"/>
    </row>
    <row r="14875" spans="1:1" x14ac:dyDescent="0.2">
      <c r="A14875" s="2"/>
    </row>
    <row r="14876" spans="1:1" x14ac:dyDescent="0.2">
      <c r="A14876" s="2"/>
    </row>
    <row r="14877" spans="1:1" x14ac:dyDescent="0.2">
      <c r="A14877" s="2"/>
    </row>
    <row r="14878" spans="1:1" x14ac:dyDescent="0.2">
      <c r="A14878" s="2"/>
    </row>
    <row r="14879" spans="1:1" x14ac:dyDescent="0.2">
      <c r="A14879" s="2"/>
    </row>
    <row r="14880" spans="1:1" x14ac:dyDescent="0.2">
      <c r="A14880" s="2"/>
    </row>
    <row r="14881" spans="1:1" x14ac:dyDescent="0.2">
      <c r="A14881" s="2"/>
    </row>
    <row r="14882" spans="1:1" x14ac:dyDescent="0.2">
      <c r="A14882" s="2"/>
    </row>
    <row r="14883" spans="1:1" x14ac:dyDescent="0.2">
      <c r="A14883" s="2"/>
    </row>
    <row r="14884" spans="1:1" x14ac:dyDescent="0.2">
      <c r="A14884" s="2"/>
    </row>
    <row r="14885" spans="1:1" x14ac:dyDescent="0.2">
      <c r="A14885" s="2"/>
    </row>
    <row r="14886" spans="1:1" x14ac:dyDescent="0.2">
      <c r="A14886" s="2"/>
    </row>
    <row r="14887" spans="1:1" x14ac:dyDescent="0.2">
      <c r="A14887" s="2"/>
    </row>
    <row r="14888" spans="1:1" x14ac:dyDescent="0.2">
      <c r="A14888" s="2"/>
    </row>
    <row r="14889" spans="1:1" x14ac:dyDescent="0.2">
      <c r="A14889" s="2"/>
    </row>
    <row r="14890" spans="1:1" x14ac:dyDescent="0.2">
      <c r="A14890" s="2"/>
    </row>
    <row r="14891" spans="1:1" x14ac:dyDescent="0.2">
      <c r="A14891" s="2"/>
    </row>
    <row r="14892" spans="1:1" x14ac:dyDescent="0.2">
      <c r="A14892" s="2"/>
    </row>
    <row r="14893" spans="1:1" x14ac:dyDescent="0.2">
      <c r="A14893" s="2"/>
    </row>
    <row r="14894" spans="1:1" x14ac:dyDescent="0.2">
      <c r="A14894" s="2"/>
    </row>
    <row r="14895" spans="1:1" x14ac:dyDescent="0.2">
      <c r="A14895" s="2"/>
    </row>
    <row r="14896" spans="1:1" x14ac:dyDescent="0.2">
      <c r="A14896" s="2"/>
    </row>
    <row r="14897" spans="1:1" x14ac:dyDescent="0.2">
      <c r="A14897" s="2"/>
    </row>
    <row r="14898" spans="1:1" x14ac:dyDescent="0.2">
      <c r="A14898" s="2"/>
    </row>
    <row r="14899" spans="1:1" x14ac:dyDescent="0.2">
      <c r="A14899" s="2"/>
    </row>
    <row r="14900" spans="1:1" x14ac:dyDescent="0.2">
      <c r="A14900" s="2"/>
    </row>
    <row r="14901" spans="1:1" x14ac:dyDescent="0.2">
      <c r="A14901" s="2"/>
    </row>
    <row r="14902" spans="1:1" x14ac:dyDescent="0.2">
      <c r="A14902" s="2"/>
    </row>
    <row r="14903" spans="1:1" x14ac:dyDescent="0.2">
      <c r="A14903" s="2"/>
    </row>
    <row r="14904" spans="1:1" x14ac:dyDescent="0.2">
      <c r="A14904" s="2"/>
    </row>
    <row r="14905" spans="1:1" x14ac:dyDescent="0.2">
      <c r="A14905" s="2"/>
    </row>
    <row r="14906" spans="1:1" x14ac:dyDescent="0.2">
      <c r="A14906" s="2"/>
    </row>
    <row r="14907" spans="1:1" x14ac:dyDescent="0.2">
      <c r="A14907" s="2"/>
    </row>
    <row r="14908" spans="1:1" x14ac:dyDescent="0.2">
      <c r="A14908" s="2"/>
    </row>
    <row r="14909" spans="1:1" x14ac:dyDescent="0.2">
      <c r="A14909" s="2"/>
    </row>
    <row r="14910" spans="1:1" x14ac:dyDescent="0.2">
      <c r="A14910" s="2"/>
    </row>
    <row r="14911" spans="1:1" x14ac:dyDescent="0.2">
      <c r="A14911" s="2"/>
    </row>
    <row r="14912" spans="1:1" x14ac:dyDescent="0.2">
      <c r="A14912" s="2"/>
    </row>
    <row r="14913" spans="1:1" x14ac:dyDescent="0.2">
      <c r="A14913" s="2"/>
    </row>
    <row r="14914" spans="1:1" x14ac:dyDescent="0.2">
      <c r="A14914" s="2"/>
    </row>
    <row r="14915" spans="1:1" x14ac:dyDescent="0.2">
      <c r="A14915" s="2"/>
    </row>
    <row r="14916" spans="1:1" x14ac:dyDescent="0.2">
      <c r="A14916" s="2"/>
    </row>
    <row r="14917" spans="1:1" x14ac:dyDescent="0.2">
      <c r="A14917" s="2"/>
    </row>
    <row r="14918" spans="1:1" x14ac:dyDescent="0.2">
      <c r="A14918" s="2"/>
    </row>
    <row r="14919" spans="1:1" x14ac:dyDescent="0.2">
      <c r="A14919" s="2"/>
    </row>
    <row r="14920" spans="1:1" x14ac:dyDescent="0.2">
      <c r="A14920" s="2"/>
    </row>
    <row r="14921" spans="1:1" x14ac:dyDescent="0.2">
      <c r="A14921" s="2"/>
    </row>
    <row r="14922" spans="1:1" x14ac:dyDescent="0.2">
      <c r="A14922" s="2"/>
    </row>
    <row r="14923" spans="1:1" x14ac:dyDescent="0.2">
      <c r="A14923" s="2"/>
    </row>
    <row r="14924" spans="1:1" x14ac:dyDescent="0.2">
      <c r="A14924" s="2"/>
    </row>
    <row r="14925" spans="1:1" x14ac:dyDescent="0.2">
      <c r="A14925" s="2"/>
    </row>
    <row r="14926" spans="1:1" x14ac:dyDescent="0.2">
      <c r="A14926" s="2"/>
    </row>
    <row r="14927" spans="1:1" x14ac:dyDescent="0.2">
      <c r="A14927" s="2"/>
    </row>
    <row r="14928" spans="1:1" x14ac:dyDescent="0.2">
      <c r="A14928" s="2"/>
    </row>
    <row r="14929" spans="1:1" x14ac:dyDescent="0.2">
      <c r="A14929" s="2"/>
    </row>
    <row r="14930" spans="1:1" x14ac:dyDescent="0.2">
      <c r="A14930" s="2"/>
    </row>
    <row r="14931" spans="1:1" x14ac:dyDescent="0.2">
      <c r="A14931" s="2"/>
    </row>
    <row r="14932" spans="1:1" x14ac:dyDescent="0.2">
      <c r="A14932" s="2"/>
    </row>
    <row r="14933" spans="1:1" x14ac:dyDescent="0.2">
      <c r="A14933" s="2"/>
    </row>
    <row r="14934" spans="1:1" x14ac:dyDescent="0.2">
      <c r="A14934" s="2"/>
    </row>
    <row r="14935" spans="1:1" x14ac:dyDescent="0.2">
      <c r="A14935" s="2"/>
    </row>
    <row r="14936" spans="1:1" x14ac:dyDescent="0.2">
      <c r="A14936" s="2"/>
    </row>
    <row r="14937" spans="1:1" x14ac:dyDescent="0.2">
      <c r="A14937" s="2"/>
    </row>
    <row r="14938" spans="1:1" x14ac:dyDescent="0.2">
      <c r="A14938" s="2"/>
    </row>
    <row r="14939" spans="1:1" x14ac:dyDescent="0.2">
      <c r="A14939" s="2"/>
    </row>
    <row r="14940" spans="1:1" x14ac:dyDescent="0.2">
      <c r="A14940" s="2"/>
    </row>
    <row r="14941" spans="1:1" x14ac:dyDescent="0.2">
      <c r="A14941" s="2"/>
    </row>
    <row r="14942" spans="1:1" x14ac:dyDescent="0.2">
      <c r="A14942" s="2"/>
    </row>
    <row r="14943" spans="1:1" x14ac:dyDescent="0.2">
      <c r="A14943" s="2"/>
    </row>
    <row r="14944" spans="1:1" x14ac:dyDescent="0.2">
      <c r="A14944" s="2"/>
    </row>
    <row r="14945" spans="1:1" x14ac:dyDescent="0.2">
      <c r="A14945" s="2"/>
    </row>
    <row r="14946" spans="1:1" x14ac:dyDescent="0.2">
      <c r="A14946" s="2"/>
    </row>
    <row r="14947" spans="1:1" x14ac:dyDescent="0.2">
      <c r="A14947" s="2"/>
    </row>
    <row r="14948" spans="1:1" x14ac:dyDescent="0.2">
      <c r="A14948" s="2"/>
    </row>
    <row r="14949" spans="1:1" x14ac:dyDescent="0.2">
      <c r="A14949" s="2"/>
    </row>
    <row r="14950" spans="1:1" x14ac:dyDescent="0.2">
      <c r="A14950" s="2"/>
    </row>
    <row r="14951" spans="1:1" x14ac:dyDescent="0.2">
      <c r="A14951" s="2"/>
    </row>
    <row r="14952" spans="1:1" x14ac:dyDescent="0.2">
      <c r="A14952" s="2"/>
    </row>
    <row r="14953" spans="1:1" x14ac:dyDescent="0.2">
      <c r="A14953" s="2"/>
    </row>
    <row r="14954" spans="1:1" x14ac:dyDescent="0.2">
      <c r="A14954" s="2"/>
    </row>
    <row r="14955" spans="1:1" x14ac:dyDescent="0.2">
      <c r="A14955" s="2"/>
    </row>
    <row r="14956" spans="1:1" x14ac:dyDescent="0.2">
      <c r="A14956" s="2"/>
    </row>
    <row r="14957" spans="1:1" x14ac:dyDescent="0.2">
      <c r="A14957" s="2"/>
    </row>
    <row r="14958" spans="1:1" x14ac:dyDescent="0.2">
      <c r="A14958" s="2"/>
    </row>
    <row r="14959" spans="1:1" x14ac:dyDescent="0.2">
      <c r="A14959" s="2"/>
    </row>
    <row r="14960" spans="1:1" x14ac:dyDescent="0.2">
      <c r="A14960" s="2"/>
    </row>
    <row r="14961" spans="1:1" x14ac:dyDescent="0.2">
      <c r="A14961" s="2"/>
    </row>
    <row r="14962" spans="1:1" x14ac:dyDescent="0.2">
      <c r="A14962" s="2"/>
    </row>
    <row r="14963" spans="1:1" x14ac:dyDescent="0.2">
      <c r="A14963" s="2"/>
    </row>
    <row r="14964" spans="1:1" x14ac:dyDescent="0.2">
      <c r="A14964" s="2"/>
    </row>
    <row r="14965" spans="1:1" x14ac:dyDescent="0.2">
      <c r="A14965" s="2"/>
    </row>
    <row r="14966" spans="1:1" x14ac:dyDescent="0.2">
      <c r="A14966" s="2"/>
    </row>
    <row r="14967" spans="1:1" x14ac:dyDescent="0.2">
      <c r="A14967" s="2"/>
    </row>
    <row r="14968" spans="1:1" x14ac:dyDescent="0.2">
      <c r="A14968" s="2"/>
    </row>
    <row r="14969" spans="1:1" x14ac:dyDescent="0.2">
      <c r="A14969" s="2"/>
    </row>
    <row r="14970" spans="1:1" x14ac:dyDescent="0.2">
      <c r="A14970" s="2"/>
    </row>
    <row r="14971" spans="1:1" x14ac:dyDescent="0.2">
      <c r="A14971" s="2"/>
    </row>
    <row r="14972" spans="1:1" x14ac:dyDescent="0.2">
      <c r="A14972" s="2"/>
    </row>
    <row r="14973" spans="1:1" x14ac:dyDescent="0.2">
      <c r="A14973" s="2"/>
    </row>
    <row r="14974" spans="1:1" x14ac:dyDescent="0.2">
      <c r="A14974" s="2"/>
    </row>
    <row r="14975" spans="1:1" x14ac:dyDescent="0.2">
      <c r="A14975" s="2"/>
    </row>
    <row r="14976" spans="1:1" x14ac:dyDescent="0.2">
      <c r="A14976" s="2"/>
    </row>
    <row r="14977" spans="1:1" x14ac:dyDescent="0.2">
      <c r="A14977" s="2"/>
    </row>
    <row r="14978" spans="1:1" x14ac:dyDescent="0.2">
      <c r="A14978" s="2"/>
    </row>
    <row r="14979" spans="1:1" x14ac:dyDescent="0.2">
      <c r="A14979" s="2"/>
    </row>
    <row r="14980" spans="1:1" x14ac:dyDescent="0.2">
      <c r="A14980" s="2"/>
    </row>
    <row r="14981" spans="1:1" x14ac:dyDescent="0.2">
      <c r="A14981" s="2"/>
    </row>
    <row r="14982" spans="1:1" x14ac:dyDescent="0.2">
      <c r="A14982" s="2"/>
    </row>
    <row r="14983" spans="1:1" x14ac:dyDescent="0.2">
      <c r="A14983" s="2"/>
    </row>
    <row r="14984" spans="1:1" x14ac:dyDescent="0.2">
      <c r="A14984" s="2"/>
    </row>
    <row r="14985" spans="1:1" x14ac:dyDescent="0.2">
      <c r="A14985" s="2"/>
    </row>
    <row r="14986" spans="1:1" x14ac:dyDescent="0.2">
      <c r="A14986" s="2"/>
    </row>
    <row r="14987" spans="1:1" x14ac:dyDescent="0.2">
      <c r="A14987" s="2"/>
    </row>
    <row r="14988" spans="1:1" x14ac:dyDescent="0.2">
      <c r="A14988" s="2"/>
    </row>
    <row r="14989" spans="1:1" x14ac:dyDescent="0.2">
      <c r="A14989" s="2"/>
    </row>
    <row r="14990" spans="1:1" x14ac:dyDescent="0.2">
      <c r="A14990" s="2"/>
    </row>
    <row r="14991" spans="1:1" x14ac:dyDescent="0.2">
      <c r="A14991" s="2"/>
    </row>
    <row r="14992" spans="1:1" x14ac:dyDescent="0.2">
      <c r="A14992" s="2"/>
    </row>
    <row r="14993" spans="1:1" x14ac:dyDescent="0.2">
      <c r="A14993" s="2"/>
    </row>
    <row r="14994" spans="1:1" x14ac:dyDescent="0.2">
      <c r="A14994" s="2"/>
    </row>
    <row r="14995" spans="1:1" x14ac:dyDescent="0.2">
      <c r="A14995" s="2"/>
    </row>
    <row r="14996" spans="1:1" x14ac:dyDescent="0.2">
      <c r="A14996" s="2"/>
    </row>
    <row r="14997" spans="1:1" x14ac:dyDescent="0.2">
      <c r="A14997" s="2"/>
    </row>
    <row r="14998" spans="1:1" x14ac:dyDescent="0.2">
      <c r="A14998" s="2"/>
    </row>
    <row r="14999" spans="1:1" x14ac:dyDescent="0.2">
      <c r="A14999" s="2"/>
    </row>
    <row r="15000" spans="1:1" x14ac:dyDescent="0.2">
      <c r="A15000" s="2"/>
    </row>
    <row r="15001" spans="1:1" x14ac:dyDescent="0.2">
      <c r="A15001" s="2"/>
    </row>
    <row r="15002" spans="1:1" x14ac:dyDescent="0.2">
      <c r="A15002" s="2"/>
    </row>
    <row r="15003" spans="1:1" x14ac:dyDescent="0.2">
      <c r="A15003" s="2"/>
    </row>
    <row r="15004" spans="1:1" x14ac:dyDescent="0.2">
      <c r="A15004" s="2"/>
    </row>
    <row r="15005" spans="1:1" x14ac:dyDescent="0.2">
      <c r="A15005" s="2"/>
    </row>
    <row r="15006" spans="1:1" x14ac:dyDescent="0.2">
      <c r="A15006" s="2"/>
    </row>
    <row r="15007" spans="1:1" x14ac:dyDescent="0.2">
      <c r="A15007" s="2"/>
    </row>
    <row r="15008" spans="1:1" x14ac:dyDescent="0.2">
      <c r="A15008" s="2"/>
    </row>
    <row r="15009" spans="1:1" x14ac:dyDescent="0.2">
      <c r="A15009" s="2"/>
    </row>
    <row r="15010" spans="1:1" x14ac:dyDescent="0.2">
      <c r="A15010" s="2"/>
    </row>
    <row r="15011" spans="1:1" x14ac:dyDescent="0.2">
      <c r="A15011" s="2"/>
    </row>
    <row r="15012" spans="1:1" x14ac:dyDescent="0.2">
      <c r="A15012" s="2"/>
    </row>
    <row r="15013" spans="1:1" x14ac:dyDescent="0.2">
      <c r="A15013" s="2"/>
    </row>
    <row r="15014" spans="1:1" x14ac:dyDescent="0.2">
      <c r="A15014" s="2"/>
    </row>
    <row r="15015" spans="1:1" x14ac:dyDescent="0.2">
      <c r="A15015" s="2"/>
    </row>
    <row r="15016" spans="1:1" x14ac:dyDescent="0.2">
      <c r="A15016" s="2"/>
    </row>
    <row r="15017" spans="1:1" x14ac:dyDescent="0.2">
      <c r="A15017" s="2"/>
    </row>
    <row r="15018" spans="1:1" x14ac:dyDescent="0.2">
      <c r="A15018" s="2"/>
    </row>
    <row r="15019" spans="1:1" x14ac:dyDescent="0.2">
      <c r="A15019" s="2"/>
    </row>
    <row r="15020" spans="1:1" x14ac:dyDescent="0.2">
      <c r="A15020" s="2"/>
    </row>
    <row r="15021" spans="1:1" x14ac:dyDescent="0.2">
      <c r="A15021" s="2"/>
    </row>
    <row r="15022" spans="1:1" x14ac:dyDescent="0.2">
      <c r="A15022" s="2"/>
    </row>
    <row r="15023" spans="1:1" x14ac:dyDescent="0.2">
      <c r="A15023" s="2"/>
    </row>
    <row r="15024" spans="1:1" x14ac:dyDescent="0.2">
      <c r="A15024" s="2"/>
    </row>
    <row r="15025" spans="1:1" x14ac:dyDescent="0.2">
      <c r="A15025" s="2"/>
    </row>
    <row r="15026" spans="1:1" x14ac:dyDescent="0.2">
      <c r="A15026" s="2"/>
    </row>
    <row r="15027" spans="1:1" x14ac:dyDescent="0.2">
      <c r="A15027" s="2"/>
    </row>
    <row r="15028" spans="1:1" x14ac:dyDescent="0.2">
      <c r="A15028" s="2"/>
    </row>
    <row r="15029" spans="1:1" x14ac:dyDescent="0.2">
      <c r="A15029" s="2"/>
    </row>
    <row r="15030" spans="1:1" x14ac:dyDescent="0.2">
      <c r="A15030" s="2"/>
    </row>
    <row r="15031" spans="1:1" x14ac:dyDescent="0.2">
      <c r="A15031" s="2"/>
    </row>
    <row r="15032" spans="1:1" x14ac:dyDescent="0.2">
      <c r="A15032" s="2"/>
    </row>
    <row r="15033" spans="1:1" x14ac:dyDescent="0.2">
      <c r="A15033" s="2"/>
    </row>
    <row r="15034" spans="1:1" x14ac:dyDescent="0.2">
      <c r="A15034" s="2"/>
    </row>
    <row r="15035" spans="1:1" x14ac:dyDescent="0.2">
      <c r="A15035" s="2"/>
    </row>
    <row r="15036" spans="1:1" x14ac:dyDescent="0.2">
      <c r="A15036" s="2"/>
    </row>
    <row r="15037" spans="1:1" x14ac:dyDescent="0.2">
      <c r="A15037" s="2"/>
    </row>
    <row r="15038" spans="1:1" x14ac:dyDescent="0.2">
      <c r="A15038" s="2"/>
    </row>
    <row r="15039" spans="1:1" x14ac:dyDescent="0.2">
      <c r="A15039" s="2"/>
    </row>
    <row r="15040" spans="1:1" x14ac:dyDescent="0.2">
      <c r="A15040" s="2"/>
    </row>
    <row r="15041" spans="1:1" x14ac:dyDescent="0.2">
      <c r="A15041" s="2"/>
    </row>
    <row r="15042" spans="1:1" x14ac:dyDescent="0.2">
      <c r="A15042" s="2"/>
    </row>
    <row r="15043" spans="1:1" x14ac:dyDescent="0.2">
      <c r="A15043" s="2"/>
    </row>
    <row r="15044" spans="1:1" x14ac:dyDescent="0.2">
      <c r="A15044" s="2"/>
    </row>
    <row r="15045" spans="1:1" x14ac:dyDescent="0.2">
      <c r="A15045" s="2"/>
    </row>
    <row r="15046" spans="1:1" x14ac:dyDescent="0.2">
      <c r="A15046" s="2"/>
    </row>
    <row r="15047" spans="1:1" x14ac:dyDescent="0.2">
      <c r="A15047" s="2"/>
    </row>
    <row r="15048" spans="1:1" x14ac:dyDescent="0.2">
      <c r="A15048" s="2"/>
    </row>
    <row r="15049" spans="1:1" x14ac:dyDescent="0.2">
      <c r="A15049" s="2"/>
    </row>
    <row r="15050" spans="1:1" x14ac:dyDescent="0.2">
      <c r="A15050" s="2"/>
    </row>
    <row r="15051" spans="1:1" x14ac:dyDescent="0.2">
      <c r="A15051" s="2"/>
    </row>
    <row r="15052" spans="1:1" x14ac:dyDescent="0.2">
      <c r="A15052" s="2"/>
    </row>
    <row r="15053" spans="1:1" x14ac:dyDescent="0.2">
      <c r="A15053" s="2"/>
    </row>
    <row r="15054" spans="1:1" x14ac:dyDescent="0.2">
      <c r="A15054" s="2"/>
    </row>
    <row r="15055" spans="1:1" x14ac:dyDescent="0.2">
      <c r="A15055" s="2"/>
    </row>
    <row r="15056" spans="1:1" x14ac:dyDescent="0.2">
      <c r="A15056" s="2"/>
    </row>
    <row r="15057" spans="1:1" x14ac:dyDescent="0.2">
      <c r="A15057" s="2"/>
    </row>
    <row r="15058" spans="1:1" x14ac:dyDescent="0.2">
      <c r="A15058" s="2"/>
    </row>
    <row r="15059" spans="1:1" x14ac:dyDescent="0.2">
      <c r="A15059" s="2"/>
    </row>
    <row r="15060" spans="1:1" x14ac:dyDescent="0.2">
      <c r="A15060" s="2"/>
    </row>
    <row r="15061" spans="1:1" x14ac:dyDescent="0.2">
      <c r="A15061" s="2"/>
    </row>
    <row r="15062" spans="1:1" x14ac:dyDescent="0.2">
      <c r="A15062" s="2"/>
    </row>
    <row r="15063" spans="1:1" x14ac:dyDescent="0.2">
      <c r="A15063" s="2"/>
    </row>
    <row r="15064" spans="1:1" x14ac:dyDescent="0.2">
      <c r="A15064" s="2"/>
    </row>
    <row r="15065" spans="1:1" x14ac:dyDescent="0.2">
      <c r="A15065" s="2"/>
    </row>
    <row r="15066" spans="1:1" x14ac:dyDescent="0.2">
      <c r="A15066" s="2"/>
    </row>
    <row r="15067" spans="1:1" x14ac:dyDescent="0.2">
      <c r="A15067" s="2"/>
    </row>
    <row r="15068" spans="1:1" x14ac:dyDescent="0.2">
      <c r="A15068" s="2"/>
    </row>
    <row r="15069" spans="1:1" x14ac:dyDescent="0.2">
      <c r="A15069" s="2"/>
    </row>
    <row r="15070" spans="1:1" x14ac:dyDescent="0.2">
      <c r="A15070" s="2"/>
    </row>
    <row r="15071" spans="1:1" x14ac:dyDescent="0.2">
      <c r="A15071" s="2"/>
    </row>
    <row r="15072" spans="1:1" x14ac:dyDescent="0.2">
      <c r="A15072" s="2"/>
    </row>
    <row r="15073" spans="1:1" x14ac:dyDescent="0.2">
      <c r="A15073" s="2"/>
    </row>
    <row r="15074" spans="1:1" x14ac:dyDescent="0.2">
      <c r="A15074" s="2"/>
    </row>
    <row r="15075" spans="1:1" x14ac:dyDescent="0.2">
      <c r="A15075" s="2"/>
    </row>
    <row r="15076" spans="1:1" x14ac:dyDescent="0.2">
      <c r="A15076" s="2"/>
    </row>
    <row r="15077" spans="1:1" x14ac:dyDescent="0.2">
      <c r="A15077" s="2"/>
    </row>
    <row r="15078" spans="1:1" x14ac:dyDescent="0.2">
      <c r="A15078" s="2"/>
    </row>
    <row r="15079" spans="1:1" x14ac:dyDescent="0.2">
      <c r="A15079" s="2"/>
    </row>
    <row r="15080" spans="1:1" x14ac:dyDescent="0.2">
      <c r="A15080" s="2"/>
    </row>
    <row r="15081" spans="1:1" x14ac:dyDescent="0.2">
      <c r="A15081" s="2"/>
    </row>
    <row r="15082" spans="1:1" x14ac:dyDescent="0.2">
      <c r="A15082" s="2"/>
    </row>
    <row r="15083" spans="1:1" x14ac:dyDescent="0.2">
      <c r="A15083" s="2"/>
    </row>
    <row r="15084" spans="1:1" x14ac:dyDescent="0.2">
      <c r="A15084" s="2"/>
    </row>
    <row r="15085" spans="1:1" x14ac:dyDescent="0.2">
      <c r="A15085" s="2"/>
    </row>
    <row r="15086" spans="1:1" x14ac:dyDescent="0.2">
      <c r="A15086" s="2"/>
    </row>
    <row r="15087" spans="1:1" x14ac:dyDescent="0.2">
      <c r="A15087" s="2"/>
    </row>
    <row r="15088" spans="1:1" x14ac:dyDescent="0.2">
      <c r="A15088" s="2"/>
    </row>
    <row r="15089" spans="1:1" x14ac:dyDescent="0.2">
      <c r="A15089" s="2"/>
    </row>
    <row r="15090" spans="1:1" x14ac:dyDescent="0.2">
      <c r="A15090" s="2"/>
    </row>
    <row r="15091" spans="1:1" x14ac:dyDescent="0.2">
      <c r="A15091" s="2"/>
    </row>
    <row r="15092" spans="1:1" x14ac:dyDescent="0.2">
      <c r="A15092" s="2"/>
    </row>
    <row r="15093" spans="1:1" x14ac:dyDescent="0.2">
      <c r="A15093" s="2"/>
    </row>
    <row r="15094" spans="1:1" x14ac:dyDescent="0.2">
      <c r="A15094" s="2"/>
    </row>
    <row r="15095" spans="1:1" x14ac:dyDescent="0.2">
      <c r="A15095" s="2"/>
    </row>
    <row r="15096" spans="1:1" x14ac:dyDescent="0.2">
      <c r="A15096" s="2"/>
    </row>
    <row r="15097" spans="1:1" x14ac:dyDescent="0.2">
      <c r="A15097" s="2"/>
    </row>
    <row r="15098" spans="1:1" x14ac:dyDescent="0.2">
      <c r="A15098" s="2"/>
    </row>
    <row r="15099" spans="1:1" x14ac:dyDescent="0.2">
      <c r="A15099" s="2"/>
    </row>
    <row r="15100" spans="1:1" x14ac:dyDescent="0.2">
      <c r="A15100" s="2"/>
    </row>
    <row r="15101" spans="1:1" x14ac:dyDescent="0.2">
      <c r="A15101" s="2"/>
    </row>
    <row r="15102" spans="1:1" x14ac:dyDescent="0.2">
      <c r="A15102" s="2"/>
    </row>
    <row r="15103" spans="1:1" x14ac:dyDescent="0.2">
      <c r="A15103" s="2"/>
    </row>
    <row r="15104" spans="1:1" x14ac:dyDescent="0.2">
      <c r="A15104" s="2"/>
    </row>
    <row r="15105" spans="1:1" x14ac:dyDescent="0.2">
      <c r="A15105" s="2"/>
    </row>
    <row r="15106" spans="1:1" x14ac:dyDescent="0.2">
      <c r="A15106" s="2"/>
    </row>
    <row r="15107" spans="1:1" x14ac:dyDescent="0.2">
      <c r="A15107" s="2"/>
    </row>
    <row r="15108" spans="1:1" x14ac:dyDescent="0.2">
      <c r="A15108" s="2"/>
    </row>
    <row r="15109" spans="1:1" x14ac:dyDescent="0.2">
      <c r="A15109" s="2"/>
    </row>
    <row r="15110" spans="1:1" x14ac:dyDescent="0.2">
      <c r="A15110" s="2"/>
    </row>
    <row r="15111" spans="1:1" x14ac:dyDescent="0.2">
      <c r="A15111" s="2"/>
    </row>
    <row r="15112" spans="1:1" x14ac:dyDescent="0.2">
      <c r="A15112" s="2"/>
    </row>
    <row r="15113" spans="1:1" x14ac:dyDescent="0.2">
      <c r="A15113" s="2"/>
    </row>
    <row r="15114" spans="1:1" x14ac:dyDescent="0.2">
      <c r="A15114" s="2"/>
    </row>
    <row r="15115" spans="1:1" x14ac:dyDescent="0.2">
      <c r="A15115" s="2"/>
    </row>
    <row r="15116" spans="1:1" x14ac:dyDescent="0.2">
      <c r="A15116" s="2"/>
    </row>
    <row r="15117" spans="1:1" x14ac:dyDescent="0.2">
      <c r="A15117" s="2"/>
    </row>
    <row r="15118" spans="1:1" x14ac:dyDescent="0.2">
      <c r="A15118" s="2"/>
    </row>
    <row r="15119" spans="1:1" x14ac:dyDescent="0.2">
      <c r="A15119" s="2"/>
    </row>
    <row r="15120" spans="1:1" x14ac:dyDescent="0.2">
      <c r="A15120" s="2"/>
    </row>
    <row r="15121" spans="1:1" x14ac:dyDescent="0.2">
      <c r="A15121" s="2"/>
    </row>
    <row r="15122" spans="1:1" x14ac:dyDescent="0.2">
      <c r="A15122" s="2"/>
    </row>
    <row r="15123" spans="1:1" x14ac:dyDescent="0.2">
      <c r="A15123" s="2"/>
    </row>
    <row r="15124" spans="1:1" x14ac:dyDescent="0.2">
      <c r="A15124" s="2"/>
    </row>
    <row r="15125" spans="1:1" x14ac:dyDescent="0.2">
      <c r="A15125" s="2"/>
    </row>
    <row r="15126" spans="1:1" x14ac:dyDescent="0.2">
      <c r="A15126" s="2"/>
    </row>
    <row r="15127" spans="1:1" x14ac:dyDescent="0.2">
      <c r="A15127" s="2"/>
    </row>
    <row r="15128" spans="1:1" x14ac:dyDescent="0.2">
      <c r="A15128" s="2"/>
    </row>
    <row r="15129" spans="1:1" x14ac:dyDescent="0.2">
      <c r="A15129" s="2"/>
    </row>
    <row r="15130" spans="1:1" x14ac:dyDescent="0.2">
      <c r="A15130" s="2"/>
    </row>
    <row r="15131" spans="1:1" x14ac:dyDescent="0.2">
      <c r="A15131" s="2"/>
    </row>
    <row r="15132" spans="1:1" x14ac:dyDescent="0.2">
      <c r="A15132" s="2"/>
    </row>
    <row r="15133" spans="1:1" x14ac:dyDescent="0.2">
      <c r="A15133" s="2"/>
    </row>
    <row r="15134" spans="1:1" x14ac:dyDescent="0.2">
      <c r="A15134" s="2"/>
    </row>
    <row r="15135" spans="1:1" x14ac:dyDescent="0.2">
      <c r="A15135" s="2"/>
    </row>
    <row r="15136" spans="1:1" x14ac:dyDescent="0.2">
      <c r="A15136" s="2"/>
    </row>
    <row r="15137" spans="1:1" x14ac:dyDescent="0.2">
      <c r="A15137" s="2"/>
    </row>
    <row r="15138" spans="1:1" x14ac:dyDescent="0.2">
      <c r="A15138" s="2"/>
    </row>
    <row r="15139" spans="1:1" x14ac:dyDescent="0.2">
      <c r="A15139" s="2"/>
    </row>
    <row r="15140" spans="1:1" x14ac:dyDescent="0.2">
      <c r="A15140" s="2"/>
    </row>
    <row r="15141" spans="1:1" x14ac:dyDescent="0.2">
      <c r="A15141" s="2"/>
    </row>
    <row r="15142" spans="1:1" x14ac:dyDescent="0.2">
      <c r="A15142" s="2"/>
    </row>
    <row r="15143" spans="1:1" x14ac:dyDescent="0.2">
      <c r="A15143" s="2"/>
    </row>
    <row r="15144" spans="1:1" x14ac:dyDescent="0.2">
      <c r="A15144" s="2"/>
    </row>
    <row r="15145" spans="1:1" x14ac:dyDescent="0.2">
      <c r="A15145" s="2"/>
    </row>
    <row r="15146" spans="1:1" x14ac:dyDescent="0.2">
      <c r="A15146" s="2"/>
    </row>
    <row r="15147" spans="1:1" x14ac:dyDescent="0.2">
      <c r="A15147" s="2"/>
    </row>
    <row r="15148" spans="1:1" x14ac:dyDescent="0.2">
      <c r="A15148" s="2"/>
    </row>
    <row r="15149" spans="1:1" x14ac:dyDescent="0.2">
      <c r="A15149" s="2"/>
    </row>
    <row r="15150" spans="1:1" x14ac:dyDescent="0.2">
      <c r="A15150" s="2"/>
    </row>
    <row r="15151" spans="1:1" x14ac:dyDescent="0.2">
      <c r="A15151" s="2"/>
    </row>
    <row r="15152" spans="1:1" x14ac:dyDescent="0.2">
      <c r="A15152" s="2"/>
    </row>
    <row r="15153" spans="1:1" x14ac:dyDescent="0.2">
      <c r="A15153" s="2"/>
    </row>
    <row r="15154" spans="1:1" x14ac:dyDescent="0.2">
      <c r="A15154" s="2"/>
    </row>
    <row r="15155" spans="1:1" x14ac:dyDescent="0.2">
      <c r="A15155" s="2"/>
    </row>
    <row r="15156" spans="1:1" x14ac:dyDescent="0.2">
      <c r="A15156" s="2"/>
    </row>
    <row r="15157" spans="1:1" x14ac:dyDescent="0.2">
      <c r="A15157" s="2"/>
    </row>
    <row r="15158" spans="1:1" x14ac:dyDescent="0.2">
      <c r="A15158" s="2"/>
    </row>
    <row r="15159" spans="1:1" x14ac:dyDescent="0.2">
      <c r="A15159" s="2"/>
    </row>
    <row r="15160" spans="1:1" x14ac:dyDescent="0.2">
      <c r="A15160" s="2"/>
    </row>
    <row r="15161" spans="1:1" x14ac:dyDescent="0.2">
      <c r="A15161" s="2"/>
    </row>
    <row r="15162" spans="1:1" x14ac:dyDescent="0.2">
      <c r="A15162" s="2"/>
    </row>
    <row r="15163" spans="1:1" x14ac:dyDescent="0.2">
      <c r="A15163" s="2"/>
    </row>
    <row r="15164" spans="1:1" x14ac:dyDescent="0.2">
      <c r="A15164" s="2"/>
    </row>
    <row r="15165" spans="1:1" x14ac:dyDescent="0.2">
      <c r="A15165" s="2"/>
    </row>
    <row r="15166" spans="1:1" x14ac:dyDescent="0.2">
      <c r="A15166" s="2"/>
    </row>
    <row r="15167" spans="1:1" x14ac:dyDescent="0.2">
      <c r="A15167" s="2"/>
    </row>
    <row r="15168" spans="1:1" x14ac:dyDescent="0.2">
      <c r="A15168" s="2"/>
    </row>
    <row r="15169" spans="1:1" x14ac:dyDescent="0.2">
      <c r="A15169" s="2"/>
    </row>
    <row r="15170" spans="1:1" x14ac:dyDescent="0.2">
      <c r="A15170" s="2"/>
    </row>
    <row r="15171" spans="1:1" x14ac:dyDescent="0.2">
      <c r="A15171" s="2"/>
    </row>
    <row r="15172" spans="1:1" x14ac:dyDescent="0.2">
      <c r="A15172" s="2"/>
    </row>
    <row r="15173" spans="1:1" x14ac:dyDescent="0.2">
      <c r="A15173" s="2"/>
    </row>
    <row r="15174" spans="1:1" x14ac:dyDescent="0.2">
      <c r="A15174" s="2"/>
    </row>
    <row r="15175" spans="1:1" x14ac:dyDescent="0.2">
      <c r="A15175" s="2"/>
    </row>
    <row r="15176" spans="1:1" x14ac:dyDescent="0.2">
      <c r="A15176" s="2"/>
    </row>
    <row r="15177" spans="1:1" x14ac:dyDescent="0.2">
      <c r="A15177" s="2"/>
    </row>
    <row r="15178" spans="1:1" x14ac:dyDescent="0.2">
      <c r="A15178" s="2"/>
    </row>
    <row r="15179" spans="1:1" x14ac:dyDescent="0.2">
      <c r="A15179" s="2"/>
    </row>
    <row r="15180" spans="1:1" x14ac:dyDescent="0.2">
      <c r="A15180" s="2"/>
    </row>
    <row r="15181" spans="1:1" x14ac:dyDescent="0.2">
      <c r="A15181" s="2"/>
    </row>
    <row r="15182" spans="1:1" x14ac:dyDescent="0.2">
      <c r="A15182" s="2"/>
    </row>
    <row r="15183" spans="1:1" x14ac:dyDescent="0.2">
      <c r="A15183" s="2"/>
    </row>
    <row r="15184" spans="1:1" x14ac:dyDescent="0.2">
      <c r="A15184" s="2"/>
    </row>
    <row r="15185" spans="1:1" x14ac:dyDescent="0.2">
      <c r="A15185" s="2"/>
    </row>
    <row r="15186" spans="1:1" x14ac:dyDescent="0.2">
      <c r="A15186" s="2"/>
    </row>
    <row r="15187" spans="1:1" x14ac:dyDescent="0.2">
      <c r="A15187" s="2"/>
    </row>
    <row r="15188" spans="1:1" x14ac:dyDescent="0.2">
      <c r="A15188" s="2"/>
    </row>
    <row r="15189" spans="1:1" x14ac:dyDescent="0.2">
      <c r="A15189" s="2"/>
    </row>
    <row r="15190" spans="1:1" x14ac:dyDescent="0.2">
      <c r="A15190" s="2"/>
    </row>
    <row r="15191" spans="1:1" x14ac:dyDescent="0.2">
      <c r="A15191" s="2"/>
    </row>
    <row r="15192" spans="1:1" x14ac:dyDescent="0.2">
      <c r="A15192" s="2"/>
    </row>
    <row r="15193" spans="1:1" x14ac:dyDescent="0.2">
      <c r="A15193" s="2"/>
    </row>
    <row r="15194" spans="1:1" x14ac:dyDescent="0.2">
      <c r="A15194" s="2"/>
    </row>
    <row r="15195" spans="1:1" x14ac:dyDescent="0.2">
      <c r="A15195" s="2"/>
    </row>
    <row r="15196" spans="1:1" x14ac:dyDescent="0.2">
      <c r="A15196" s="2"/>
    </row>
    <row r="15197" spans="1:1" x14ac:dyDescent="0.2">
      <c r="A15197" s="2"/>
    </row>
    <row r="15198" spans="1:1" x14ac:dyDescent="0.2">
      <c r="A15198" s="2"/>
    </row>
    <row r="15199" spans="1:1" x14ac:dyDescent="0.2">
      <c r="A15199" s="2"/>
    </row>
    <row r="15200" spans="1:1" x14ac:dyDescent="0.2">
      <c r="A15200" s="2"/>
    </row>
    <row r="15201" spans="1:1" x14ac:dyDescent="0.2">
      <c r="A15201" s="2"/>
    </row>
    <row r="15202" spans="1:1" x14ac:dyDescent="0.2">
      <c r="A15202" s="2"/>
    </row>
    <row r="15203" spans="1:1" x14ac:dyDescent="0.2">
      <c r="A15203" s="2"/>
    </row>
    <row r="15204" spans="1:1" x14ac:dyDescent="0.2">
      <c r="A15204" s="2"/>
    </row>
    <row r="15205" spans="1:1" x14ac:dyDescent="0.2">
      <c r="A15205" s="2"/>
    </row>
    <row r="15206" spans="1:1" x14ac:dyDescent="0.2">
      <c r="A15206" s="2"/>
    </row>
    <row r="15207" spans="1:1" x14ac:dyDescent="0.2">
      <c r="A15207" s="2"/>
    </row>
    <row r="15208" spans="1:1" x14ac:dyDescent="0.2">
      <c r="A15208" s="2"/>
    </row>
    <row r="15209" spans="1:1" x14ac:dyDescent="0.2">
      <c r="A15209" s="2"/>
    </row>
    <row r="15210" spans="1:1" x14ac:dyDescent="0.2">
      <c r="A15210" s="2"/>
    </row>
    <row r="15211" spans="1:1" x14ac:dyDescent="0.2">
      <c r="A15211" s="2"/>
    </row>
    <row r="15212" spans="1:1" x14ac:dyDescent="0.2">
      <c r="A15212" s="2"/>
    </row>
    <row r="15213" spans="1:1" x14ac:dyDescent="0.2">
      <c r="A15213" s="2"/>
    </row>
    <row r="15214" spans="1:1" x14ac:dyDescent="0.2">
      <c r="A15214" s="2"/>
    </row>
    <row r="15215" spans="1:1" x14ac:dyDescent="0.2">
      <c r="A15215" s="2"/>
    </row>
    <row r="15216" spans="1:1" x14ac:dyDescent="0.2">
      <c r="A15216" s="2"/>
    </row>
    <row r="15217" spans="1:1" x14ac:dyDescent="0.2">
      <c r="A15217" s="2"/>
    </row>
    <row r="15218" spans="1:1" x14ac:dyDescent="0.2">
      <c r="A15218" s="2"/>
    </row>
    <row r="15219" spans="1:1" x14ac:dyDescent="0.2">
      <c r="A15219" s="2"/>
    </row>
    <row r="15220" spans="1:1" x14ac:dyDescent="0.2">
      <c r="A15220" s="2"/>
    </row>
    <row r="15221" spans="1:1" x14ac:dyDescent="0.2">
      <c r="A15221" s="2"/>
    </row>
    <row r="15222" spans="1:1" x14ac:dyDescent="0.2">
      <c r="A15222" s="2"/>
    </row>
    <row r="15223" spans="1:1" x14ac:dyDescent="0.2">
      <c r="A15223" s="2"/>
    </row>
    <row r="15224" spans="1:1" x14ac:dyDescent="0.2">
      <c r="A15224" s="2"/>
    </row>
    <row r="15225" spans="1:1" x14ac:dyDescent="0.2">
      <c r="A15225" s="2"/>
    </row>
    <row r="15226" spans="1:1" x14ac:dyDescent="0.2">
      <c r="A15226" s="2"/>
    </row>
    <row r="15227" spans="1:1" x14ac:dyDescent="0.2">
      <c r="A15227" s="2"/>
    </row>
    <row r="15228" spans="1:1" x14ac:dyDescent="0.2">
      <c r="A15228" s="2"/>
    </row>
    <row r="15229" spans="1:1" x14ac:dyDescent="0.2">
      <c r="A15229" s="2"/>
    </row>
    <row r="15230" spans="1:1" x14ac:dyDescent="0.2">
      <c r="A15230" s="2"/>
    </row>
    <row r="15231" spans="1:1" x14ac:dyDescent="0.2">
      <c r="A15231" s="2"/>
    </row>
    <row r="15232" spans="1:1" x14ac:dyDescent="0.2">
      <c r="A15232" s="2"/>
    </row>
    <row r="15233" spans="1:1" x14ac:dyDescent="0.2">
      <c r="A15233" s="2"/>
    </row>
    <row r="15234" spans="1:1" x14ac:dyDescent="0.2">
      <c r="A15234" s="2"/>
    </row>
    <row r="15235" spans="1:1" x14ac:dyDescent="0.2">
      <c r="A15235" s="2"/>
    </row>
    <row r="15236" spans="1:1" x14ac:dyDescent="0.2">
      <c r="A15236" s="2"/>
    </row>
    <row r="15237" spans="1:1" x14ac:dyDescent="0.2">
      <c r="A15237" s="2"/>
    </row>
    <row r="15238" spans="1:1" x14ac:dyDescent="0.2">
      <c r="A15238" s="2"/>
    </row>
    <row r="15239" spans="1:1" x14ac:dyDescent="0.2">
      <c r="A15239" s="2"/>
    </row>
    <row r="15240" spans="1:1" x14ac:dyDescent="0.2">
      <c r="A15240" s="2"/>
    </row>
    <row r="15241" spans="1:1" x14ac:dyDescent="0.2">
      <c r="A15241" s="2"/>
    </row>
    <row r="15242" spans="1:1" x14ac:dyDescent="0.2">
      <c r="A15242" s="2"/>
    </row>
    <row r="15243" spans="1:1" x14ac:dyDescent="0.2">
      <c r="A15243" s="2"/>
    </row>
    <row r="15244" spans="1:1" x14ac:dyDescent="0.2">
      <c r="A15244" s="2"/>
    </row>
    <row r="15245" spans="1:1" x14ac:dyDescent="0.2">
      <c r="A15245" s="2"/>
    </row>
    <row r="15246" spans="1:1" x14ac:dyDescent="0.2">
      <c r="A15246" s="2"/>
    </row>
    <row r="15247" spans="1:1" x14ac:dyDescent="0.2">
      <c r="A15247" s="2"/>
    </row>
    <row r="15248" spans="1:1" x14ac:dyDescent="0.2">
      <c r="A15248" s="2"/>
    </row>
    <row r="15249" spans="1:1" x14ac:dyDescent="0.2">
      <c r="A15249" s="2"/>
    </row>
    <row r="15250" spans="1:1" x14ac:dyDescent="0.2">
      <c r="A15250" s="2"/>
    </row>
    <row r="15251" spans="1:1" x14ac:dyDescent="0.2">
      <c r="A15251" s="2"/>
    </row>
    <row r="15252" spans="1:1" x14ac:dyDescent="0.2">
      <c r="A15252" s="2"/>
    </row>
    <row r="15253" spans="1:1" x14ac:dyDescent="0.2">
      <c r="A15253" s="2"/>
    </row>
    <row r="15254" spans="1:1" x14ac:dyDescent="0.2">
      <c r="A15254" s="2"/>
    </row>
    <row r="15255" spans="1:1" x14ac:dyDescent="0.2">
      <c r="A15255" s="2"/>
    </row>
    <row r="15256" spans="1:1" x14ac:dyDescent="0.2">
      <c r="A15256" s="2"/>
    </row>
    <row r="15257" spans="1:1" x14ac:dyDescent="0.2">
      <c r="A15257" s="2"/>
    </row>
    <row r="15258" spans="1:1" x14ac:dyDescent="0.2">
      <c r="A15258" s="2"/>
    </row>
    <row r="15259" spans="1:1" x14ac:dyDescent="0.2">
      <c r="A15259" s="2"/>
    </row>
    <row r="15260" spans="1:1" x14ac:dyDescent="0.2">
      <c r="A15260" s="2"/>
    </row>
    <row r="15261" spans="1:1" x14ac:dyDescent="0.2">
      <c r="A15261" s="2"/>
    </row>
    <row r="15262" spans="1:1" x14ac:dyDescent="0.2">
      <c r="A15262" s="2"/>
    </row>
    <row r="15263" spans="1:1" x14ac:dyDescent="0.2">
      <c r="A15263" s="2"/>
    </row>
    <row r="15264" spans="1:1" x14ac:dyDescent="0.2">
      <c r="A15264" s="2"/>
    </row>
    <row r="15265" spans="1:1" x14ac:dyDescent="0.2">
      <c r="A15265" s="2"/>
    </row>
    <row r="15266" spans="1:1" x14ac:dyDescent="0.2">
      <c r="A15266" s="2"/>
    </row>
    <row r="15267" spans="1:1" x14ac:dyDescent="0.2">
      <c r="A15267" s="2"/>
    </row>
    <row r="15268" spans="1:1" x14ac:dyDescent="0.2">
      <c r="A15268" s="2"/>
    </row>
    <row r="15269" spans="1:1" x14ac:dyDescent="0.2">
      <c r="A15269" s="2"/>
    </row>
    <row r="15270" spans="1:1" x14ac:dyDescent="0.2">
      <c r="A15270" s="2"/>
    </row>
    <row r="15271" spans="1:1" x14ac:dyDescent="0.2">
      <c r="A15271" s="2"/>
    </row>
    <row r="15272" spans="1:1" x14ac:dyDescent="0.2">
      <c r="A15272" s="2"/>
    </row>
    <row r="15273" spans="1:1" x14ac:dyDescent="0.2">
      <c r="A15273" s="2"/>
    </row>
    <row r="15274" spans="1:1" x14ac:dyDescent="0.2">
      <c r="A15274" s="2"/>
    </row>
    <row r="15275" spans="1:1" x14ac:dyDescent="0.2">
      <c r="A15275" s="2"/>
    </row>
    <row r="15276" spans="1:1" x14ac:dyDescent="0.2">
      <c r="A15276" s="2"/>
    </row>
    <row r="15277" spans="1:1" x14ac:dyDescent="0.2">
      <c r="A15277" s="2"/>
    </row>
    <row r="15278" spans="1:1" x14ac:dyDescent="0.2">
      <c r="A15278" s="2"/>
    </row>
    <row r="15279" spans="1:1" x14ac:dyDescent="0.2">
      <c r="A15279" s="2"/>
    </row>
    <row r="15280" spans="1:1" x14ac:dyDescent="0.2">
      <c r="A15280" s="2"/>
    </row>
    <row r="15281" spans="1:1" x14ac:dyDescent="0.2">
      <c r="A15281" s="2"/>
    </row>
    <row r="15282" spans="1:1" x14ac:dyDescent="0.2">
      <c r="A15282" s="2"/>
    </row>
    <row r="15283" spans="1:1" x14ac:dyDescent="0.2">
      <c r="A15283" s="2"/>
    </row>
    <row r="15284" spans="1:1" x14ac:dyDescent="0.2">
      <c r="A15284" s="2"/>
    </row>
    <row r="15285" spans="1:1" x14ac:dyDescent="0.2">
      <c r="A15285" s="2"/>
    </row>
    <row r="15286" spans="1:1" x14ac:dyDescent="0.2">
      <c r="A15286" s="2"/>
    </row>
    <row r="15287" spans="1:1" x14ac:dyDescent="0.2">
      <c r="A15287" s="2"/>
    </row>
    <row r="15288" spans="1:1" x14ac:dyDescent="0.2">
      <c r="A15288" s="2"/>
    </row>
    <row r="15289" spans="1:1" x14ac:dyDescent="0.2">
      <c r="A15289" s="2"/>
    </row>
    <row r="15290" spans="1:1" x14ac:dyDescent="0.2">
      <c r="A15290" s="2"/>
    </row>
    <row r="15291" spans="1:1" x14ac:dyDescent="0.2">
      <c r="A15291" s="2"/>
    </row>
    <row r="15292" spans="1:1" x14ac:dyDescent="0.2">
      <c r="A15292" s="2"/>
    </row>
    <row r="15293" spans="1:1" x14ac:dyDescent="0.2">
      <c r="A15293" s="2"/>
    </row>
    <row r="15294" spans="1:1" x14ac:dyDescent="0.2">
      <c r="A15294" s="2"/>
    </row>
    <row r="15295" spans="1:1" x14ac:dyDescent="0.2">
      <c r="A15295" s="2"/>
    </row>
    <row r="15296" spans="1:1" x14ac:dyDescent="0.2">
      <c r="A15296" s="2"/>
    </row>
    <row r="15297" spans="1:1" x14ac:dyDescent="0.2">
      <c r="A15297" s="2"/>
    </row>
    <row r="15298" spans="1:1" x14ac:dyDescent="0.2">
      <c r="A15298" s="2"/>
    </row>
    <row r="15299" spans="1:1" x14ac:dyDescent="0.2">
      <c r="A15299" s="2"/>
    </row>
    <row r="15300" spans="1:1" x14ac:dyDescent="0.2">
      <c r="A15300" s="2"/>
    </row>
    <row r="15301" spans="1:1" x14ac:dyDescent="0.2">
      <c r="A15301" s="2"/>
    </row>
    <row r="15302" spans="1:1" x14ac:dyDescent="0.2">
      <c r="A15302" s="2"/>
    </row>
    <row r="15303" spans="1:1" x14ac:dyDescent="0.2">
      <c r="A15303" s="2"/>
    </row>
    <row r="15304" spans="1:1" x14ac:dyDescent="0.2">
      <c r="A15304" s="2"/>
    </row>
    <row r="15305" spans="1:1" x14ac:dyDescent="0.2">
      <c r="A15305" s="2"/>
    </row>
    <row r="15306" spans="1:1" x14ac:dyDescent="0.2">
      <c r="A15306" s="2"/>
    </row>
    <row r="15307" spans="1:1" x14ac:dyDescent="0.2">
      <c r="A15307" s="2"/>
    </row>
    <row r="15308" spans="1:1" x14ac:dyDescent="0.2">
      <c r="A15308" s="2"/>
    </row>
    <row r="15309" spans="1:1" x14ac:dyDescent="0.2">
      <c r="A15309" s="2"/>
    </row>
    <row r="15310" spans="1:1" x14ac:dyDescent="0.2">
      <c r="A15310" s="2"/>
    </row>
    <row r="15311" spans="1:1" x14ac:dyDescent="0.2">
      <c r="A15311" s="2"/>
    </row>
    <row r="15312" spans="1:1" x14ac:dyDescent="0.2">
      <c r="A15312" s="2"/>
    </row>
    <row r="15313" spans="1:1" x14ac:dyDescent="0.2">
      <c r="A15313" s="2"/>
    </row>
    <row r="15314" spans="1:1" x14ac:dyDescent="0.2">
      <c r="A15314" s="2"/>
    </row>
    <row r="15315" spans="1:1" x14ac:dyDescent="0.2">
      <c r="A15315" s="2"/>
    </row>
    <row r="15316" spans="1:1" x14ac:dyDescent="0.2">
      <c r="A15316" s="2"/>
    </row>
    <row r="15317" spans="1:1" x14ac:dyDescent="0.2">
      <c r="A15317" s="2"/>
    </row>
    <row r="15318" spans="1:1" x14ac:dyDescent="0.2">
      <c r="A15318" s="2"/>
    </row>
    <row r="15319" spans="1:1" x14ac:dyDescent="0.2">
      <c r="A15319" s="2"/>
    </row>
    <row r="15320" spans="1:1" x14ac:dyDescent="0.2">
      <c r="A15320" s="2"/>
    </row>
    <row r="15321" spans="1:1" x14ac:dyDescent="0.2">
      <c r="A15321" s="2"/>
    </row>
    <row r="15322" spans="1:1" x14ac:dyDescent="0.2">
      <c r="A15322" s="2"/>
    </row>
    <row r="15323" spans="1:1" x14ac:dyDescent="0.2">
      <c r="A15323" s="2"/>
    </row>
    <row r="15324" spans="1:1" x14ac:dyDescent="0.2">
      <c r="A15324" s="2"/>
    </row>
    <row r="15325" spans="1:1" x14ac:dyDescent="0.2">
      <c r="A15325" s="2"/>
    </row>
    <row r="15326" spans="1:1" x14ac:dyDescent="0.2">
      <c r="A15326" s="2"/>
    </row>
    <row r="15327" spans="1:1" x14ac:dyDescent="0.2">
      <c r="A15327" s="2"/>
    </row>
    <row r="15328" spans="1:1" x14ac:dyDescent="0.2">
      <c r="A15328" s="2"/>
    </row>
    <row r="15329" spans="1:1" x14ac:dyDescent="0.2">
      <c r="A15329" s="2"/>
    </row>
    <row r="15330" spans="1:1" x14ac:dyDescent="0.2">
      <c r="A15330" s="2"/>
    </row>
    <row r="15331" spans="1:1" x14ac:dyDescent="0.2">
      <c r="A15331" s="2"/>
    </row>
    <row r="15332" spans="1:1" x14ac:dyDescent="0.2">
      <c r="A15332" s="2"/>
    </row>
    <row r="15333" spans="1:1" x14ac:dyDescent="0.2">
      <c r="A15333" s="2"/>
    </row>
    <row r="15334" spans="1:1" x14ac:dyDescent="0.2">
      <c r="A15334" s="2"/>
    </row>
    <row r="15335" spans="1:1" x14ac:dyDescent="0.2">
      <c r="A15335" s="2"/>
    </row>
    <row r="15336" spans="1:1" x14ac:dyDescent="0.2">
      <c r="A15336" s="2"/>
    </row>
    <row r="15337" spans="1:1" x14ac:dyDescent="0.2">
      <c r="A15337" s="2"/>
    </row>
    <row r="15338" spans="1:1" x14ac:dyDescent="0.2">
      <c r="A15338" s="2"/>
    </row>
    <row r="15339" spans="1:1" x14ac:dyDescent="0.2">
      <c r="A15339" s="2"/>
    </row>
    <row r="15340" spans="1:1" x14ac:dyDescent="0.2">
      <c r="A15340" s="2"/>
    </row>
    <row r="15341" spans="1:1" x14ac:dyDescent="0.2">
      <c r="A15341" s="2"/>
    </row>
    <row r="15342" spans="1:1" x14ac:dyDescent="0.2">
      <c r="A15342" s="2"/>
    </row>
    <row r="15343" spans="1:1" x14ac:dyDescent="0.2">
      <c r="A15343" s="2"/>
    </row>
    <row r="15344" spans="1:1" x14ac:dyDescent="0.2">
      <c r="A15344" s="2"/>
    </row>
    <row r="15345" spans="1:1" x14ac:dyDescent="0.2">
      <c r="A15345" s="2"/>
    </row>
    <row r="15346" spans="1:1" x14ac:dyDescent="0.2">
      <c r="A15346" s="2"/>
    </row>
    <row r="15347" spans="1:1" x14ac:dyDescent="0.2">
      <c r="A15347" s="2"/>
    </row>
    <row r="15348" spans="1:1" x14ac:dyDescent="0.2">
      <c r="A15348" s="2"/>
    </row>
    <row r="15349" spans="1:1" x14ac:dyDescent="0.2">
      <c r="A15349" s="2"/>
    </row>
    <row r="15350" spans="1:1" x14ac:dyDescent="0.2">
      <c r="A15350" s="2"/>
    </row>
    <row r="15351" spans="1:1" x14ac:dyDescent="0.2">
      <c r="A15351" s="2"/>
    </row>
    <row r="15352" spans="1:1" x14ac:dyDescent="0.2">
      <c r="A15352" s="2"/>
    </row>
    <row r="15353" spans="1:1" x14ac:dyDescent="0.2">
      <c r="A15353" s="2"/>
    </row>
    <row r="15354" spans="1:1" x14ac:dyDescent="0.2">
      <c r="A15354" s="2"/>
    </row>
    <row r="15355" spans="1:1" x14ac:dyDescent="0.2">
      <c r="A15355" s="2"/>
    </row>
    <row r="15356" spans="1:1" x14ac:dyDescent="0.2">
      <c r="A15356" s="2"/>
    </row>
    <row r="15357" spans="1:1" x14ac:dyDescent="0.2">
      <c r="A15357" s="2"/>
    </row>
    <row r="15358" spans="1:1" x14ac:dyDescent="0.2">
      <c r="A15358" s="2"/>
    </row>
    <row r="15359" spans="1:1" x14ac:dyDescent="0.2">
      <c r="A15359" s="2"/>
    </row>
    <row r="15360" spans="1:1" x14ac:dyDescent="0.2">
      <c r="A15360" s="2"/>
    </row>
    <row r="15361" spans="1:1" x14ac:dyDescent="0.2">
      <c r="A15361" s="2"/>
    </row>
    <row r="15362" spans="1:1" x14ac:dyDescent="0.2">
      <c r="A15362" s="2"/>
    </row>
    <row r="15363" spans="1:1" x14ac:dyDescent="0.2">
      <c r="A15363" s="2"/>
    </row>
    <row r="15364" spans="1:1" x14ac:dyDescent="0.2">
      <c r="A15364" s="2"/>
    </row>
    <row r="15365" spans="1:1" x14ac:dyDescent="0.2">
      <c r="A15365" s="2"/>
    </row>
    <row r="15366" spans="1:1" x14ac:dyDescent="0.2">
      <c r="A15366" s="2"/>
    </row>
    <row r="15367" spans="1:1" x14ac:dyDescent="0.2">
      <c r="A15367" s="2"/>
    </row>
    <row r="15368" spans="1:1" x14ac:dyDescent="0.2">
      <c r="A15368" s="2"/>
    </row>
    <row r="15369" spans="1:1" x14ac:dyDescent="0.2">
      <c r="A15369" s="2"/>
    </row>
    <row r="15370" spans="1:1" x14ac:dyDescent="0.2">
      <c r="A15370" s="2"/>
    </row>
    <row r="15371" spans="1:1" x14ac:dyDescent="0.2">
      <c r="A15371" s="2"/>
    </row>
    <row r="15372" spans="1:1" x14ac:dyDescent="0.2">
      <c r="A15372" s="2"/>
    </row>
    <row r="15373" spans="1:1" x14ac:dyDescent="0.2">
      <c r="A15373" s="2"/>
    </row>
    <row r="15374" spans="1:1" x14ac:dyDescent="0.2">
      <c r="A15374" s="2"/>
    </row>
    <row r="15375" spans="1:1" x14ac:dyDescent="0.2">
      <c r="A15375" s="2"/>
    </row>
    <row r="15376" spans="1:1" x14ac:dyDescent="0.2">
      <c r="A15376" s="2"/>
    </row>
    <row r="15377" spans="1:1" x14ac:dyDescent="0.2">
      <c r="A15377" s="2"/>
    </row>
    <row r="15378" spans="1:1" x14ac:dyDescent="0.2">
      <c r="A15378" s="2"/>
    </row>
    <row r="15379" spans="1:1" x14ac:dyDescent="0.2">
      <c r="A15379" s="2"/>
    </row>
    <row r="15380" spans="1:1" x14ac:dyDescent="0.2">
      <c r="A15380" s="2"/>
    </row>
    <row r="15381" spans="1:1" x14ac:dyDescent="0.2">
      <c r="A15381" s="2"/>
    </row>
    <row r="15382" spans="1:1" x14ac:dyDescent="0.2">
      <c r="A15382" s="2"/>
    </row>
    <row r="15383" spans="1:1" x14ac:dyDescent="0.2">
      <c r="A15383" s="2"/>
    </row>
    <row r="15384" spans="1:1" x14ac:dyDescent="0.2">
      <c r="A15384" s="2"/>
    </row>
    <row r="15385" spans="1:1" x14ac:dyDescent="0.2">
      <c r="A15385" s="2"/>
    </row>
    <row r="15386" spans="1:1" x14ac:dyDescent="0.2">
      <c r="A15386" s="2"/>
    </row>
    <row r="15387" spans="1:1" x14ac:dyDescent="0.2">
      <c r="A15387" s="2"/>
    </row>
    <row r="15388" spans="1:1" x14ac:dyDescent="0.2">
      <c r="A15388" s="2"/>
    </row>
    <row r="15389" spans="1:1" x14ac:dyDescent="0.2">
      <c r="A15389" s="2"/>
    </row>
    <row r="15390" spans="1:1" x14ac:dyDescent="0.2">
      <c r="A15390" s="2"/>
    </row>
    <row r="15391" spans="1:1" x14ac:dyDescent="0.2">
      <c r="A15391" s="2"/>
    </row>
    <row r="15392" spans="1:1" x14ac:dyDescent="0.2">
      <c r="A15392" s="2"/>
    </row>
    <row r="15393" spans="1:1" x14ac:dyDescent="0.2">
      <c r="A15393" s="2"/>
    </row>
    <row r="15394" spans="1:1" x14ac:dyDescent="0.2">
      <c r="A15394" s="2"/>
    </row>
    <row r="15395" spans="1:1" x14ac:dyDescent="0.2">
      <c r="A15395" s="2"/>
    </row>
    <row r="15396" spans="1:1" x14ac:dyDescent="0.2">
      <c r="A15396" s="2"/>
    </row>
    <row r="15397" spans="1:1" x14ac:dyDescent="0.2">
      <c r="A15397" s="2"/>
    </row>
    <row r="15398" spans="1:1" x14ac:dyDescent="0.2">
      <c r="A15398" s="2"/>
    </row>
    <row r="15399" spans="1:1" x14ac:dyDescent="0.2">
      <c r="A15399" s="2"/>
    </row>
    <row r="15400" spans="1:1" x14ac:dyDescent="0.2">
      <c r="A15400" s="2"/>
    </row>
    <row r="15401" spans="1:1" x14ac:dyDescent="0.2">
      <c r="A15401" s="2"/>
    </row>
    <row r="15402" spans="1:1" x14ac:dyDescent="0.2">
      <c r="A15402" s="2"/>
    </row>
    <row r="15403" spans="1:1" x14ac:dyDescent="0.2">
      <c r="A15403" s="2"/>
    </row>
    <row r="15404" spans="1:1" x14ac:dyDescent="0.2">
      <c r="A15404" s="2"/>
    </row>
    <row r="15405" spans="1:1" x14ac:dyDescent="0.2">
      <c r="A15405" s="2"/>
    </row>
    <row r="15406" spans="1:1" x14ac:dyDescent="0.2">
      <c r="A15406" s="2"/>
    </row>
    <row r="15407" spans="1:1" x14ac:dyDescent="0.2">
      <c r="A15407" s="2"/>
    </row>
    <row r="15408" spans="1:1" x14ac:dyDescent="0.2">
      <c r="A15408" s="2"/>
    </row>
    <row r="15409" spans="1:1" x14ac:dyDescent="0.2">
      <c r="A15409" s="2"/>
    </row>
    <row r="15410" spans="1:1" x14ac:dyDescent="0.2">
      <c r="A15410" s="2"/>
    </row>
    <row r="15411" spans="1:1" x14ac:dyDescent="0.2">
      <c r="A15411" s="2"/>
    </row>
    <row r="15412" spans="1:1" x14ac:dyDescent="0.2">
      <c r="A15412" s="2"/>
    </row>
    <row r="15413" spans="1:1" x14ac:dyDescent="0.2">
      <c r="A15413" s="2"/>
    </row>
    <row r="15414" spans="1:1" x14ac:dyDescent="0.2">
      <c r="A15414" s="2"/>
    </row>
    <row r="15415" spans="1:1" x14ac:dyDescent="0.2">
      <c r="A15415" s="2"/>
    </row>
    <row r="15416" spans="1:1" x14ac:dyDescent="0.2">
      <c r="A15416" s="2"/>
    </row>
    <row r="15417" spans="1:1" x14ac:dyDescent="0.2">
      <c r="A15417" s="2"/>
    </row>
    <row r="15418" spans="1:1" x14ac:dyDescent="0.2">
      <c r="A15418" s="2"/>
    </row>
    <row r="15419" spans="1:1" x14ac:dyDescent="0.2">
      <c r="A15419" s="2"/>
    </row>
    <row r="15420" spans="1:1" x14ac:dyDescent="0.2">
      <c r="A15420" s="2"/>
    </row>
    <row r="15421" spans="1:1" x14ac:dyDescent="0.2">
      <c r="A15421" s="2"/>
    </row>
    <row r="15422" spans="1:1" x14ac:dyDescent="0.2">
      <c r="A15422" s="2"/>
    </row>
    <row r="15423" spans="1:1" x14ac:dyDescent="0.2">
      <c r="A15423" s="2"/>
    </row>
    <row r="15424" spans="1:1" x14ac:dyDescent="0.2">
      <c r="A15424" s="2"/>
    </row>
    <row r="15425" spans="1:1" x14ac:dyDescent="0.2">
      <c r="A15425" s="2"/>
    </row>
    <row r="15426" spans="1:1" x14ac:dyDescent="0.2">
      <c r="A15426" s="2"/>
    </row>
    <row r="15427" spans="1:1" x14ac:dyDescent="0.2">
      <c r="A15427" s="2"/>
    </row>
    <row r="15428" spans="1:1" x14ac:dyDescent="0.2">
      <c r="A15428" s="2"/>
    </row>
    <row r="15429" spans="1:1" x14ac:dyDescent="0.2">
      <c r="A15429" s="2"/>
    </row>
    <row r="15430" spans="1:1" x14ac:dyDescent="0.2">
      <c r="A15430" s="2"/>
    </row>
    <row r="15431" spans="1:1" x14ac:dyDescent="0.2">
      <c r="A15431" s="2"/>
    </row>
    <row r="15432" spans="1:1" x14ac:dyDescent="0.2">
      <c r="A15432" s="2"/>
    </row>
    <row r="15433" spans="1:1" x14ac:dyDescent="0.2">
      <c r="A15433" s="2"/>
    </row>
    <row r="15434" spans="1:1" x14ac:dyDescent="0.2">
      <c r="A15434" s="2"/>
    </row>
    <row r="15435" spans="1:1" x14ac:dyDescent="0.2">
      <c r="A15435" s="2"/>
    </row>
    <row r="15436" spans="1:1" x14ac:dyDescent="0.2">
      <c r="A15436" s="2"/>
    </row>
    <row r="15437" spans="1:1" x14ac:dyDescent="0.2">
      <c r="A15437" s="2"/>
    </row>
    <row r="15438" spans="1:1" x14ac:dyDescent="0.2">
      <c r="A15438" s="2"/>
    </row>
    <row r="15439" spans="1:1" x14ac:dyDescent="0.2">
      <c r="A15439" s="2"/>
    </row>
    <row r="15440" spans="1:1" x14ac:dyDescent="0.2">
      <c r="A15440" s="2"/>
    </row>
    <row r="15441" spans="1:1" x14ac:dyDescent="0.2">
      <c r="A15441" s="2"/>
    </row>
    <row r="15442" spans="1:1" x14ac:dyDescent="0.2">
      <c r="A15442" s="2"/>
    </row>
    <row r="15443" spans="1:1" x14ac:dyDescent="0.2">
      <c r="A15443" s="2"/>
    </row>
    <row r="15444" spans="1:1" x14ac:dyDescent="0.2">
      <c r="A15444" s="2"/>
    </row>
    <row r="15445" spans="1:1" x14ac:dyDescent="0.2">
      <c r="A15445" s="2"/>
    </row>
    <row r="15446" spans="1:1" x14ac:dyDescent="0.2">
      <c r="A15446" s="2"/>
    </row>
    <row r="15447" spans="1:1" x14ac:dyDescent="0.2">
      <c r="A15447" s="2"/>
    </row>
    <row r="15448" spans="1:1" x14ac:dyDescent="0.2">
      <c r="A15448" s="2"/>
    </row>
    <row r="15449" spans="1:1" x14ac:dyDescent="0.2">
      <c r="A15449" s="2"/>
    </row>
    <row r="15450" spans="1:1" x14ac:dyDescent="0.2">
      <c r="A15450" s="2"/>
    </row>
    <row r="15451" spans="1:1" x14ac:dyDescent="0.2">
      <c r="A15451" s="2"/>
    </row>
    <row r="15452" spans="1:1" x14ac:dyDescent="0.2">
      <c r="A15452" s="2"/>
    </row>
    <row r="15453" spans="1:1" x14ac:dyDescent="0.2">
      <c r="A15453" s="2"/>
    </row>
    <row r="15454" spans="1:1" x14ac:dyDescent="0.2">
      <c r="A15454" s="2"/>
    </row>
    <row r="15455" spans="1:1" x14ac:dyDescent="0.2">
      <c r="A15455" s="2"/>
    </row>
    <row r="15456" spans="1:1" x14ac:dyDescent="0.2">
      <c r="A15456" s="2"/>
    </row>
    <row r="15457" spans="1:1" x14ac:dyDescent="0.2">
      <c r="A15457" s="2"/>
    </row>
    <row r="15458" spans="1:1" x14ac:dyDescent="0.2">
      <c r="A15458" s="2"/>
    </row>
    <row r="15459" spans="1:1" x14ac:dyDescent="0.2">
      <c r="A15459" s="2"/>
    </row>
    <row r="15460" spans="1:1" x14ac:dyDescent="0.2">
      <c r="A15460" s="2"/>
    </row>
    <row r="15461" spans="1:1" x14ac:dyDescent="0.2">
      <c r="A15461" s="2"/>
    </row>
    <row r="15462" spans="1:1" x14ac:dyDescent="0.2">
      <c r="A15462" s="2"/>
    </row>
    <row r="15463" spans="1:1" x14ac:dyDescent="0.2">
      <c r="A15463" s="2"/>
    </row>
    <row r="15464" spans="1:1" x14ac:dyDescent="0.2">
      <c r="A15464" s="2"/>
    </row>
    <row r="15465" spans="1:1" x14ac:dyDescent="0.2">
      <c r="A15465" s="2"/>
    </row>
    <row r="15466" spans="1:1" x14ac:dyDescent="0.2">
      <c r="A15466" s="2"/>
    </row>
    <row r="15467" spans="1:1" x14ac:dyDescent="0.2">
      <c r="A15467" s="2"/>
    </row>
    <row r="15468" spans="1:1" x14ac:dyDescent="0.2">
      <c r="A15468" s="2"/>
    </row>
    <row r="15469" spans="1:1" x14ac:dyDescent="0.2">
      <c r="A15469" s="2"/>
    </row>
    <row r="15470" spans="1:1" x14ac:dyDescent="0.2">
      <c r="A15470" s="2"/>
    </row>
    <row r="15471" spans="1:1" x14ac:dyDescent="0.2">
      <c r="A15471" s="2"/>
    </row>
    <row r="15472" spans="1:1" x14ac:dyDescent="0.2">
      <c r="A15472" s="2"/>
    </row>
    <row r="15473" spans="1:1" x14ac:dyDescent="0.2">
      <c r="A15473" s="2"/>
    </row>
    <row r="15474" spans="1:1" x14ac:dyDescent="0.2">
      <c r="A15474" s="2"/>
    </row>
    <row r="15475" spans="1:1" x14ac:dyDescent="0.2">
      <c r="A15475" s="2"/>
    </row>
    <row r="15476" spans="1:1" x14ac:dyDescent="0.2">
      <c r="A15476" s="2"/>
    </row>
    <row r="15477" spans="1:1" x14ac:dyDescent="0.2">
      <c r="A15477" s="2"/>
    </row>
    <row r="15478" spans="1:1" x14ac:dyDescent="0.2">
      <c r="A15478" s="2"/>
    </row>
    <row r="15479" spans="1:1" x14ac:dyDescent="0.2">
      <c r="A15479" s="2"/>
    </row>
    <row r="15480" spans="1:1" x14ac:dyDescent="0.2">
      <c r="A15480" s="2"/>
    </row>
    <row r="15481" spans="1:1" x14ac:dyDescent="0.2">
      <c r="A15481" s="2"/>
    </row>
    <row r="15482" spans="1:1" x14ac:dyDescent="0.2">
      <c r="A15482" s="2"/>
    </row>
    <row r="15483" spans="1:1" x14ac:dyDescent="0.2">
      <c r="A15483" s="2"/>
    </row>
    <row r="15484" spans="1:1" x14ac:dyDescent="0.2">
      <c r="A15484" s="2"/>
    </row>
    <row r="15485" spans="1:1" x14ac:dyDescent="0.2">
      <c r="A15485" s="2"/>
    </row>
    <row r="15486" spans="1:1" x14ac:dyDescent="0.2">
      <c r="A15486" s="2"/>
    </row>
    <row r="15487" spans="1:1" x14ac:dyDescent="0.2">
      <c r="A15487" s="2"/>
    </row>
    <row r="15488" spans="1:1" x14ac:dyDescent="0.2">
      <c r="A15488" s="2"/>
    </row>
    <row r="15489" spans="1:1" x14ac:dyDescent="0.2">
      <c r="A15489" s="2"/>
    </row>
    <row r="15490" spans="1:1" x14ac:dyDescent="0.2">
      <c r="A15490" s="2"/>
    </row>
    <row r="15491" spans="1:1" x14ac:dyDescent="0.2">
      <c r="A15491" s="2"/>
    </row>
    <row r="15492" spans="1:1" x14ac:dyDescent="0.2">
      <c r="A15492" s="2"/>
    </row>
    <row r="15493" spans="1:1" x14ac:dyDescent="0.2">
      <c r="A15493" s="2"/>
    </row>
    <row r="15494" spans="1:1" x14ac:dyDescent="0.2">
      <c r="A15494" s="2"/>
    </row>
    <row r="15495" spans="1:1" x14ac:dyDescent="0.2">
      <c r="A15495" s="2"/>
    </row>
    <row r="15496" spans="1:1" x14ac:dyDescent="0.2">
      <c r="A15496" s="2"/>
    </row>
    <row r="15497" spans="1:1" x14ac:dyDescent="0.2">
      <c r="A15497" s="2"/>
    </row>
    <row r="15498" spans="1:1" x14ac:dyDescent="0.2">
      <c r="A15498" s="2"/>
    </row>
    <row r="15499" spans="1:1" x14ac:dyDescent="0.2">
      <c r="A15499" s="2"/>
    </row>
    <row r="15500" spans="1:1" x14ac:dyDescent="0.2">
      <c r="A15500" s="2"/>
    </row>
    <row r="15501" spans="1:1" x14ac:dyDescent="0.2">
      <c r="A15501" s="2"/>
    </row>
    <row r="15502" spans="1:1" x14ac:dyDescent="0.2">
      <c r="A15502" s="2"/>
    </row>
    <row r="15503" spans="1:1" x14ac:dyDescent="0.2">
      <c r="A15503" s="2"/>
    </row>
    <row r="15504" spans="1:1" x14ac:dyDescent="0.2">
      <c r="A15504" s="2"/>
    </row>
    <row r="15505" spans="1:1" x14ac:dyDescent="0.2">
      <c r="A15505" s="2"/>
    </row>
    <row r="15506" spans="1:1" x14ac:dyDescent="0.2">
      <c r="A15506" s="2"/>
    </row>
    <row r="15507" spans="1:1" x14ac:dyDescent="0.2">
      <c r="A15507" s="2"/>
    </row>
    <row r="15508" spans="1:1" x14ac:dyDescent="0.2">
      <c r="A15508" s="2"/>
    </row>
    <row r="15509" spans="1:1" x14ac:dyDescent="0.2">
      <c r="A15509" s="2"/>
    </row>
    <row r="15510" spans="1:1" x14ac:dyDescent="0.2">
      <c r="A15510" s="2"/>
    </row>
    <row r="15511" spans="1:1" x14ac:dyDescent="0.2">
      <c r="A15511" s="2"/>
    </row>
    <row r="15512" spans="1:1" x14ac:dyDescent="0.2">
      <c r="A15512" s="2"/>
    </row>
    <row r="15513" spans="1:1" x14ac:dyDescent="0.2">
      <c r="A15513" s="2"/>
    </row>
    <row r="15514" spans="1:1" x14ac:dyDescent="0.2">
      <c r="A15514" s="2"/>
    </row>
    <row r="15515" spans="1:1" x14ac:dyDescent="0.2">
      <c r="A15515" s="2"/>
    </row>
    <row r="15516" spans="1:1" x14ac:dyDescent="0.2">
      <c r="A15516" s="2"/>
    </row>
    <row r="15517" spans="1:1" x14ac:dyDescent="0.2">
      <c r="A15517" s="2"/>
    </row>
    <row r="15518" spans="1:1" x14ac:dyDescent="0.2">
      <c r="A15518" s="2"/>
    </row>
    <row r="15519" spans="1:1" x14ac:dyDescent="0.2">
      <c r="A15519" s="2"/>
    </row>
    <row r="15520" spans="1:1" x14ac:dyDescent="0.2">
      <c r="A15520" s="2"/>
    </row>
    <row r="15521" spans="1:1" x14ac:dyDescent="0.2">
      <c r="A15521" s="2"/>
    </row>
    <row r="15522" spans="1:1" x14ac:dyDescent="0.2">
      <c r="A15522" s="2"/>
    </row>
    <row r="15523" spans="1:1" x14ac:dyDescent="0.2">
      <c r="A15523" s="2"/>
    </row>
    <row r="15524" spans="1:1" x14ac:dyDescent="0.2">
      <c r="A15524" s="2"/>
    </row>
    <row r="15525" spans="1:1" x14ac:dyDescent="0.2">
      <c r="A15525" s="2"/>
    </row>
    <row r="15526" spans="1:1" x14ac:dyDescent="0.2">
      <c r="A15526" s="2"/>
    </row>
    <row r="15527" spans="1:1" x14ac:dyDescent="0.2">
      <c r="A15527" s="2"/>
    </row>
    <row r="15528" spans="1:1" x14ac:dyDescent="0.2">
      <c r="A15528" s="2"/>
    </row>
    <row r="15529" spans="1:1" x14ac:dyDescent="0.2">
      <c r="A15529" s="2"/>
    </row>
    <row r="15530" spans="1:1" x14ac:dyDescent="0.2">
      <c r="A15530" s="2"/>
    </row>
    <row r="15531" spans="1:1" x14ac:dyDescent="0.2">
      <c r="A15531" s="2"/>
    </row>
    <row r="15532" spans="1:1" x14ac:dyDescent="0.2">
      <c r="A15532" s="2"/>
    </row>
    <row r="15533" spans="1:1" x14ac:dyDescent="0.2">
      <c r="A15533" s="2"/>
    </row>
    <row r="15534" spans="1:1" x14ac:dyDescent="0.2">
      <c r="A15534" s="2"/>
    </row>
    <row r="15535" spans="1:1" x14ac:dyDescent="0.2">
      <c r="A15535" s="2"/>
    </row>
    <row r="15536" spans="1:1" x14ac:dyDescent="0.2">
      <c r="A15536" s="2"/>
    </row>
    <row r="15537" spans="1:1" x14ac:dyDescent="0.2">
      <c r="A15537" s="2"/>
    </row>
    <row r="15538" spans="1:1" x14ac:dyDescent="0.2">
      <c r="A15538" s="2"/>
    </row>
    <row r="15539" spans="1:1" x14ac:dyDescent="0.2">
      <c r="A15539" s="2"/>
    </row>
    <row r="15540" spans="1:1" x14ac:dyDescent="0.2">
      <c r="A15540" s="2"/>
    </row>
    <row r="15541" spans="1:1" x14ac:dyDescent="0.2">
      <c r="A15541" s="2"/>
    </row>
    <row r="15542" spans="1:1" x14ac:dyDescent="0.2">
      <c r="A15542" s="2"/>
    </row>
    <row r="15543" spans="1:1" x14ac:dyDescent="0.2">
      <c r="A15543" s="2"/>
    </row>
    <row r="15544" spans="1:1" x14ac:dyDescent="0.2">
      <c r="A15544" s="2"/>
    </row>
    <row r="15545" spans="1:1" x14ac:dyDescent="0.2">
      <c r="A15545" s="2"/>
    </row>
    <row r="15546" spans="1:1" x14ac:dyDescent="0.2">
      <c r="A15546" s="2"/>
    </row>
    <row r="15547" spans="1:1" x14ac:dyDescent="0.2">
      <c r="A15547" s="2"/>
    </row>
    <row r="15548" spans="1:1" x14ac:dyDescent="0.2">
      <c r="A15548" s="2"/>
    </row>
    <row r="15549" spans="1:1" x14ac:dyDescent="0.2">
      <c r="A15549" s="2"/>
    </row>
    <row r="15550" spans="1:1" x14ac:dyDescent="0.2">
      <c r="A15550" s="2"/>
    </row>
    <row r="15551" spans="1:1" x14ac:dyDescent="0.2">
      <c r="A15551" s="2"/>
    </row>
    <row r="15552" spans="1:1" x14ac:dyDescent="0.2">
      <c r="A15552" s="2"/>
    </row>
    <row r="15553" spans="1:1" x14ac:dyDescent="0.2">
      <c r="A15553" s="2"/>
    </row>
    <row r="15554" spans="1:1" x14ac:dyDescent="0.2">
      <c r="A15554" s="2"/>
    </row>
    <row r="15555" spans="1:1" x14ac:dyDescent="0.2">
      <c r="A15555" s="2"/>
    </row>
    <row r="15556" spans="1:1" x14ac:dyDescent="0.2">
      <c r="A15556" s="2"/>
    </row>
    <row r="15557" spans="1:1" x14ac:dyDescent="0.2">
      <c r="A15557" s="2"/>
    </row>
    <row r="15558" spans="1:1" x14ac:dyDescent="0.2">
      <c r="A15558" s="2"/>
    </row>
    <row r="15559" spans="1:1" x14ac:dyDescent="0.2">
      <c r="A15559" s="2"/>
    </row>
    <row r="15560" spans="1:1" x14ac:dyDescent="0.2">
      <c r="A15560" s="2"/>
    </row>
    <row r="15561" spans="1:1" x14ac:dyDescent="0.2">
      <c r="A15561" s="2"/>
    </row>
    <row r="15562" spans="1:1" x14ac:dyDescent="0.2">
      <c r="A15562" s="2"/>
    </row>
    <row r="15563" spans="1:1" x14ac:dyDescent="0.2">
      <c r="A15563" s="2"/>
    </row>
    <row r="15564" spans="1:1" x14ac:dyDescent="0.2">
      <c r="A15564" s="2"/>
    </row>
    <row r="15565" spans="1:1" x14ac:dyDescent="0.2">
      <c r="A15565" s="2"/>
    </row>
    <row r="15566" spans="1:1" x14ac:dyDescent="0.2">
      <c r="A15566" s="2"/>
    </row>
    <row r="15567" spans="1:1" x14ac:dyDescent="0.2">
      <c r="A15567" s="2"/>
    </row>
    <row r="15568" spans="1:1" x14ac:dyDescent="0.2">
      <c r="A15568" s="2"/>
    </row>
    <row r="15569" spans="1:1" x14ac:dyDescent="0.2">
      <c r="A15569" s="2"/>
    </row>
    <row r="15570" spans="1:1" x14ac:dyDescent="0.2">
      <c r="A15570" s="2"/>
    </row>
    <row r="15571" spans="1:1" x14ac:dyDescent="0.2">
      <c r="A15571" s="2"/>
    </row>
    <row r="15572" spans="1:1" x14ac:dyDescent="0.2">
      <c r="A15572" s="2"/>
    </row>
    <row r="15573" spans="1:1" x14ac:dyDescent="0.2">
      <c r="A15573" s="2"/>
    </row>
    <row r="15574" spans="1:1" x14ac:dyDescent="0.2">
      <c r="A15574" s="2"/>
    </row>
    <row r="15575" spans="1:1" x14ac:dyDescent="0.2">
      <c r="A15575" s="2"/>
    </row>
    <row r="15576" spans="1:1" x14ac:dyDescent="0.2">
      <c r="A15576" s="2"/>
    </row>
    <row r="15577" spans="1:1" x14ac:dyDescent="0.2">
      <c r="A15577" s="2"/>
    </row>
    <row r="15578" spans="1:1" x14ac:dyDescent="0.2">
      <c r="A15578" s="2"/>
    </row>
    <row r="15579" spans="1:1" x14ac:dyDescent="0.2">
      <c r="A15579" s="2"/>
    </row>
    <row r="15580" spans="1:1" x14ac:dyDescent="0.2">
      <c r="A15580" s="2"/>
    </row>
    <row r="15581" spans="1:1" x14ac:dyDescent="0.2">
      <c r="A15581" s="2"/>
    </row>
    <row r="15582" spans="1:1" x14ac:dyDescent="0.2">
      <c r="A15582" s="2"/>
    </row>
    <row r="15583" spans="1:1" x14ac:dyDescent="0.2">
      <c r="A15583" s="2"/>
    </row>
    <row r="15584" spans="1:1" x14ac:dyDescent="0.2">
      <c r="A15584" s="2"/>
    </row>
    <row r="15585" spans="1:1" x14ac:dyDescent="0.2">
      <c r="A15585" s="2"/>
    </row>
    <row r="15586" spans="1:1" x14ac:dyDescent="0.2">
      <c r="A15586" s="2"/>
    </row>
    <row r="15587" spans="1:1" x14ac:dyDescent="0.2">
      <c r="A15587" s="2"/>
    </row>
    <row r="15588" spans="1:1" x14ac:dyDescent="0.2">
      <c r="A15588" s="2"/>
    </row>
    <row r="15589" spans="1:1" x14ac:dyDescent="0.2">
      <c r="A15589" s="2"/>
    </row>
    <row r="15590" spans="1:1" x14ac:dyDescent="0.2">
      <c r="A15590" s="2"/>
    </row>
    <row r="15591" spans="1:1" x14ac:dyDescent="0.2">
      <c r="A15591" s="2"/>
    </row>
    <row r="15592" spans="1:1" x14ac:dyDescent="0.2">
      <c r="A15592" s="2"/>
    </row>
    <row r="15593" spans="1:1" x14ac:dyDescent="0.2">
      <c r="A15593" s="2"/>
    </row>
    <row r="15594" spans="1:1" x14ac:dyDescent="0.2">
      <c r="A15594" s="2"/>
    </row>
    <row r="15595" spans="1:1" x14ac:dyDescent="0.2">
      <c r="A15595" s="2"/>
    </row>
    <row r="15596" spans="1:1" x14ac:dyDescent="0.2">
      <c r="A15596" s="2"/>
    </row>
    <row r="15597" spans="1:1" x14ac:dyDescent="0.2">
      <c r="A15597" s="2"/>
    </row>
    <row r="15598" spans="1:1" x14ac:dyDescent="0.2">
      <c r="A15598" s="2"/>
    </row>
    <row r="15599" spans="1:1" x14ac:dyDescent="0.2">
      <c r="A15599" s="2"/>
    </row>
    <row r="15600" spans="1:1" x14ac:dyDescent="0.2">
      <c r="A15600" s="2"/>
    </row>
    <row r="15601" spans="1:1" x14ac:dyDescent="0.2">
      <c r="A15601" s="2"/>
    </row>
    <row r="15602" spans="1:1" x14ac:dyDescent="0.2">
      <c r="A15602" s="2"/>
    </row>
    <row r="15603" spans="1:1" x14ac:dyDescent="0.2">
      <c r="A15603" s="2"/>
    </row>
    <row r="15604" spans="1:1" x14ac:dyDescent="0.2">
      <c r="A15604" s="2"/>
    </row>
    <row r="15605" spans="1:1" x14ac:dyDescent="0.2">
      <c r="A15605" s="2"/>
    </row>
    <row r="15606" spans="1:1" x14ac:dyDescent="0.2">
      <c r="A15606" s="2"/>
    </row>
    <row r="15607" spans="1:1" x14ac:dyDescent="0.2">
      <c r="A15607" s="2"/>
    </row>
    <row r="15608" spans="1:1" x14ac:dyDescent="0.2">
      <c r="A15608" s="2"/>
    </row>
    <row r="15609" spans="1:1" x14ac:dyDescent="0.2">
      <c r="A15609" s="2"/>
    </row>
    <row r="15610" spans="1:1" x14ac:dyDescent="0.2">
      <c r="A15610" s="2"/>
    </row>
    <row r="15611" spans="1:1" x14ac:dyDescent="0.2">
      <c r="A15611" s="2"/>
    </row>
    <row r="15612" spans="1:1" x14ac:dyDescent="0.2">
      <c r="A15612" s="2"/>
    </row>
    <row r="15613" spans="1:1" x14ac:dyDescent="0.2">
      <c r="A15613" s="2"/>
    </row>
    <row r="15614" spans="1:1" x14ac:dyDescent="0.2">
      <c r="A15614" s="2"/>
    </row>
    <row r="15615" spans="1:1" x14ac:dyDescent="0.2">
      <c r="A15615" s="2"/>
    </row>
    <row r="15616" spans="1:1" x14ac:dyDescent="0.2">
      <c r="A15616" s="2"/>
    </row>
    <row r="15617" spans="1:1" x14ac:dyDescent="0.2">
      <c r="A15617" s="2"/>
    </row>
    <row r="15618" spans="1:1" x14ac:dyDescent="0.2">
      <c r="A15618" s="2"/>
    </row>
    <row r="15619" spans="1:1" x14ac:dyDescent="0.2">
      <c r="A15619" s="2"/>
    </row>
    <row r="15620" spans="1:1" x14ac:dyDescent="0.2">
      <c r="A15620" s="2"/>
    </row>
    <row r="15621" spans="1:1" x14ac:dyDescent="0.2">
      <c r="A15621" s="2"/>
    </row>
    <row r="15622" spans="1:1" x14ac:dyDescent="0.2">
      <c r="A15622" s="2"/>
    </row>
    <row r="15623" spans="1:1" x14ac:dyDescent="0.2">
      <c r="A15623" s="2"/>
    </row>
    <row r="15624" spans="1:1" x14ac:dyDescent="0.2">
      <c r="A15624" s="2"/>
    </row>
    <row r="15625" spans="1:1" x14ac:dyDescent="0.2">
      <c r="A15625" s="2"/>
    </row>
    <row r="15626" spans="1:1" x14ac:dyDescent="0.2">
      <c r="A15626" s="2"/>
    </row>
    <row r="15627" spans="1:1" x14ac:dyDescent="0.2">
      <c r="A15627" s="2"/>
    </row>
    <row r="15628" spans="1:1" x14ac:dyDescent="0.2">
      <c r="A15628" s="2"/>
    </row>
    <row r="15629" spans="1:1" x14ac:dyDescent="0.2">
      <c r="A15629" s="2"/>
    </row>
    <row r="15630" spans="1:1" x14ac:dyDescent="0.2">
      <c r="A15630" s="2"/>
    </row>
    <row r="15631" spans="1:1" x14ac:dyDescent="0.2">
      <c r="A15631" s="2"/>
    </row>
    <row r="15632" spans="1:1" x14ac:dyDescent="0.2">
      <c r="A15632" s="2"/>
    </row>
    <row r="15633" spans="1:1" x14ac:dyDescent="0.2">
      <c r="A15633" s="2"/>
    </row>
    <row r="15634" spans="1:1" x14ac:dyDescent="0.2">
      <c r="A15634" s="2"/>
    </row>
    <row r="15635" spans="1:1" x14ac:dyDescent="0.2">
      <c r="A15635" s="2"/>
    </row>
    <row r="15636" spans="1:1" x14ac:dyDescent="0.2">
      <c r="A15636" s="2"/>
    </row>
    <row r="15637" spans="1:1" x14ac:dyDescent="0.2">
      <c r="A15637" s="2"/>
    </row>
    <row r="15638" spans="1:1" x14ac:dyDescent="0.2">
      <c r="A15638" s="2"/>
    </row>
    <row r="15639" spans="1:1" x14ac:dyDescent="0.2">
      <c r="A15639" s="2"/>
    </row>
    <row r="15640" spans="1:1" x14ac:dyDescent="0.2">
      <c r="A15640" s="2"/>
    </row>
    <row r="15641" spans="1:1" x14ac:dyDescent="0.2">
      <c r="A15641" s="2"/>
    </row>
    <row r="15642" spans="1:1" x14ac:dyDescent="0.2">
      <c r="A15642" s="2"/>
    </row>
    <row r="15643" spans="1:1" x14ac:dyDescent="0.2">
      <c r="A15643" s="2"/>
    </row>
    <row r="15644" spans="1:1" x14ac:dyDescent="0.2">
      <c r="A15644" s="2"/>
    </row>
    <row r="15645" spans="1:1" x14ac:dyDescent="0.2">
      <c r="A15645" s="2"/>
    </row>
    <row r="15646" spans="1:1" x14ac:dyDescent="0.2">
      <c r="A15646" s="2"/>
    </row>
    <row r="15647" spans="1:1" x14ac:dyDescent="0.2">
      <c r="A15647" s="2"/>
    </row>
    <row r="15648" spans="1:1" x14ac:dyDescent="0.2">
      <c r="A15648" s="2"/>
    </row>
    <row r="15649" spans="1:1" x14ac:dyDescent="0.2">
      <c r="A15649" s="2"/>
    </row>
    <row r="15650" spans="1:1" x14ac:dyDescent="0.2">
      <c r="A15650" s="2"/>
    </row>
    <row r="15651" spans="1:1" x14ac:dyDescent="0.2">
      <c r="A15651" s="2"/>
    </row>
    <row r="15652" spans="1:1" x14ac:dyDescent="0.2">
      <c r="A15652" s="2"/>
    </row>
    <row r="15653" spans="1:1" x14ac:dyDescent="0.2">
      <c r="A15653" s="2"/>
    </row>
    <row r="15654" spans="1:1" x14ac:dyDescent="0.2">
      <c r="A15654" s="2"/>
    </row>
    <row r="15655" spans="1:1" x14ac:dyDescent="0.2">
      <c r="A15655" s="2"/>
    </row>
    <row r="15656" spans="1:1" x14ac:dyDescent="0.2">
      <c r="A15656" s="2"/>
    </row>
    <row r="15657" spans="1:1" x14ac:dyDescent="0.2">
      <c r="A15657" s="2"/>
    </row>
    <row r="15658" spans="1:1" x14ac:dyDescent="0.2">
      <c r="A15658" s="2"/>
    </row>
    <row r="15659" spans="1:1" x14ac:dyDescent="0.2">
      <c r="A15659" s="2"/>
    </row>
    <row r="15660" spans="1:1" x14ac:dyDescent="0.2">
      <c r="A15660" s="2"/>
    </row>
    <row r="15661" spans="1:1" x14ac:dyDescent="0.2">
      <c r="A15661" s="2"/>
    </row>
    <row r="15662" spans="1:1" x14ac:dyDescent="0.2">
      <c r="A15662" s="2"/>
    </row>
    <row r="15663" spans="1:1" x14ac:dyDescent="0.2">
      <c r="A15663" s="2"/>
    </row>
    <row r="15664" spans="1:1" x14ac:dyDescent="0.2">
      <c r="A15664" s="2"/>
    </row>
    <row r="15665" spans="1:1" x14ac:dyDescent="0.2">
      <c r="A15665" s="2"/>
    </row>
    <row r="15666" spans="1:1" x14ac:dyDescent="0.2">
      <c r="A15666" s="2"/>
    </row>
    <row r="15667" spans="1:1" x14ac:dyDescent="0.2">
      <c r="A15667" s="2"/>
    </row>
    <row r="15668" spans="1:1" x14ac:dyDescent="0.2">
      <c r="A15668" s="2"/>
    </row>
    <row r="15669" spans="1:1" x14ac:dyDescent="0.2">
      <c r="A15669" s="2"/>
    </row>
    <row r="15670" spans="1:1" x14ac:dyDescent="0.2">
      <c r="A15670" s="2"/>
    </row>
    <row r="15671" spans="1:1" x14ac:dyDescent="0.2">
      <c r="A15671" s="2"/>
    </row>
    <row r="15672" spans="1:1" x14ac:dyDescent="0.2">
      <c r="A15672" s="2"/>
    </row>
    <row r="15673" spans="1:1" x14ac:dyDescent="0.2">
      <c r="A15673" s="2"/>
    </row>
    <row r="15674" spans="1:1" x14ac:dyDescent="0.2">
      <c r="A15674" s="2"/>
    </row>
    <row r="15675" spans="1:1" x14ac:dyDescent="0.2">
      <c r="A15675" s="2"/>
    </row>
    <row r="15676" spans="1:1" x14ac:dyDescent="0.2">
      <c r="A15676" s="2"/>
    </row>
    <row r="15677" spans="1:1" x14ac:dyDescent="0.2">
      <c r="A15677" s="2"/>
    </row>
    <row r="15678" spans="1:1" x14ac:dyDescent="0.2">
      <c r="A15678" s="2"/>
    </row>
    <row r="15679" spans="1:1" x14ac:dyDescent="0.2">
      <c r="A15679" s="2"/>
    </row>
    <row r="15680" spans="1:1" x14ac:dyDescent="0.2">
      <c r="A15680" s="2"/>
    </row>
    <row r="15681" spans="1:1" x14ac:dyDescent="0.2">
      <c r="A15681" s="2"/>
    </row>
    <row r="15682" spans="1:1" x14ac:dyDescent="0.2">
      <c r="A15682" s="2"/>
    </row>
    <row r="15683" spans="1:1" x14ac:dyDescent="0.2">
      <c r="A15683" s="2"/>
    </row>
    <row r="15684" spans="1:1" x14ac:dyDescent="0.2">
      <c r="A15684" s="2"/>
    </row>
    <row r="15685" spans="1:1" x14ac:dyDescent="0.2">
      <c r="A15685" s="2"/>
    </row>
    <row r="15686" spans="1:1" x14ac:dyDescent="0.2">
      <c r="A15686" s="2"/>
    </row>
    <row r="15687" spans="1:1" x14ac:dyDescent="0.2">
      <c r="A15687" s="2"/>
    </row>
    <row r="15688" spans="1:1" x14ac:dyDescent="0.2">
      <c r="A15688" s="2"/>
    </row>
    <row r="15689" spans="1:1" x14ac:dyDescent="0.2">
      <c r="A15689" s="2"/>
    </row>
    <row r="15690" spans="1:1" x14ac:dyDescent="0.2">
      <c r="A15690" s="2"/>
    </row>
    <row r="15691" spans="1:1" x14ac:dyDescent="0.2">
      <c r="A15691" s="2"/>
    </row>
    <row r="15692" spans="1:1" x14ac:dyDescent="0.2">
      <c r="A15692" s="2"/>
    </row>
    <row r="15693" spans="1:1" x14ac:dyDescent="0.2">
      <c r="A15693" s="2"/>
    </row>
    <row r="15694" spans="1:1" x14ac:dyDescent="0.2">
      <c r="A15694" s="2"/>
    </row>
    <row r="15695" spans="1:1" x14ac:dyDescent="0.2">
      <c r="A15695" s="2"/>
    </row>
    <row r="15696" spans="1:1" x14ac:dyDescent="0.2">
      <c r="A15696" s="2"/>
    </row>
    <row r="15697" spans="1:1" x14ac:dyDescent="0.2">
      <c r="A15697" s="2"/>
    </row>
    <row r="15698" spans="1:1" x14ac:dyDescent="0.2">
      <c r="A15698" s="2"/>
    </row>
    <row r="15699" spans="1:1" x14ac:dyDescent="0.2">
      <c r="A15699" s="2"/>
    </row>
    <row r="15700" spans="1:1" x14ac:dyDescent="0.2">
      <c r="A15700" s="2"/>
    </row>
    <row r="15701" spans="1:1" x14ac:dyDescent="0.2">
      <c r="A15701" s="2"/>
    </row>
    <row r="15702" spans="1:1" x14ac:dyDescent="0.2">
      <c r="A15702" s="2"/>
    </row>
    <row r="15703" spans="1:1" x14ac:dyDescent="0.2">
      <c r="A15703" s="2"/>
    </row>
    <row r="15704" spans="1:1" x14ac:dyDescent="0.2">
      <c r="A15704" s="2"/>
    </row>
    <row r="15705" spans="1:1" x14ac:dyDescent="0.2">
      <c r="A15705" s="2"/>
    </row>
    <row r="15706" spans="1:1" x14ac:dyDescent="0.2">
      <c r="A15706" s="2"/>
    </row>
    <row r="15707" spans="1:1" x14ac:dyDescent="0.2">
      <c r="A15707" s="2"/>
    </row>
    <row r="15708" spans="1:1" x14ac:dyDescent="0.2">
      <c r="A15708" s="2"/>
    </row>
    <row r="15709" spans="1:1" x14ac:dyDescent="0.2">
      <c r="A15709" s="2"/>
    </row>
    <row r="15710" spans="1:1" x14ac:dyDescent="0.2">
      <c r="A15710" s="2"/>
    </row>
    <row r="15711" spans="1:1" x14ac:dyDescent="0.2">
      <c r="A15711" s="2"/>
    </row>
    <row r="15712" spans="1:1" x14ac:dyDescent="0.2">
      <c r="A15712" s="2"/>
    </row>
    <row r="15713" spans="1:1" x14ac:dyDescent="0.2">
      <c r="A15713" s="2"/>
    </row>
    <row r="15714" spans="1:1" x14ac:dyDescent="0.2">
      <c r="A15714" s="2"/>
    </row>
    <row r="15715" spans="1:1" x14ac:dyDescent="0.2">
      <c r="A15715" s="2"/>
    </row>
    <row r="15716" spans="1:1" x14ac:dyDescent="0.2">
      <c r="A15716" s="2"/>
    </row>
    <row r="15717" spans="1:1" x14ac:dyDescent="0.2">
      <c r="A15717" s="2"/>
    </row>
    <row r="15718" spans="1:1" x14ac:dyDescent="0.2">
      <c r="A15718" s="2"/>
    </row>
    <row r="15719" spans="1:1" x14ac:dyDescent="0.2">
      <c r="A15719" s="2"/>
    </row>
    <row r="15720" spans="1:1" x14ac:dyDescent="0.2">
      <c r="A15720" s="2"/>
    </row>
    <row r="15721" spans="1:1" x14ac:dyDescent="0.2">
      <c r="A15721" s="2"/>
    </row>
    <row r="15722" spans="1:1" x14ac:dyDescent="0.2">
      <c r="A15722" s="2"/>
    </row>
    <row r="15723" spans="1:1" x14ac:dyDescent="0.2">
      <c r="A15723" s="2"/>
    </row>
    <row r="15724" spans="1:1" x14ac:dyDescent="0.2">
      <c r="A15724" s="2"/>
    </row>
    <row r="15725" spans="1:1" x14ac:dyDescent="0.2">
      <c r="A15725" s="2"/>
    </row>
    <row r="15726" spans="1:1" x14ac:dyDescent="0.2">
      <c r="A15726" s="2"/>
    </row>
    <row r="15727" spans="1:1" x14ac:dyDescent="0.2">
      <c r="A15727" s="2"/>
    </row>
    <row r="15728" spans="1:1" x14ac:dyDescent="0.2">
      <c r="A15728" s="2"/>
    </row>
    <row r="15729" spans="1:1" x14ac:dyDescent="0.2">
      <c r="A15729" s="2"/>
    </row>
    <row r="15730" spans="1:1" x14ac:dyDescent="0.2">
      <c r="A15730" s="2"/>
    </row>
    <row r="15731" spans="1:1" x14ac:dyDescent="0.2">
      <c r="A15731" s="2"/>
    </row>
    <row r="15732" spans="1:1" x14ac:dyDescent="0.2">
      <c r="A15732" s="2"/>
    </row>
    <row r="15733" spans="1:1" x14ac:dyDescent="0.2">
      <c r="A15733" s="2"/>
    </row>
    <row r="15734" spans="1:1" x14ac:dyDescent="0.2">
      <c r="A15734" s="2"/>
    </row>
    <row r="15735" spans="1:1" x14ac:dyDescent="0.2">
      <c r="A15735" s="2"/>
    </row>
    <row r="15736" spans="1:1" x14ac:dyDescent="0.2">
      <c r="A15736" s="2"/>
    </row>
    <row r="15737" spans="1:1" x14ac:dyDescent="0.2">
      <c r="A15737" s="2"/>
    </row>
    <row r="15738" spans="1:1" x14ac:dyDescent="0.2">
      <c r="A15738" s="2"/>
    </row>
    <row r="15739" spans="1:1" x14ac:dyDescent="0.2">
      <c r="A15739" s="2"/>
    </row>
    <row r="15740" spans="1:1" x14ac:dyDescent="0.2">
      <c r="A15740" s="2"/>
    </row>
    <row r="15741" spans="1:1" x14ac:dyDescent="0.2">
      <c r="A15741" s="2"/>
    </row>
    <row r="15742" spans="1:1" x14ac:dyDescent="0.2">
      <c r="A15742" s="2"/>
    </row>
    <row r="15743" spans="1:1" x14ac:dyDescent="0.2">
      <c r="A15743" s="2"/>
    </row>
    <row r="15744" spans="1:1" x14ac:dyDescent="0.2">
      <c r="A15744" s="2"/>
    </row>
    <row r="15745" spans="1:1" x14ac:dyDescent="0.2">
      <c r="A15745" s="2"/>
    </row>
    <row r="15746" spans="1:1" x14ac:dyDescent="0.2">
      <c r="A15746" s="2"/>
    </row>
    <row r="15747" spans="1:1" x14ac:dyDescent="0.2">
      <c r="A15747" s="2"/>
    </row>
    <row r="15748" spans="1:1" x14ac:dyDescent="0.2">
      <c r="A15748" s="2"/>
    </row>
    <row r="15749" spans="1:1" x14ac:dyDescent="0.2">
      <c r="A15749" s="2"/>
    </row>
    <row r="15750" spans="1:1" x14ac:dyDescent="0.2">
      <c r="A15750" s="2"/>
    </row>
    <row r="15751" spans="1:1" x14ac:dyDescent="0.2">
      <c r="A15751" s="2"/>
    </row>
    <row r="15752" spans="1:1" x14ac:dyDescent="0.2">
      <c r="A15752" s="2"/>
    </row>
    <row r="15753" spans="1:1" x14ac:dyDescent="0.2">
      <c r="A15753" s="2"/>
    </row>
    <row r="15754" spans="1:1" x14ac:dyDescent="0.2">
      <c r="A15754" s="2"/>
    </row>
    <row r="15755" spans="1:1" x14ac:dyDescent="0.2">
      <c r="A15755" s="2"/>
    </row>
    <row r="15756" spans="1:1" x14ac:dyDescent="0.2">
      <c r="A15756" s="2"/>
    </row>
    <row r="15757" spans="1:1" x14ac:dyDescent="0.2">
      <c r="A15757" s="2"/>
    </row>
    <row r="15758" spans="1:1" x14ac:dyDescent="0.2">
      <c r="A15758" s="2"/>
    </row>
    <row r="15759" spans="1:1" x14ac:dyDescent="0.2">
      <c r="A15759" s="2"/>
    </row>
    <row r="15760" spans="1:1" x14ac:dyDescent="0.2">
      <c r="A15760" s="2"/>
    </row>
    <row r="15761" spans="1:1" x14ac:dyDescent="0.2">
      <c r="A15761" s="2"/>
    </row>
    <row r="15762" spans="1:1" x14ac:dyDescent="0.2">
      <c r="A15762" s="2"/>
    </row>
    <row r="15763" spans="1:1" x14ac:dyDescent="0.2">
      <c r="A15763" s="2"/>
    </row>
    <row r="15764" spans="1:1" x14ac:dyDescent="0.2">
      <c r="A15764" s="2"/>
    </row>
    <row r="15765" spans="1:1" x14ac:dyDescent="0.2">
      <c r="A15765" s="2"/>
    </row>
    <row r="15766" spans="1:1" x14ac:dyDescent="0.2">
      <c r="A15766" s="2"/>
    </row>
    <row r="15767" spans="1:1" x14ac:dyDescent="0.2">
      <c r="A15767" s="2"/>
    </row>
    <row r="15768" spans="1:1" x14ac:dyDescent="0.2">
      <c r="A15768" s="2"/>
    </row>
    <row r="15769" spans="1:1" x14ac:dyDescent="0.2">
      <c r="A15769" s="2"/>
    </row>
    <row r="15770" spans="1:1" x14ac:dyDescent="0.2">
      <c r="A15770" s="2"/>
    </row>
    <row r="15771" spans="1:1" x14ac:dyDescent="0.2">
      <c r="A15771" s="2"/>
    </row>
    <row r="15772" spans="1:1" x14ac:dyDescent="0.2">
      <c r="A15772" s="2"/>
    </row>
    <row r="15773" spans="1:1" x14ac:dyDescent="0.2">
      <c r="A15773" s="2"/>
    </row>
    <row r="15774" spans="1:1" x14ac:dyDescent="0.2">
      <c r="A15774" s="2"/>
    </row>
    <row r="15775" spans="1:1" x14ac:dyDescent="0.2">
      <c r="A15775" s="2"/>
    </row>
    <row r="15776" spans="1:1" x14ac:dyDescent="0.2">
      <c r="A15776" s="2"/>
    </row>
    <row r="15777" spans="1:1" x14ac:dyDescent="0.2">
      <c r="A15777" s="2"/>
    </row>
    <row r="15778" spans="1:1" x14ac:dyDescent="0.2">
      <c r="A15778" s="2"/>
    </row>
    <row r="15779" spans="1:1" x14ac:dyDescent="0.2">
      <c r="A15779" s="2"/>
    </row>
    <row r="15780" spans="1:1" x14ac:dyDescent="0.2">
      <c r="A15780" s="2"/>
    </row>
    <row r="15781" spans="1:1" x14ac:dyDescent="0.2">
      <c r="A15781" s="2"/>
    </row>
    <row r="15782" spans="1:1" x14ac:dyDescent="0.2">
      <c r="A15782" s="2"/>
    </row>
    <row r="15783" spans="1:1" x14ac:dyDescent="0.2">
      <c r="A15783" s="2"/>
    </row>
    <row r="15784" spans="1:1" x14ac:dyDescent="0.2">
      <c r="A15784" s="2"/>
    </row>
    <row r="15785" spans="1:1" x14ac:dyDescent="0.2">
      <c r="A15785" s="2"/>
    </row>
    <row r="15786" spans="1:1" x14ac:dyDescent="0.2">
      <c r="A15786" s="2"/>
    </row>
    <row r="15787" spans="1:1" x14ac:dyDescent="0.2">
      <c r="A15787" s="2"/>
    </row>
    <row r="15788" spans="1:1" x14ac:dyDescent="0.2">
      <c r="A15788" s="2"/>
    </row>
    <row r="15789" spans="1:1" x14ac:dyDescent="0.2">
      <c r="A15789" s="2"/>
    </row>
    <row r="15790" spans="1:1" x14ac:dyDescent="0.2">
      <c r="A15790" s="2"/>
    </row>
    <row r="15791" spans="1:1" x14ac:dyDescent="0.2">
      <c r="A15791" s="2"/>
    </row>
    <row r="15792" spans="1:1" x14ac:dyDescent="0.2">
      <c r="A15792" s="2"/>
    </row>
    <row r="15793" spans="1:1" x14ac:dyDescent="0.2">
      <c r="A15793" s="2"/>
    </row>
    <row r="15794" spans="1:1" x14ac:dyDescent="0.2">
      <c r="A15794" s="2"/>
    </row>
    <row r="15795" spans="1:1" x14ac:dyDescent="0.2">
      <c r="A15795" s="2"/>
    </row>
    <row r="15796" spans="1:1" x14ac:dyDescent="0.2">
      <c r="A15796" s="2"/>
    </row>
    <row r="15797" spans="1:1" x14ac:dyDescent="0.2">
      <c r="A15797" s="2"/>
    </row>
    <row r="15798" spans="1:1" x14ac:dyDescent="0.2">
      <c r="A15798" s="2"/>
    </row>
    <row r="15799" spans="1:1" x14ac:dyDescent="0.2">
      <c r="A15799" s="2"/>
    </row>
    <row r="15800" spans="1:1" x14ac:dyDescent="0.2">
      <c r="A15800" s="2"/>
    </row>
    <row r="15801" spans="1:1" x14ac:dyDescent="0.2">
      <c r="A15801" s="2"/>
    </row>
    <row r="15802" spans="1:1" x14ac:dyDescent="0.2">
      <c r="A15802" s="2"/>
    </row>
    <row r="15803" spans="1:1" x14ac:dyDescent="0.2">
      <c r="A15803" s="2"/>
    </row>
    <row r="15804" spans="1:1" x14ac:dyDescent="0.2">
      <c r="A15804" s="2"/>
    </row>
    <row r="15805" spans="1:1" x14ac:dyDescent="0.2">
      <c r="A15805" s="2"/>
    </row>
    <row r="15806" spans="1:1" x14ac:dyDescent="0.2">
      <c r="A15806" s="2"/>
    </row>
    <row r="15807" spans="1:1" x14ac:dyDescent="0.2">
      <c r="A15807" s="2"/>
    </row>
    <row r="15808" spans="1:1" x14ac:dyDescent="0.2">
      <c r="A15808" s="2"/>
    </row>
    <row r="15809" spans="1:1" x14ac:dyDescent="0.2">
      <c r="A15809" s="2"/>
    </row>
    <row r="15810" spans="1:1" x14ac:dyDescent="0.2">
      <c r="A15810" s="2"/>
    </row>
    <row r="15811" spans="1:1" x14ac:dyDescent="0.2">
      <c r="A15811" s="2"/>
    </row>
    <row r="15812" spans="1:1" x14ac:dyDescent="0.2">
      <c r="A15812" s="2"/>
    </row>
    <row r="15813" spans="1:1" x14ac:dyDescent="0.2">
      <c r="A15813" s="2"/>
    </row>
    <row r="15814" spans="1:1" x14ac:dyDescent="0.2">
      <c r="A15814" s="2"/>
    </row>
    <row r="15815" spans="1:1" x14ac:dyDescent="0.2">
      <c r="A15815" s="2"/>
    </row>
    <row r="15816" spans="1:1" x14ac:dyDescent="0.2">
      <c r="A15816" s="2"/>
    </row>
    <row r="15817" spans="1:1" x14ac:dyDescent="0.2">
      <c r="A15817" s="2"/>
    </row>
    <row r="15818" spans="1:1" x14ac:dyDescent="0.2">
      <c r="A15818" s="2"/>
    </row>
    <row r="15819" spans="1:1" x14ac:dyDescent="0.2">
      <c r="A15819" s="2"/>
    </row>
    <row r="15820" spans="1:1" x14ac:dyDescent="0.2">
      <c r="A15820" s="2"/>
    </row>
    <row r="15821" spans="1:1" x14ac:dyDescent="0.2">
      <c r="A15821" s="2"/>
    </row>
    <row r="15822" spans="1:1" x14ac:dyDescent="0.2">
      <c r="A15822" s="2"/>
    </row>
    <row r="15823" spans="1:1" x14ac:dyDescent="0.2">
      <c r="A15823" s="2"/>
    </row>
    <row r="15824" spans="1:1" x14ac:dyDescent="0.2">
      <c r="A15824" s="2"/>
    </row>
    <row r="15825" spans="1:1" x14ac:dyDescent="0.2">
      <c r="A15825" s="2"/>
    </row>
    <row r="15826" spans="1:1" x14ac:dyDescent="0.2">
      <c r="A15826" s="2"/>
    </row>
    <row r="15827" spans="1:1" x14ac:dyDescent="0.2">
      <c r="A15827" s="2"/>
    </row>
    <row r="15828" spans="1:1" x14ac:dyDescent="0.2">
      <c r="A15828" s="2"/>
    </row>
    <row r="15829" spans="1:1" x14ac:dyDescent="0.2">
      <c r="A15829" s="2"/>
    </row>
    <row r="15830" spans="1:1" x14ac:dyDescent="0.2">
      <c r="A15830" s="2"/>
    </row>
    <row r="15831" spans="1:1" x14ac:dyDescent="0.2">
      <c r="A15831" s="2"/>
    </row>
    <row r="15832" spans="1:1" x14ac:dyDescent="0.2">
      <c r="A15832" s="2"/>
    </row>
    <row r="15833" spans="1:1" x14ac:dyDescent="0.2">
      <c r="A15833" s="2"/>
    </row>
    <row r="15834" spans="1:1" x14ac:dyDescent="0.2">
      <c r="A15834" s="2"/>
    </row>
    <row r="15835" spans="1:1" x14ac:dyDescent="0.2">
      <c r="A15835" s="2"/>
    </row>
    <row r="15836" spans="1:1" x14ac:dyDescent="0.2">
      <c r="A15836" s="2"/>
    </row>
    <row r="15837" spans="1:1" x14ac:dyDescent="0.2">
      <c r="A15837" s="2"/>
    </row>
    <row r="15838" spans="1:1" x14ac:dyDescent="0.2">
      <c r="A15838" s="2"/>
    </row>
    <row r="15839" spans="1:1" x14ac:dyDescent="0.2">
      <c r="A15839" s="2"/>
    </row>
    <row r="15840" spans="1:1" x14ac:dyDescent="0.2">
      <c r="A15840" s="2"/>
    </row>
    <row r="15841" spans="1:1" x14ac:dyDescent="0.2">
      <c r="A15841" s="2"/>
    </row>
    <row r="15842" spans="1:1" x14ac:dyDescent="0.2">
      <c r="A15842" s="2"/>
    </row>
    <row r="15843" spans="1:1" x14ac:dyDescent="0.2">
      <c r="A15843" s="2"/>
    </row>
    <row r="15844" spans="1:1" x14ac:dyDescent="0.2">
      <c r="A15844" s="2"/>
    </row>
    <row r="15845" spans="1:1" x14ac:dyDescent="0.2">
      <c r="A15845" s="2"/>
    </row>
    <row r="15846" spans="1:1" x14ac:dyDescent="0.2">
      <c r="A15846" s="2"/>
    </row>
    <row r="15847" spans="1:1" x14ac:dyDescent="0.2">
      <c r="A15847" s="2"/>
    </row>
    <row r="15848" spans="1:1" x14ac:dyDescent="0.2">
      <c r="A15848" s="2"/>
    </row>
    <row r="15849" spans="1:1" x14ac:dyDescent="0.2">
      <c r="A15849" s="2"/>
    </row>
    <row r="15850" spans="1:1" x14ac:dyDescent="0.2">
      <c r="A15850" s="2"/>
    </row>
    <row r="15851" spans="1:1" x14ac:dyDescent="0.2">
      <c r="A15851" s="2"/>
    </row>
    <row r="15852" spans="1:1" x14ac:dyDescent="0.2">
      <c r="A15852" s="2"/>
    </row>
    <row r="15853" spans="1:1" x14ac:dyDescent="0.2">
      <c r="A15853" s="2"/>
    </row>
    <row r="15854" spans="1:1" x14ac:dyDescent="0.2">
      <c r="A15854" s="2"/>
    </row>
    <row r="15855" spans="1:1" x14ac:dyDescent="0.2">
      <c r="A15855" s="2"/>
    </row>
    <row r="15856" spans="1:1" x14ac:dyDescent="0.2">
      <c r="A15856" s="2"/>
    </row>
    <row r="15857" spans="1:1" x14ac:dyDescent="0.2">
      <c r="A15857" s="2"/>
    </row>
    <row r="15858" spans="1:1" x14ac:dyDescent="0.2">
      <c r="A15858" s="2"/>
    </row>
    <row r="15859" spans="1:1" x14ac:dyDescent="0.2">
      <c r="A15859" s="2"/>
    </row>
    <row r="15860" spans="1:1" x14ac:dyDescent="0.2">
      <c r="A15860" s="2"/>
    </row>
    <row r="15861" spans="1:1" x14ac:dyDescent="0.2">
      <c r="A15861" s="2"/>
    </row>
    <row r="15862" spans="1:1" x14ac:dyDescent="0.2">
      <c r="A15862" s="2"/>
    </row>
    <row r="15863" spans="1:1" x14ac:dyDescent="0.2">
      <c r="A15863" s="2"/>
    </row>
    <row r="15864" spans="1:1" x14ac:dyDescent="0.2">
      <c r="A15864" s="2"/>
    </row>
    <row r="15865" spans="1:1" x14ac:dyDescent="0.2">
      <c r="A15865" s="2"/>
    </row>
    <row r="15866" spans="1:1" x14ac:dyDescent="0.2">
      <c r="A15866" s="2"/>
    </row>
    <row r="15867" spans="1:1" x14ac:dyDescent="0.2">
      <c r="A15867" s="2"/>
    </row>
    <row r="15868" spans="1:1" x14ac:dyDescent="0.2">
      <c r="A15868" s="2"/>
    </row>
    <row r="15869" spans="1:1" x14ac:dyDescent="0.2">
      <c r="A15869" s="2"/>
    </row>
    <row r="15870" spans="1:1" x14ac:dyDescent="0.2">
      <c r="A15870" s="2"/>
    </row>
    <row r="15871" spans="1:1" x14ac:dyDescent="0.2">
      <c r="A15871" s="2"/>
    </row>
    <row r="15872" spans="1:1" x14ac:dyDescent="0.2">
      <c r="A15872" s="2"/>
    </row>
    <row r="15873" spans="1:1" x14ac:dyDescent="0.2">
      <c r="A15873" s="2"/>
    </row>
    <row r="15874" spans="1:1" x14ac:dyDescent="0.2">
      <c r="A15874" s="2"/>
    </row>
    <row r="15875" spans="1:1" x14ac:dyDescent="0.2">
      <c r="A15875" s="2"/>
    </row>
    <row r="15876" spans="1:1" x14ac:dyDescent="0.2">
      <c r="A15876" s="2"/>
    </row>
    <row r="15877" spans="1:1" x14ac:dyDescent="0.2">
      <c r="A15877" s="2"/>
    </row>
    <row r="15878" spans="1:1" x14ac:dyDescent="0.2">
      <c r="A15878" s="2"/>
    </row>
    <row r="15879" spans="1:1" x14ac:dyDescent="0.2">
      <c r="A15879" s="2"/>
    </row>
    <row r="15880" spans="1:1" x14ac:dyDescent="0.2">
      <c r="A15880" s="2"/>
    </row>
    <row r="15881" spans="1:1" x14ac:dyDescent="0.2">
      <c r="A15881" s="2"/>
    </row>
    <row r="15882" spans="1:1" x14ac:dyDescent="0.2">
      <c r="A15882" s="2"/>
    </row>
    <row r="15883" spans="1:1" x14ac:dyDescent="0.2">
      <c r="A15883" s="2"/>
    </row>
    <row r="15884" spans="1:1" x14ac:dyDescent="0.2">
      <c r="A15884" s="2"/>
    </row>
    <row r="15885" spans="1:1" x14ac:dyDescent="0.2">
      <c r="A15885" s="2"/>
    </row>
    <row r="15886" spans="1:1" x14ac:dyDescent="0.2">
      <c r="A15886" s="2"/>
    </row>
    <row r="15887" spans="1:1" x14ac:dyDescent="0.2">
      <c r="A15887" s="2"/>
    </row>
    <row r="15888" spans="1:1" x14ac:dyDescent="0.2">
      <c r="A15888" s="2"/>
    </row>
    <row r="15889" spans="1:1" x14ac:dyDescent="0.2">
      <c r="A15889" s="2"/>
    </row>
    <row r="15890" spans="1:1" x14ac:dyDescent="0.2">
      <c r="A15890" s="2"/>
    </row>
    <row r="15891" spans="1:1" x14ac:dyDescent="0.2">
      <c r="A15891" s="2"/>
    </row>
    <row r="15892" spans="1:1" x14ac:dyDescent="0.2">
      <c r="A15892" s="2"/>
    </row>
    <row r="15893" spans="1:1" x14ac:dyDescent="0.2">
      <c r="A15893" s="2"/>
    </row>
    <row r="15894" spans="1:1" x14ac:dyDescent="0.2">
      <c r="A15894" s="2"/>
    </row>
    <row r="15895" spans="1:1" x14ac:dyDescent="0.2">
      <c r="A15895" s="2"/>
    </row>
    <row r="15896" spans="1:1" x14ac:dyDescent="0.2">
      <c r="A15896" s="2"/>
    </row>
    <row r="15897" spans="1:1" x14ac:dyDescent="0.2">
      <c r="A15897" s="2"/>
    </row>
    <row r="15898" spans="1:1" x14ac:dyDescent="0.2">
      <c r="A15898" s="2"/>
    </row>
    <row r="15899" spans="1:1" x14ac:dyDescent="0.2">
      <c r="A15899" s="2"/>
    </row>
    <row r="15900" spans="1:1" x14ac:dyDescent="0.2">
      <c r="A15900" s="2"/>
    </row>
    <row r="15901" spans="1:1" x14ac:dyDescent="0.2">
      <c r="A15901" s="2"/>
    </row>
    <row r="15902" spans="1:1" x14ac:dyDescent="0.2">
      <c r="A15902" s="2"/>
    </row>
    <row r="15903" spans="1:1" x14ac:dyDescent="0.2">
      <c r="A15903" s="2"/>
    </row>
    <row r="15904" spans="1:1" x14ac:dyDescent="0.2">
      <c r="A15904" s="2"/>
    </row>
    <row r="15905" spans="1:1" x14ac:dyDescent="0.2">
      <c r="A15905" s="2"/>
    </row>
    <row r="15906" spans="1:1" x14ac:dyDescent="0.2">
      <c r="A15906" s="2"/>
    </row>
    <row r="15907" spans="1:1" x14ac:dyDescent="0.2">
      <c r="A15907" s="2"/>
    </row>
    <row r="15908" spans="1:1" x14ac:dyDescent="0.2">
      <c r="A15908" s="2"/>
    </row>
    <row r="15909" spans="1:1" x14ac:dyDescent="0.2">
      <c r="A15909" s="2"/>
    </row>
    <row r="15910" spans="1:1" x14ac:dyDescent="0.2">
      <c r="A15910" s="2"/>
    </row>
    <row r="15911" spans="1:1" x14ac:dyDescent="0.2">
      <c r="A15911" s="2"/>
    </row>
    <row r="15912" spans="1:1" x14ac:dyDescent="0.2">
      <c r="A15912" s="2"/>
    </row>
    <row r="15913" spans="1:1" x14ac:dyDescent="0.2">
      <c r="A15913" s="2"/>
    </row>
    <row r="15914" spans="1:1" x14ac:dyDescent="0.2">
      <c r="A15914" s="2"/>
    </row>
    <row r="15915" spans="1:1" x14ac:dyDescent="0.2">
      <c r="A15915" s="2"/>
    </row>
    <row r="15916" spans="1:1" x14ac:dyDescent="0.2">
      <c r="A15916" s="2"/>
    </row>
    <row r="15917" spans="1:1" x14ac:dyDescent="0.2">
      <c r="A15917" s="2"/>
    </row>
    <row r="15918" spans="1:1" x14ac:dyDescent="0.2">
      <c r="A15918" s="2"/>
    </row>
    <row r="15919" spans="1:1" x14ac:dyDescent="0.2">
      <c r="A15919" s="2"/>
    </row>
    <row r="15920" spans="1:1" x14ac:dyDescent="0.2">
      <c r="A15920" s="2"/>
    </row>
    <row r="15921" spans="1:1" x14ac:dyDescent="0.2">
      <c r="A15921" s="2"/>
    </row>
    <row r="15922" spans="1:1" x14ac:dyDescent="0.2">
      <c r="A15922" s="2"/>
    </row>
    <row r="15923" spans="1:1" x14ac:dyDescent="0.2">
      <c r="A15923" s="2"/>
    </row>
    <row r="15924" spans="1:1" x14ac:dyDescent="0.2">
      <c r="A15924" s="2"/>
    </row>
    <row r="15925" spans="1:1" x14ac:dyDescent="0.2">
      <c r="A15925" s="2"/>
    </row>
    <row r="15926" spans="1:1" x14ac:dyDescent="0.2">
      <c r="A15926" s="2"/>
    </row>
    <row r="15927" spans="1:1" x14ac:dyDescent="0.2">
      <c r="A15927" s="2"/>
    </row>
    <row r="15928" spans="1:1" x14ac:dyDescent="0.2">
      <c r="A15928" s="2"/>
    </row>
    <row r="15929" spans="1:1" x14ac:dyDescent="0.2">
      <c r="A15929" s="2"/>
    </row>
    <row r="15930" spans="1:1" x14ac:dyDescent="0.2">
      <c r="A15930" s="2"/>
    </row>
    <row r="15931" spans="1:1" x14ac:dyDescent="0.2">
      <c r="A15931" s="2"/>
    </row>
    <row r="15932" spans="1:1" x14ac:dyDescent="0.2">
      <c r="A15932" s="2"/>
    </row>
    <row r="15933" spans="1:1" x14ac:dyDescent="0.2">
      <c r="A15933" s="2"/>
    </row>
    <row r="15934" spans="1:1" x14ac:dyDescent="0.2">
      <c r="A15934" s="2"/>
    </row>
    <row r="15935" spans="1:1" x14ac:dyDescent="0.2">
      <c r="A15935" s="2"/>
    </row>
    <row r="15936" spans="1:1" x14ac:dyDescent="0.2">
      <c r="A15936" s="2"/>
    </row>
    <row r="15937" spans="1:1" x14ac:dyDescent="0.2">
      <c r="A15937" s="2"/>
    </row>
    <row r="15938" spans="1:1" x14ac:dyDescent="0.2">
      <c r="A15938" s="2"/>
    </row>
    <row r="15939" spans="1:1" x14ac:dyDescent="0.2">
      <c r="A15939" s="2"/>
    </row>
    <row r="15940" spans="1:1" x14ac:dyDescent="0.2">
      <c r="A15940" s="2"/>
    </row>
    <row r="15941" spans="1:1" x14ac:dyDescent="0.2">
      <c r="A15941" s="2"/>
    </row>
    <row r="15942" spans="1:1" x14ac:dyDescent="0.2">
      <c r="A15942" s="2"/>
    </row>
    <row r="15943" spans="1:1" x14ac:dyDescent="0.2">
      <c r="A15943" s="2"/>
    </row>
    <row r="15944" spans="1:1" x14ac:dyDescent="0.2">
      <c r="A15944" s="2"/>
    </row>
    <row r="15945" spans="1:1" x14ac:dyDescent="0.2">
      <c r="A15945" s="2"/>
    </row>
    <row r="15946" spans="1:1" x14ac:dyDescent="0.2">
      <c r="A15946" s="2"/>
    </row>
    <row r="15947" spans="1:1" x14ac:dyDescent="0.2">
      <c r="A15947" s="2"/>
    </row>
    <row r="15948" spans="1:1" x14ac:dyDescent="0.2">
      <c r="A15948" s="2"/>
    </row>
    <row r="15949" spans="1:1" x14ac:dyDescent="0.2">
      <c r="A15949" s="2"/>
    </row>
    <row r="15950" spans="1:1" x14ac:dyDescent="0.2">
      <c r="A15950" s="2"/>
    </row>
    <row r="15951" spans="1:1" x14ac:dyDescent="0.2">
      <c r="A15951" s="2"/>
    </row>
    <row r="15952" spans="1:1" x14ac:dyDescent="0.2">
      <c r="A15952" s="2"/>
    </row>
    <row r="15953" spans="1:1" x14ac:dyDescent="0.2">
      <c r="A15953" s="2"/>
    </row>
    <row r="15954" spans="1:1" x14ac:dyDescent="0.2">
      <c r="A15954" s="2"/>
    </row>
    <row r="15955" spans="1:1" x14ac:dyDescent="0.2">
      <c r="A15955" s="2"/>
    </row>
    <row r="15956" spans="1:1" x14ac:dyDescent="0.2">
      <c r="A15956" s="2"/>
    </row>
    <row r="15957" spans="1:1" x14ac:dyDescent="0.2">
      <c r="A15957" s="2"/>
    </row>
    <row r="15958" spans="1:1" x14ac:dyDescent="0.2">
      <c r="A15958" s="2"/>
    </row>
    <row r="15959" spans="1:1" x14ac:dyDescent="0.2">
      <c r="A15959" s="2"/>
    </row>
    <row r="15960" spans="1:1" x14ac:dyDescent="0.2">
      <c r="A15960" s="2"/>
    </row>
    <row r="15961" spans="1:1" x14ac:dyDescent="0.2">
      <c r="A15961" s="2"/>
    </row>
    <row r="15962" spans="1:1" x14ac:dyDescent="0.2">
      <c r="A15962" s="2"/>
    </row>
    <row r="15963" spans="1:1" x14ac:dyDescent="0.2">
      <c r="A15963" s="2"/>
    </row>
    <row r="15964" spans="1:1" x14ac:dyDescent="0.2">
      <c r="A15964" s="2"/>
    </row>
    <row r="15965" spans="1:1" x14ac:dyDescent="0.2">
      <c r="A15965" s="2"/>
    </row>
    <row r="15966" spans="1:1" x14ac:dyDescent="0.2">
      <c r="A15966" s="2"/>
    </row>
    <row r="15967" spans="1:1" x14ac:dyDescent="0.2">
      <c r="A15967" s="2"/>
    </row>
    <row r="15968" spans="1:1" x14ac:dyDescent="0.2">
      <c r="A15968" s="2"/>
    </row>
    <row r="15969" spans="1:1" x14ac:dyDescent="0.2">
      <c r="A15969" s="2"/>
    </row>
    <row r="15970" spans="1:1" x14ac:dyDescent="0.2">
      <c r="A15970" s="2"/>
    </row>
    <row r="15971" spans="1:1" x14ac:dyDescent="0.2">
      <c r="A15971" s="2"/>
    </row>
    <row r="15972" spans="1:1" x14ac:dyDescent="0.2">
      <c r="A15972" s="2"/>
    </row>
    <row r="15973" spans="1:1" x14ac:dyDescent="0.2">
      <c r="A15973" s="2"/>
    </row>
    <row r="15974" spans="1:1" x14ac:dyDescent="0.2">
      <c r="A15974" s="2"/>
    </row>
    <row r="15975" spans="1:1" x14ac:dyDescent="0.2">
      <c r="A15975" s="2"/>
    </row>
    <row r="15976" spans="1:1" x14ac:dyDescent="0.2">
      <c r="A15976" s="2"/>
    </row>
    <row r="15977" spans="1:1" x14ac:dyDescent="0.2">
      <c r="A15977" s="2"/>
    </row>
    <row r="15978" spans="1:1" x14ac:dyDescent="0.2">
      <c r="A15978" s="2"/>
    </row>
    <row r="15979" spans="1:1" x14ac:dyDescent="0.2">
      <c r="A15979" s="2"/>
    </row>
    <row r="15980" spans="1:1" x14ac:dyDescent="0.2">
      <c r="A15980" s="2"/>
    </row>
    <row r="15981" spans="1:1" x14ac:dyDescent="0.2">
      <c r="A15981" s="2"/>
    </row>
    <row r="15982" spans="1:1" x14ac:dyDescent="0.2">
      <c r="A15982" s="2"/>
    </row>
    <row r="15983" spans="1:1" x14ac:dyDescent="0.2">
      <c r="A15983" s="2"/>
    </row>
    <row r="15984" spans="1:1" x14ac:dyDescent="0.2">
      <c r="A15984" s="2"/>
    </row>
    <row r="15985" spans="1:1" x14ac:dyDescent="0.2">
      <c r="A15985" s="2"/>
    </row>
    <row r="15986" spans="1:1" x14ac:dyDescent="0.2">
      <c r="A15986" s="2"/>
    </row>
    <row r="15987" spans="1:1" x14ac:dyDescent="0.2">
      <c r="A15987" s="2"/>
    </row>
    <row r="15988" spans="1:1" x14ac:dyDescent="0.2">
      <c r="A15988" s="2"/>
    </row>
    <row r="15989" spans="1:1" x14ac:dyDescent="0.2">
      <c r="A15989" s="2"/>
    </row>
    <row r="15990" spans="1:1" x14ac:dyDescent="0.2">
      <c r="A15990" s="2"/>
    </row>
    <row r="15991" spans="1:1" x14ac:dyDescent="0.2">
      <c r="A15991" s="2"/>
    </row>
    <row r="15992" spans="1:1" x14ac:dyDescent="0.2">
      <c r="A15992" s="2"/>
    </row>
    <row r="15993" spans="1:1" x14ac:dyDescent="0.2">
      <c r="A15993" s="2"/>
    </row>
    <row r="15994" spans="1:1" x14ac:dyDescent="0.2">
      <c r="A15994" s="2"/>
    </row>
    <row r="15995" spans="1:1" x14ac:dyDescent="0.2">
      <c r="A15995" s="2"/>
    </row>
    <row r="15996" spans="1:1" x14ac:dyDescent="0.2">
      <c r="A15996" s="2"/>
    </row>
    <row r="15997" spans="1:1" x14ac:dyDescent="0.2">
      <c r="A15997" s="2"/>
    </row>
    <row r="15998" spans="1:1" x14ac:dyDescent="0.2">
      <c r="A15998" s="2"/>
    </row>
    <row r="15999" spans="1:1" x14ac:dyDescent="0.2">
      <c r="A15999" s="2"/>
    </row>
    <row r="16000" spans="1:1" x14ac:dyDescent="0.2">
      <c r="A16000" s="2"/>
    </row>
    <row r="16001" spans="1:1" x14ac:dyDescent="0.2">
      <c r="A16001" s="2"/>
    </row>
    <row r="16002" spans="1:1" x14ac:dyDescent="0.2">
      <c r="A16002" s="2"/>
    </row>
    <row r="16003" spans="1:1" x14ac:dyDescent="0.2">
      <c r="A16003" s="2"/>
    </row>
    <row r="16004" spans="1:1" x14ac:dyDescent="0.2">
      <c r="A16004" s="2"/>
    </row>
    <row r="16005" spans="1:1" x14ac:dyDescent="0.2">
      <c r="A16005" s="2"/>
    </row>
    <row r="16006" spans="1:1" x14ac:dyDescent="0.2">
      <c r="A16006" s="2"/>
    </row>
    <row r="16007" spans="1:1" x14ac:dyDescent="0.2">
      <c r="A16007" s="2"/>
    </row>
    <row r="16008" spans="1:1" x14ac:dyDescent="0.2">
      <c r="A16008" s="2"/>
    </row>
    <row r="16009" spans="1:1" x14ac:dyDescent="0.2">
      <c r="A16009" s="2"/>
    </row>
    <row r="16010" spans="1:1" x14ac:dyDescent="0.2">
      <c r="A16010" s="2"/>
    </row>
    <row r="16011" spans="1:1" x14ac:dyDescent="0.2">
      <c r="A16011" s="2"/>
    </row>
    <row r="16012" spans="1:1" x14ac:dyDescent="0.2">
      <c r="A16012" s="2"/>
    </row>
    <row r="16013" spans="1:1" x14ac:dyDescent="0.2">
      <c r="A16013" s="2"/>
    </row>
    <row r="16014" spans="1:1" x14ac:dyDescent="0.2">
      <c r="A16014" s="2"/>
    </row>
    <row r="16015" spans="1:1" x14ac:dyDescent="0.2">
      <c r="A16015" s="2"/>
    </row>
    <row r="16016" spans="1:1" x14ac:dyDescent="0.2">
      <c r="A16016" s="2"/>
    </row>
    <row r="16017" spans="1:1" x14ac:dyDescent="0.2">
      <c r="A16017" s="2"/>
    </row>
    <row r="16018" spans="1:1" x14ac:dyDescent="0.2">
      <c r="A16018" s="2"/>
    </row>
    <row r="16019" spans="1:1" x14ac:dyDescent="0.2">
      <c r="A16019" s="2"/>
    </row>
    <row r="16020" spans="1:1" x14ac:dyDescent="0.2">
      <c r="A16020" s="2"/>
    </row>
    <row r="16021" spans="1:1" x14ac:dyDescent="0.2">
      <c r="A16021" s="2"/>
    </row>
    <row r="16022" spans="1:1" x14ac:dyDescent="0.2">
      <c r="A16022" s="2"/>
    </row>
    <row r="16023" spans="1:1" x14ac:dyDescent="0.2">
      <c r="A16023" s="2"/>
    </row>
    <row r="16024" spans="1:1" x14ac:dyDescent="0.2">
      <c r="A16024" s="2"/>
    </row>
    <row r="16025" spans="1:1" x14ac:dyDescent="0.2">
      <c r="A16025" s="2"/>
    </row>
    <row r="16026" spans="1:1" x14ac:dyDescent="0.2">
      <c r="A16026" s="2"/>
    </row>
    <row r="16027" spans="1:1" x14ac:dyDescent="0.2">
      <c r="A16027" s="2"/>
    </row>
    <row r="16028" spans="1:1" x14ac:dyDescent="0.2">
      <c r="A16028" s="2"/>
    </row>
    <row r="16029" spans="1:1" x14ac:dyDescent="0.2">
      <c r="A16029" s="2"/>
    </row>
    <row r="16030" spans="1:1" x14ac:dyDescent="0.2">
      <c r="A16030" s="2"/>
    </row>
    <row r="16031" spans="1:1" x14ac:dyDescent="0.2">
      <c r="A16031" s="2"/>
    </row>
    <row r="16032" spans="1:1" x14ac:dyDescent="0.2">
      <c r="A16032" s="2"/>
    </row>
    <row r="16033" spans="1:1" x14ac:dyDescent="0.2">
      <c r="A16033" s="2"/>
    </row>
    <row r="16034" spans="1:1" x14ac:dyDescent="0.2">
      <c r="A16034" s="2"/>
    </row>
    <row r="16035" spans="1:1" x14ac:dyDescent="0.2">
      <c r="A16035" s="2"/>
    </row>
    <row r="16036" spans="1:1" x14ac:dyDescent="0.2">
      <c r="A16036" s="2"/>
    </row>
    <row r="16037" spans="1:1" x14ac:dyDescent="0.2">
      <c r="A16037" s="2"/>
    </row>
    <row r="16038" spans="1:1" x14ac:dyDescent="0.2">
      <c r="A16038" s="2"/>
    </row>
    <row r="16039" spans="1:1" x14ac:dyDescent="0.2">
      <c r="A16039" s="2"/>
    </row>
    <row r="16040" spans="1:1" x14ac:dyDescent="0.2">
      <c r="A16040" s="2"/>
    </row>
    <row r="16041" spans="1:1" x14ac:dyDescent="0.2">
      <c r="A16041" s="2"/>
    </row>
    <row r="16042" spans="1:1" x14ac:dyDescent="0.2">
      <c r="A16042" s="2"/>
    </row>
    <row r="16043" spans="1:1" x14ac:dyDescent="0.2">
      <c r="A16043" s="2"/>
    </row>
    <row r="16044" spans="1:1" x14ac:dyDescent="0.2">
      <c r="A16044" s="2"/>
    </row>
    <row r="16045" spans="1:1" x14ac:dyDescent="0.2">
      <c r="A16045" s="2"/>
    </row>
    <row r="16046" spans="1:1" x14ac:dyDescent="0.2">
      <c r="A16046" s="2"/>
    </row>
    <row r="16047" spans="1:1" x14ac:dyDescent="0.2">
      <c r="A16047" s="2"/>
    </row>
    <row r="16048" spans="1:1" x14ac:dyDescent="0.2">
      <c r="A16048" s="2"/>
    </row>
    <row r="16049" spans="1:1" x14ac:dyDescent="0.2">
      <c r="A16049" s="2"/>
    </row>
    <row r="16050" spans="1:1" x14ac:dyDescent="0.2">
      <c r="A16050" s="2"/>
    </row>
    <row r="16051" spans="1:1" x14ac:dyDescent="0.2">
      <c r="A16051" s="2"/>
    </row>
    <row r="16052" spans="1:1" x14ac:dyDescent="0.2">
      <c r="A16052" s="2"/>
    </row>
    <row r="16053" spans="1:1" x14ac:dyDescent="0.2">
      <c r="A16053" s="2"/>
    </row>
    <row r="16054" spans="1:1" x14ac:dyDescent="0.2">
      <c r="A16054" s="2"/>
    </row>
    <row r="16055" spans="1:1" x14ac:dyDescent="0.2">
      <c r="A16055" s="2"/>
    </row>
    <row r="16056" spans="1:1" x14ac:dyDescent="0.2">
      <c r="A16056" s="2"/>
    </row>
    <row r="16057" spans="1:1" x14ac:dyDescent="0.2">
      <c r="A16057" s="2"/>
    </row>
    <row r="16058" spans="1:1" x14ac:dyDescent="0.2">
      <c r="A16058" s="2"/>
    </row>
    <row r="16059" spans="1:1" x14ac:dyDescent="0.2">
      <c r="A16059" s="2"/>
    </row>
    <row r="16060" spans="1:1" x14ac:dyDescent="0.2">
      <c r="A16060" s="2"/>
    </row>
    <row r="16061" spans="1:1" x14ac:dyDescent="0.2">
      <c r="A16061" s="2"/>
    </row>
    <row r="16062" spans="1:1" x14ac:dyDescent="0.2">
      <c r="A16062" s="2"/>
    </row>
    <row r="16063" spans="1:1" x14ac:dyDescent="0.2">
      <c r="A16063" s="2"/>
    </row>
    <row r="16064" spans="1:1" x14ac:dyDescent="0.2">
      <c r="A16064" s="2"/>
    </row>
    <row r="16065" spans="1:1" x14ac:dyDescent="0.2">
      <c r="A16065" s="2"/>
    </row>
    <row r="16066" spans="1:1" x14ac:dyDescent="0.2">
      <c r="A16066" s="2"/>
    </row>
    <row r="16067" spans="1:1" x14ac:dyDescent="0.2">
      <c r="A16067" s="2"/>
    </row>
    <row r="16068" spans="1:1" x14ac:dyDescent="0.2">
      <c r="A16068" s="2"/>
    </row>
    <row r="16069" spans="1:1" x14ac:dyDescent="0.2">
      <c r="A16069" s="2"/>
    </row>
    <row r="16070" spans="1:1" x14ac:dyDescent="0.2">
      <c r="A16070" s="2"/>
    </row>
    <row r="16071" spans="1:1" x14ac:dyDescent="0.2">
      <c r="A16071" s="2"/>
    </row>
    <row r="16072" spans="1:1" x14ac:dyDescent="0.2">
      <c r="A16072" s="2"/>
    </row>
    <row r="16073" spans="1:1" x14ac:dyDescent="0.2">
      <c r="A16073" s="2"/>
    </row>
    <row r="16074" spans="1:1" x14ac:dyDescent="0.2">
      <c r="A16074" s="2"/>
    </row>
    <row r="16075" spans="1:1" x14ac:dyDescent="0.2">
      <c r="A16075" s="2"/>
    </row>
    <row r="16076" spans="1:1" x14ac:dyDescent="0.2">
      <c r="A16076" s="2"/>
    </row>
    <row r="16077" spans="1:1" x14ac:dyDescent="0.2">
      <c r="A16077" s="2"/>
    </row>
    <row r="16078" spans="1:1" x14ac:dyDescent="0.2">
      <c r="A16078" s="2"/>
    </row>
    <row r="16079" spans="1:1" x14ac:dyDescent="0.2">
      <c r="A16079" s="2"/>
    </row>
    <row r="16080" spans="1:1" x14ac:dyDescent="0.2">
      <c r="A16080" s="2"/>
    </row>
    <row r="16081" spans="1:1" x14ac:dyDescent="0.2">
      <c r="A16081" s="2"/>
    </row>
    <row r="16082" spans="1:1" x14ac:dyDescent="0.2">
      <c r="A16082" s="2"/>
    </row>
    <row r="16083" spans="1:1" x14ac:dyDescent="0.2">
      <c r="A16083" s="2"/>
    </row>
    <row r="16084" spans="1:1" x14ac:dyDescent="0.2">
      <c r="A16084" s="2"/>
    </row>
    <row r="16085" spans="1:1" x14ac:dyDescent="0.2">
      <c r="A16085" s="2"/>
    </row>
    <row r="16086" spans="1:1" x14ac:dyDescent="0.2">
      <c r="A16086" s="2"/>
    </row>
    <row r="16087" spans="1:1" x14ac:dyDescent="0.2">
      <c r="A16087" s="2"/>
    </row>
    <row r="16088" spans="1:1" x14ac:dyDescent="0.2">
      <c r="A16088" s="2"/>
    </row>
    <row r="16089" spans="1:1" x14ac:dyDescent="0.2">
      <c r="A16089" s="2"/>
    </row>
    <row r="16090" spans="1:1" x14ac:dyDescent="0.2">
      <c r="A16090" s="2"/>
    </row>
    <row r="16091" spans="1:1" x14ac:dyDescent="0.2">
      <c r="A16091" s="2"/>
    </row>
    <row r="16092" spans="1:1" x14ac:dyDescent="0.2">
      <c r="A16092" s="2"/>
    </row>
    <row r="16093" spans="1:1" x14ac:dyDescent="0.2">
      <c r="A16093" s="2"/>
    </row>
    <row r="16094" spans="1:1" x14ac:dyDescent="0.2">
      <c r="A16094" s="2"/>
    </row>
    <row r="16095" spans="1:1" x14ac:dyDescent="0.2">
      <c r="A16095" s="2"/>
    </row>
    <row r="16096" spans="1:1" x14ac:dyDescent="0.2">
      <c r="A16096" s="2"/>
    </row>
    <row r="16097" spans="1:1" x14ac:dyDescent="0.2">
      <c r="A16097" s="2"/>
    </row>
    <row r="16098" spans="1:1" x14ac:dyDescent="0.2">
      <c r="A16098" s="2"/>
    </row>
    <row r="16099" spans="1:1" x14ac:dyDescent="0.2">
      <c r="A16099" s="2"/>
    </row>
    <row r="16100" spans="1:1" x14ac:dyDescent="0.2">
      <c r="A16100" s="2"/>
    </row>
    <row r="16101" spans="1:1" x14ac:dyDescent="0.2">
      <c r="A16101" s="2"/>
    </row>
    <row r="16102" spans="1:1" x14ac:dyDescent="0.2">
      <c r="A16102" s="2"/>
    </row>
    <row r="16103" spans="1:1" x14ac:dyDescent="0.2">
      <c r="A16103" s="2"/>
    </row>
    <row r="16104" spans="1:1" x14ac:dyDescent="0.2">
      <c r="A16104" s="2"/>
    </row>
    <row r="16105" spans="1:1" x14ac:dyDescent="0.2">
      <c r="A16105" s="2"/>
    </row>
    <row r="16106" spans="1:1" x14ac:dyDescent="0.2">
      <c r="A16106" s="2"/>
    </row>
    <row r="16107" spans="1:1" x14ac:dyDescent="0.2">
      <c r="A16107" s="2"/>
    </row>
    <row r="16108" spans="1:1" x14ac:dyDescent="0.2">
      <c r="A16108" s="2"/>
    </row>
    <row r="16109" spans="1:1" x14ac:dyDescent="0.2">
      <c r="A16109" s="2"/>
    </row>
    <row r="16110" spans="1:1" x14ac:dyDescent="0.2">
      <c r="A16110" s="2"/>
    </row>
    <row r="16111" spans="1:1" x14ac:dyDescent="0.2">
      <c r="A16111" s="2"/>
    </row>
    <row r="16112" spans="1:1" x14ac:dyDescent="0.2">
      <c r="A16112" s="2"/>
    </row>
    <row r="16113" spans="1:1" x14ac:dyDescent="0.2">
      <c r="A16113" s="2"/>
    </row>
    <row r="16114" spans="1:1" x14ac:dyDescent="0.2">
      <c r="A16114" s="2"/>
    </row>
    <row r="16115" spans="1:1" x14ac:dyDescent="0.2">
      <c r="A16115" s="2"/>
    </row>
    <row r="16116" spans="1:1" x14ac:dyDescent="0.2">
      <c r="A16116" s="2"/>
    </row>
    <row r="16117" spans="1:1" x14ac:dyDescent="0.2">
      <c r="A16117" s="2"/>
    </row>
    <row r="16118" spans="1:1" x14ac:dyDescent="0.2">
      <c r="A16118" s="2"/>
    </row>
    <row r="16119" spans="1:1" x14ac:dyDescent="0.2">
      <c r="A16119" s="2"/>
    </row>
    <row r="16120" spans="1:1" x14ac:dyDescent="0.2">
      <c r="A16120" s="2"/>
    </row>
    <row r="16121" spans="1:1" x14ac:dyDescent="0.2">
      <c r="A16121" s="2"/>
    </row>
    <row r="16122" spans="1:1" x14ac:dyDescent="0.2">
      <c r="A16122" s="2"/>
    </row>
    <row r="16123" spans="1:1" x14ac:dyDescent="0.2">
      <c r="A16123" s="2"/>
    </row>
    <row r="16124" spans="1:1" x14ac:dyDescent="0.2">
      <c r="A16124" s="2"/>
    </row>
    <row r="16125" spans="1:1" x14ac:dyDescent="0.2">
      <c r="A16125" s="2"/>
    </row>
    <row r="16126" spans="1:1" x14ac:dyDescent="0.2">
      <c r="A16126" s="2"/>
    </row>
    <row r="16127" spans="1:1" x14ac:dyDescent="0.2">
      <c r="A16127" s="2"/>
    </row>
    <row r="16128" spans="1:1" x14ac:dyDescent="0.2">
      <c r="A16128" s="2"/>
    </row>
    <row r="16129" spans="1:1" x14ac:dyDescent="0.2">
      <c r="A16129" s="2"/>
    </row>
    <row r="16130" spans="1:1" x14ac:dyDescent="0.2">
      <c r="A16130" s="2"/>
    </row>
    <row r="16131" spans="1:1" x14ac:dyDescent="0.2">
      <c r="A16131" s="2"/>
    </row>
    <row r="16132" spans="1:1" x14ac:dyDescent="0.2">
      <c r="A16132" s="2"/>
    </row>
    <row r="16133" spans="1:1" x14ac:dyDescent="0.2">
      <c r="A16133" s="2"/>
    </row>
    <row r="16134" spans="1:1" x14ac:dyDescent="0.2">
      <c r="A16134" s="2"/>
    </row>
    <row r="16135" spans="1:1" x14ac:dyDescent="0.2">
      <c r="A16135" s="2"/>
    </row>
    <row r="16136" spans="1:1" x14ac:dyDescent="0.2">
      <c r="A16136" s="2"/>
    </row>
    <row r="16137" spans="1:1" x14ac:dyDescent="0.2">
      <c r="A16137" s="2"/>
    </row>
    <row r="16138" spans="1:1" x14ac:dyDescent="0.2">
      <c r="A16138" s="2"/>
    </row>
    <row r="16139" spans="1:1" x14ac:dyDescent="0.2">
      <c r="A16139" s="2"/>
    </row>
    <row r="16140" spans="1:1" x14ac:dyDescent="0.2">
      <c r="A16140" s="2"/>
    </row>
    <row r="16141" spans="1:1" x14ac:dyDescent="0.2">
      <c r="A16141" s="2"/>
    </row>
    <row r="16142" spans="1:1" x14ac:dyDescent="0.2">
      <c r="A16142" s="2"/>
    </row>
    <row r="16143" spans="1:1" x14ac:dyDescent="0.2">
      <c r="A16143" s="2"/>
    </row>
    <row r="16144" spans="1:1" x14ac:dyDescent="0.2">
      <c r="A16144" s="2"/>
    </row>
    <row r="16145" spans="1:1" x14ac:dyDescent="0.2">
      <c r="A16145" s="2"/>
    </row>
    <row r="16146" spans="1:1" x14ac:dyDescent="0.2">
      <c r="A16146" s="2"/>
    </row>
    <row r="16147" spans="1:1" x14ac:dyDescent="0.2">
      <c r="A16147" s="2"/>
    </row>
    <row r="16148" spans="1:1" x14ac:dyDescent="0.2">
      <c r="A16148" s="2"/>
    </row>
    <row r="16149" spans="1:1" x14ac:dyDescent="0.2">
      <c r="A16149" s="2"/>
    </row>
    <row r="16150" spans="1:1" x14ac:dyDescent="0.2">
      <c r="A16150" s="2"/>
    </row>
    <row r="16151" spans="1:1" x14ac:dyDescent="0.2">
      <c r="A16151" s="2"/>
    </row>
    <row r="16152" spans="1:1" x14ac:dyDescent="0.2">
      <c r="A16152" s="2"/>
    </row>
    <row r="16153" spans="1:1" x14ac:dyDescent="0.2">
      <c r="A16153" s="2"/>
    </row>
    <row r="16154" spans="1:1" x14ac:dyDescent="0.2">
      <c r="A16154" s="2"/>
    </row>
    <row r="16155" spans="1:1" x14ac:dyDescent="0.2">
      <c r="A16155" s="2"/>
    </row>
    <row r="16156" spans="1:1" x14ac:dyDescent="0.2">
      <c r="A16156" s="2"/>
    </row>
    <row r="16157" spans="1:1" x14ac:dyDescent="0.2">
      <c r="A16157" s="2"/>
    </row>
    <row r="16158" spans="1:1" x14ac:dyDescent="0.2">
      <c r="A16158" s="2"/>
    </row>
    <row r="16159" spans="1:1" x14ac:dyDescent="0.2">
      <c r="A16159" s="2"/>
    </row>
    <row r="16160" spans="1:1" x14ac:dyDescent="0.2">
      <c r="A16160" s="2"/>
    </row>
    <row r="16161" spans="1:1" x14ac:dyDescent="0.2">
      <c r="A16161" s="2"/>
    </row>
    <row r="16162" spans="1:1" x14ac:dyDescent="0.2">
      <c r="A16162" s="2"/>
    </row>
    <row r="16163" spans="1:1" x14ac:dyDescent="0.2">
      <c r="A16163" s="2"/>
    </row>
    <row r="16164" spans="1:1" x14ac:dyDescent="0.2">
      <c r="A16164" s="2"/>
    </row>
    <row r="16165" spans="1:1" x14ac:dyDescent="0.2">
      <c r="A16165" s="2"/>
    </row>
    <row r="16166" spans="1:1" x14ac:dyDescent="0.2">
      <c r="A16166" s="2"/>
    </row>
    <row r="16167" spans="1:1" x14ac:dyDescent="0.2">
      <c r="A16167" s="2"/>
    </row>
    <row r="16168" spans="1:1" x14ac:dyDescent="0.2">
      <c r="A16168" s="2"/>
    </row>
    <row r="16169" spans="1:1" x14ac:dyDescent="0.2">
      <c r="A16169" s="2"/>
    </row>
    <row r="16170" spans="1:1" x14ac:dyDescent="0.2">
      <c r="A16170" s="2"/>
    </row>
    <row r="16171" spans="1:1" x14ac:dyDescent="0.2">
      <c r="A16171" s="2"/>
    </row>
    <row r="16172" spans="1:1" x14ac:dyDescent="0.2">
      <c r="A16172" s="2"/>
    </row>
    <row r="16173" spans="1:1" x14ac:dyDescent="0.2">
      <c r="A16173" s="2"/>
    </row>
    <row r="16174" spans="1:1" x14ac:dyDescent="0.2">
      <c r="A16174" s="2"/>
    </row>
    <row r="16175" spans="1:1" x14ac:dyDescent="0.2">
      <c r="A16175" s="2"/>
    </row>
    <row r="16176" spans="1:1" x14ac:dyDescent="0.2">
      <c r="A16176" s="2"/>
    </row>
    <row r="16177" spans="1:1" x14ac:dyDescent="0.2">
      <c r="A16177" s="2"/>
    </row>
    <row r="16178" spans="1:1" x14ac:dyDescent="0.2">
      <c r="A16178" s="2"/>
    </row>
    <row r="16179" spans="1:1" x14ac:dyDescent="0.2">
      <c r="A16179" s="2"/>
    </row>
    <row r="16180" spans="1:1" x14ac:dyDescent="0.2">
      <c r="A16180" s="2"/>
    </row>
    <row r="16181" spans="1:1" x14ac:dyDescent="0.2">
      <c r="A16181" s="2"/>
    </row>
    <row r="16182" spans="1:1" x14ac:dyDescent="0.2">
      <c r="A16182" s="2"/>
    </row>
    <row r="16183" spans="1:1" x14ac:dyDescent="0.2">
      <c r="A16183" s="2"/>
    </row>
    <row r="16184" spans="1:1" x14ac:dyDescent="0.2">
      <c r="A16184" s="2"/>
    </row>
    <row r="16185" spans="1:1" x14ac:dyDescent="0.2">
      <c r="A16185" s="2"/>
    </row>
    <row r="16186" spans="1:1" x14ac:dyDescent="0.2">
      <c r="A16186" s="2"/>
    </row>
    <row r="16187" spans="1:1" x14ac:dyDescent="0.2">
      <c r="A16187" s="2"/>
    </row>
    <row r="16188" spans="1:1" x14ac:dyDescent="0.2">
      <c r="A16188" s="2"/>
    </row>
    <row r="16189" spans="1:1" x14ac:dyDescent="0.2">
      <c r="A16189" s="2"/>
    </row>
    <row r="16190" spans="1:1" x14ac:dyDescent="0.2">
      <c r="A16190" s="2"/>
    </row>
    <row r="16191" spans="1:1" x14ac:dyDescent="0.2">
      <c r="A16191" s="2"/>
    </row>
    <row r="16192" spans="1:1" x14ac:dyDescent="0.2">
      <c r="A16192" s="2"/>
    </row>
    <row r="16193" spans="1:1" x14ac:dyDescent="0.2">
      <c r="A16193" s="2"/>
    </row>
    <row r="16194" spans="1:1" x14ac:dyDescent="0.2">
      <c r="A16194" s="2"/>
    </row>
    <row r="16195" spans="1:1" x14ac:dyDescent="0.2">
      <c r="A16195" s="2"/>
    </row>
    <row r="16196" spans="1:1" x14ac:dyDescent="0.2">
      <c r="A16196" s="2"/>
    </row>
    <row r="16197" spans="1:1" x14ac:dyDescent="0.2">
      <c r="A16197" s="2"/>
    </row>
    <row r="16198" spans="1:1" x14ac:dyDescent="0.2">
      <c r="A16198" s="2"/>
    </row>
    <row r="16199" spans="1:1" x14ac:dyDescent="0.2">
      <c r="A16199" s="2"/>
    </row>
    <row r="16200" spans="1:1" x14ac:dyDescent="0.2">
      <c r="A16200" s="2"/>
    </row>
    <row r="16201" spans="1:1" x14ac:dyDescent="0.2">
      <c r="A16201" s="2"/>
    </row>
    <row r="16202" spans="1:1" x14ac:dyDescent="0.2">
      <c r="A16202" s="2"/>
    </row>
    <row r="16203" spans="1:1" x14ac:dyDescent="0.2">
      <c r="A16203" s="2"/>
    </row>
    <row r="16204" spans="1:1" x14ac:dyDescent="0.2">
      <c r="A16204" s="2"/>
    </row>
    <row r="16205" spans="1:1" x14ac:dyDescent="0.2">
      <c r="A16205" s="2"/>
    </row>
    <row r="16206" spans="1:1" x14ac:dyDescent="0.2">
      <c r="A16206" s="2"/>
    </row>
    <row r="16207" spans="1:1" x14ac:dyDescent="0.2">
      <c r="A16207" s="2"/>
    </row>
    <row r="16208" spans="1:1" x14ac:dyDescent="0.2">
      <c r="A16208" s="2"/>
    </row>
    <row r="16209" spans="1:1" x14ac:dyDescent="0.2">
      <c r="A16209" s="2"/>
    </row>
    <row r="16210" spans="1:1" x14ac:dyDescent="0.2">
      <c r="A16210" s="2"/>
    </row>
    <row r="16211" spans="1:1" x14ac:dyDescent="0.2">
      <c r="A16211" s="2"/>
    </row>
    <row r="16212" spans="1:1" x14ac:dyDescent="0.2">
      <c r="A16212" s="2"/>
    </row>
    <row r="16213" spans="1:1" x14ac:dyDescent="0.2">
      <c r="A16213" s="2"/>
    </row>
    <row r="16214" spans="1:1" x14ac:dyDescent="0.2">
      <c r="A16214" s="2"/>
    </row>
    <row r="16215" spans="1:1" x14ac:dyDescent="0.2">
      <c r="A16215" s="2"/>
    </row>
    <row r="16216" spans="1:1" x14ac:dyDescent="0.2">
      <c r="A16216" s="2"/>
    </row>
    <row r="16217" spans="1:1" x14ac:dyDescent="0.2">
      <c r="A16217" s="2"/>
    </row>
    <row r="16218" spans="1:1" x14ac:dyDescent="0.2">
      <c r="A16218" s="2"/>
    </row>
    <row r="16219" spans="1:1" x14ac:dyDescent="0.2">
      <c r="A16219" s="2"/>
    </row>
    <row r="16220" spans="1:1" x14ac:dyDescent="0.2">
      <c r="A16220" s="2"/>
    </row>
    <row r="16221" spans="1:1" x14ac:dyDescent="0.2">
      <c r="A16221" s="2"/>
    </row>
    <row r="16222" spans="1:1" x14ac:dyDescent="0.2">
      <c r="A16222" s="2"/>
    </row>
    <row r="16223" spans="1:1" x14ac:dyDescent="0.2">
      <c r="A16223" s="2"/>
    </row>
    <row r="16224" spans="1:1" x14ac:dyDescent="0.2">
      <c r="A16224" s="2"/>
    </row>
    <row r="16225" spans="1:1" x14ac:dyDescent="0.2">
      <c r="A16225" s="2"/>
    </row>
    <row r="16226" spans="1:1" x14ac:dyDescent="0.2">
      <c r="A16226" s="2"/>
    </row>
    <row r="16227" spans="1:1" x14ac:dyDescent="0.2">
      <c r="A16227" s="2"/>
    </row>
    <row r="16228" spans="1:1" x14ac:dyDescent="0.2">
      <c r="A16228" s="2"/>
    </row>
    <row r="16229" spans="1:1" x14ac:dyDescent="0.2">
      <c r="A16229" s="2"/>
    </row>
    <row r="16230" spans="1:1" x14ac:dyDescent="0.2">
      <c r="A16230" s="2"/>
    </row>
    <row r="16231" spans="1:1" x14ac:dyDescent="0.2">
      <c r="A16231" s="2"/>
    </row>
    <row r="16232" spans="1:1" x14ac:dyDescent="0.2">
      <c r="A16232" s="2"/>
    </row>
    <row r="16233" spans="1:1" x14ac:dyDescent="0.2">
      <c r="A16233" s="2"/>
    </row>
    <row r="16234" spans="1:1" x14ac:dyDescent="0.2">
      <c r="A16234" s="2"/>
    </row>
    <row r="16235" spans="1:1" x14ac:dyDescent="0.2">
      <c r="A16235" s="2"/>
    </row>
    <row r="16236" spans="1:1" x14ac:dyDescent="0.2">
      <c r="A16236" s="2"/>
    </row>
    <row r="16237" spans="1:1" x14ac:dyDescent="0.2">
      <c r="A16237" s="2"/>
    </row>
    <row r="16238" spans="1:1" x14ac:dyDescent="0.2">
      <c r="A16238" s="2"/>
    </row>
    <row r="16239" spans="1:1" x14ac:dyDescent="0.2">
      <c r="A16239" s="2"/>
    </row>
    <row r="16240" spans="1:1" x14ac:dyDescent="0.2">
      <c r="A16240" s="2"/>
    </row>
    <row r="16241" spans="1:1" x14ac:dyDescent="0.2">
      <c r="A16241" s="2"/>
    </row>
    <row r="16242" spans="1:1" x14ac:dyDescent="0.2">
      <c r="A16242" s="2"/>
    </row>
    <row r="16243" spans="1:1" x14ac:dyDescent="0.2">
      <c r="A16243" s="2"/>
    </row>
    <row r="16244" spans="1:1" x14ac:dyDescent="0.2">
      <c r="A16244" s="2"/>
    </row>
    <row r="16245" spans="1:1" x14ac:dyDescent="0.2">
      <c r="A16245" s="2"/>
    </row>
    <row r="16246" spans="1:1" x14ac:dyDescent="0.2">
      <c r="A16246" s="2"/>
    </row>
    <row r="16247" spans="1:1" x14ac:dyDescent="0.2">
      <c r="A16247" s="2"/>
    </row>
    <row r="16248" spans="1:1" x14ac:dyDescent="0.2">
      <c r="A16248" s="2"/>
    </row>
    <row r="16249" spans="1:1" x14ac:dyDescent="0.2">
      <c r="A16249" s="2"/>
    </row>
    <row r="16250" spans="1:1" x14ac:dyDescent="0.2">
      <c r="A16250" s="2"/>
    </row>
    <row r="16251" spans="1:1" x14ac:dyDescent="0.2">
      <c r="A16251" s="2"/>
    </row>
    <row r="16252" spans="1:1" x14ac:dyDescent="0.2">
      <c r="A16252" s="2"/>
    </row>
    <row r="16253" spans="1:1" x14ac:dyDescent="0.2">
      <c r="A16253" s="2"/>
    </row>
    <row r="16254" spans="1:1" x14ac:dyDescent="0.2">
      <c r="A16254" s="2"/>
    </row>
    <row r="16255" spans="1:1" x14ac:dyDescent="0.2">
      <c r="A16255" s="2"/>
    </row>
    <row r="16256" spans="1:1" x14ac:dyDescent="0.2">
      <c r="A16256" s="2"/>
    </row>
    <row r="16257" spans="1:1" x14ac:dyDescent="0.2">
      <c r="A16257" s="2"/>
    </row>
    <row r="16258" spans="1:1" x14ac:dyDescent="0.2">
      <c r="A16258" s="2"/>
    </row>
    <row r="16259" spans="1:1" x14ac:dyDescent="0.2">
      <c r="A16259" s="2"/>
    </row>
    <row r="16260" spans="1:1" x14ac:dyDescent="0.2">
      <c r="A16260" s="2"/>
    </row>
    <row r="16261" spans="1:1" x14ac:dyDescent="0.2">
      <c r="A16261" s="2"/>
    </row>
    <row r="16262" spans="1:1" x14ac:dyDescent="0.2">
      <c r="A16262" s="2"/>
    </row>
    <row r="16263" spans="1:1" x14ac:dyDescent="0.2">
      <c r="A16263" s="2"/>
    </row>
    <row r="16264" spans="1:1" x14ac:dyDescent="0.2">
      <c r="A16264" s="2"/>
    </row>
    <row r="16265" spans="1:1" x14ac:dyDescent="0.2">
      <c r="A16265" s="2"/>
    </row>
    <row r="16266" spans="1:1" x14ac:dyDescent="0.2">
      <c r="A16266" s="2"/>
    </row>
    <row r="16267" spans="1:1" x14ac:dyDescent="0.2">
      <c r="A16267" s="2"/>
    </row>
    <row r="16268" spans="1:1" x14ac:dyDescent="0.2">
      <c r="A16268" s="2"/>
    </row>
    <row r="16269" spans="1:1" x14ac:dyDescent="0.2">
      <c r="A16269" s="2"/>
    </row>
    <row r="16270" spans="1:1" x14ac:dyDescent="0.2">
      <c r="A16270" s="2"/>
    </row>
    <row r="16271" spans="1:1" x14ac:dyDescent="0.2">
      <c r="A16271" s="2"/>
    </row>
    <row r="16272" spans="1:1" x14ac:dyDescent="0.2">
      <c r="A16272" s="2"/>
    </row>
    <row r="16273" spans="1:1" x14ac:dyDescent="0.2">
      <c r="A16273" s="2"/>
    </row>
    <row r="16274" spans="1:1" x14ac:dyDescent="0.2">
      <c r="A16274" s="2"/>
    </row>
    <row r="16275" spans="1:1" x14ac:dyDescent="0.2">
      <c r="A16275" s="2"/>
    </row>
    <row r="16276" spans="1:1" x14ac:dyDescent="0.2">
      <c r="A16276" s="2"/>
    </row>
    <row r="16277" spans="1:1" x14ac:dyDescent="0.2">
      <c r="A16277" s="2"/>
    </row>
    <row r="16278" spans="1:1" x14ac:dyDescent="0.2">
      <c r="A16278" s="2"/>
    </row>
    <row r="16279" spans="1:1" x14ac:dyDescent="0.2">
      <c r="A16279" s="2"/>
    </row>
    <row r="16280" spans="1:1" x14ac:dyDescent="0.2">
      <c r="A16280" s="2"/>
    </row>
    <row r="16281" spans="1:1" x14ac:dyDescent="0.2">
      <c r="A16281" s="2"/>
    </row>
    <row r="16282" spans="1:1" x14ac:dyDescent="0.2">
      <c r="A16282" s="2"/>
    </row>
    <row r="16283" spans="1:1" x14ac:dyDescent="0.2">
      <c r="A16283" s="2"/>
    </row>
    <row r="16284" spans="1:1" x14ac:dyDescent="0.2">
      <c r="A16284" s="2"/>
    </row>
    <row r="16285" spans="1:1" x14ac:dyDescent="0.2">
      <c r="A16285" s="2"/>
    </row>
    <row r="16286" spans="1:1" x14ac:dyDescent="0.2">
      <c r="A16286" s="2"/>
    </row>
    <row r="16287" spans="1:1" x14ac:dyDescent="0.2">
      <c r="A16287" s="2"/>
    </row>
    <row r="16288" spans="1:1" x14ac:dyDescent="0.2">
      <c r="A16288" s="2"/>
    </row>
    <row r="16289" spans="1:1" x14ac:dyDescent="0.2">
      <c r="A16289" s="2"/>
    </row>
    <row r="16290" spans="1:1" x14ac:dyDescent="0.2">
      <c r="A16290" s="2"/>
    </row>
    <row r="16291" spans="1:1" x14ac:dyDescent="0.2">
      <c r="A16291" s="2"/>
    </row>
    <row r="16292" spans="1:1" x14ac:dyDescent="0.2">
      <c r="A16292" s="2"/>
    </row>
    <row r="16293" spans="1:1" x14ac:dyDescent="0.2">
      <c r="A16293" s="2"/>
    </row>
    <row r="16294" spans="1:1" x14ac:dyDescent="0.2">
      <c r="A16294" s="2"/>
    </row>
    <row r="16295" spans="1:1" x14ac:dyDescent="0.2">
      <c r="A16295" s="2"/>
    </row>
    <row r="16296" spans="1:1" x14ac:dyDescent="0.2">
      <c r="A16296" s="2"/>
    </row>
    <row r="16297" spans="1:1" x14ac:dyDescent="0.2">
      <c r="A16297" s="2"/>
    </row>
    <row r="16298" spans="1:1" x14ac:dyDescent="0.2">
      <c r="A16298" s="2"/>
    </row>
    <row r="16299" spans="1:1" x14ac:dyDescent="0.2">
      <c r="A16299" s="2"/>
    </row>
    <row r="16300" spans="1:1" x14ac:dyDescent="0.2">
      <c r="A16300" s="2"/>
    </row>
    <row r="16301" spans="1:1" x14ac:dyDescent="0.2">
      <c r="A16301" s="2"/>
    </row>
    <row r="16302" spans="1:1" x14ac:dyDescent="0.2">
      <c r="A16302" s="2"/>
    </row>
    <row r="16303" spans="1:1" x14ac:dyDescent="0.2">
      <c r="A16303" s="2"/>
    </row>
    <row r="16304" spans="1:1" x14ac:dyDescent="0.2">
      <c r="A16304" s="2"/>
    </row>
    <row r="16305" spans="1:1" x14ac:dyDescent="0.2">
      <c r="A16305" s="2"/>
    </row>
    <row r="16306" spans="1:1" x14ac:dyDescent="0.2">
      <c r="A16306" s="2"/>
    </row>
    <row r="16307" spans="1:1" x14ac:dyDescent="0.2">
      <c r="A16307" s="2"/>
    </row>
    <row r="16308" spans="1:1" x14ac:dyDescent="0.2">
      <c r="A16308" s="2"/>
    </row>
    <row r="16309" spans="1:1" x14ac:dyDescent="0.2">
      <c r="A16309" s="2"/>
    </row>
    <row r="16310" spans="1:1" x14ac:dyDescent="0.2">
      <c r="A16310" s="2"/>
    </row>
    <row r="16311" spans="1:1" x14ac:dyDescent="0.2">
      <c r="A16311" s="2"/>
    </row>
    <row r="16312" spans="1:1" x14ac:dyDescent="0.2">
      <c r="A16312" s="2"/>
    </row>
    <row r="16313" spans="1:1" x14ac:dyDescent="0.2">
      <c r="A16313" s="2"/>
    </row>
    <row r="16314" spans="1:1" x14ac:dyDescent="0.2">
      <c r="A16314" s="2"/>
    </row>
    <row r="16315" spans="1:1" x14ac:dyDescent="0.2">
      <c r="A16315" s="2"/>
    </row>
    <row r="16316" spans="1:1" x14ac:dyDescent="0.2">
      <c r="A16316" s="2"/>
    </row>
    <row r="16317" spans="1:1" x14ac:dyDescent="0.2">
      <c r="A16317" s="2"/>
    </row>
    <row r="16318" spans="1:1" x14ac:dyDescent="0.2">
      <c r="A16318" s="2"/>
    </row>
    <row r="16319" spans="1:1" x14ac:dyDescent="0.2">
      <c r="A16319" s="2"/>
    </row>
    <row r="16320" spans="1:1" x14ac:dyDescent="0.2">
      <c r="A16320" s="2"/>
    </row>
    <row r="16321" spans="1:1" x14ac:dyDescent="0.2">
      <c r="A16321" s="2"/>
    </row>
    <row r="16322" spans="1:1" x14ac:dyDescent="0.2">
      <c r="A16322" s="2"/>
    </row>
    <row r="16323" spans="1:1" x14ac:dyDescent="0.2">
      <c r="A16323" s="2"/>
    </row>
    <row r="16324" spans="1:1" x14ac:dyDescent="0.2">
      <c r="A16324" s="2"/>
    </row>
    <row r="16325" spans="1:1" x14ac:dyDescent="0.2">
      <c r="A16325" s="2"/>
    </row>
    <row r="16326" spans="1:1" x14ac:dyDescent="0.2">
      <c r="A16326" s="2"/>
    </row>
    <row r="16327" spans="1:1" x14ac:dyDescent="0.2">
      <c r="A16327" s="2"/>
    </row>
    <row r="16328" spans="1:1" x14ac:dyDescent="0.2">
      <c r="A16328" s="2"/>
    </row>
    <row r="16329" spans="1:1" x14ac:dyDescent="0.2">
      <c r="A16329" s="2"/>
    </row>
    <row r="16330" spans="1:1" x14ac:dyDescent="0.2">
      <c r="A16330" s="2"/>
    </row>
    <row r="16331" spans="1:1" x14ac:dyDescent="0.2">
      <c r="A16331" s="2"/>
    </row>
    <row r="16332" spans="1:1" x14ac:dyDescent="0.2">
      <c r="A16332" s="2"/>
    </row>
    <row r="16333" spans="1:1" x14ac:dyDescent="0.2">
      <c r="A16333" s="2"/>
    </row>
    <row r="16334" spans="1:1" x14ac:dyDescent="0.2">
      <c r="A16334" s="2"/>
    </row>
    <row r="16335" spans="1:1" x14ac:dyDescent="0.2">
      <c r="A16335" s="2"/>
    </row>
    <row r="16336" spans="1:1" x14ac:dyDescent="0.2">
      <c r="A16336" s="2"/>
    </row>
    <row r="16337" spans="1:1" x14ac:dyDescent="0.2">
      <c r="A16337" s="2"/>
    </row>
    <row r="16338" spans="1:1" x14ac:dyDescent="0.2">
      <c r="A16338" s="2"/>
    </row>
    <row r="16339" spans="1:1" x14ac:dyDescent="0.2">
      <c r="A16339" s="2"/>
    </row>
    <row r="16340" spans="1:1" x14ac:dyDescent="0.2">
      <c r="A16340" s="2"/>
    </row>
    <row r="16341" spans="1:1" x14ac:dyDescent="0.2">
      <c r="A16341" s="2"/>
    </row>
    <row r="16342" spans="1:1" x14ac:dyDescent="0.2">
      <c r="A16342" s="2"/>
    </row>
    <row r="16343" spans="1:1" x14ac:dyDescent="0.2">
      <c r="A16343" s="2"/>
    </row>
    <row r="16344" spans="1:1" x14ac:dyDescent="0.2">
      <c r="A16344" s="2"/>
    </row>
    <row r="16345" spans="1:1" x14ac:dyDescent="0.2">
      <c r="A16345" s="2"/>
    </row>
    <row r="16346" spans="1:1" x14ac:dyDescent="0.2">
      <c r="A16346" s="2"/>
    </row>
    <row r="16347" spans="1:1" x14ac:dyDescent="0.2">
      <c r="A16347" s="2"/>
    </row>
    <row r="16348" spans="1:1" x14ac:dyDescent="0.2">
      <c r="A16348" s="2"/>
    </row>
    <row r="16349" spans="1:1" x14ac:dyDescent="0.2">
      <c r="A16349" s="2"/>
    </row>
    <row r="16350" spans="1:1" x14ac:dyDescent="0.2">
      <c r="A16350" s="2"/>
    </row>
    <row r="16351" spans="1:1" x14ac:dyDescent="0.2">
      <c r="A16351" s="2"/>
    </row>
    <row r="16352" spans="1:1" x14ac:dyDescent="0.2">
      <c r="A16352" s="2"/>
    </row>
    <row r="16353" spans="1:1" x14ac:dyDescent="0.2">
      <c r="A16353" s="2"/>
    </row>
    <row r="16354" spans="1:1" x14ac:dyDescent="0.2">
      <c r="A16354" s="2"/>
    </row>
    <row r="16355" spans="1:1" x14ac:dyDescent="0.2">
      <c r="A16355" s="2"/>
    </row>
    <row r="16356" spans="1:1" x14ac:dyDescent="0.2">
      <c r="A16356" s="2"/>
    </row>
    <row r="16357" spans="1:1" x14ac:dyDescent="0.2">
      <c r="A16357" s="2"/>
    </row>
    <row r="16358" spans="1:1" x14ac:dyDescent="0.2">
      <c r="A16358" s="2"/>
    </row>
    <row r="16359" spans="1:1" x14ac:dyDescent="0.2">
      <c r="A16359" s="2"/>
    </row>
    <row r="16360" spans="1:1" x14ac:dyDescent="0.2">
      <c r="A16360" s="2"/>
    </row>
    <row r="16361" spans="1:1" x14ac:dyDescent="0.2">
      <c r="A16361" s="2"/>
    </row>
    <row r="16362" spans="1:1" x14ac:dyDescent="0.2">
      <c r="A16362" s="2"/>
    </row>
    <row r="16363" spans="1:1" x14ac:dyDescent="0.2">
      <c r="A16363" s="2"/>
    </row>
    <row r="16364" spans="1:1" x14ac:dyDescent="0.2">
      <c r="A16364" s="2"/>
    </row>
    <row r="16365" spans="1:1" x14ac:dyDescent="0.2">
      <c r="A16365" s="2"/>
    </row>
    <row r="16366" spans="1:1" x14ac:dyDescent="0.2">
      <c r="A16366" s="2"/>
    </row>
    <row r="16367" spans="1:1" x14ac:dyDescent="0.2">
      <c r="A16367" s="2"/>
    </row>
    <row r="16368" spans="1:1" x14ac:dyDescent="0.2">
      <c r="A16368" s="2"/>
    </row>
    <row r="16369" spans="1:1" x14ac:dyDescent="0.2">
      <c r="A16369" s="2"/>
    </row>
    <row r="16370" spans="1:1" x14ac:dyDescent="0.2">
      <c r="A16370" s="2"/>
    </row>
    <row r="16371" spans="1:1" x14ac:dyDescent="0.2">
      <c r="A16371" s="2"/>
    </row>
    <row r="16372" spans="1:1" x14ac:dyDescent="0.2">
      <c r="A16372" s="2"/>
    </row>
    <row r="16373" spans="1:1" x14ac:dyDescent="0.2">
      <c r="A16373" s="2"/>
    </row>
    <row r="16374" spans="1:1" x14ac:dyDescent="0.2">
      <c r="A16374" s="2"/>
    </row>
    <row r="16375" spans="1:1" x14ac:dyDescent="0.2">
      <c r="A16375" s="2"/>
    </row>
    <row r="16376" spans="1:1" x14ac:dyDescent="0.2">
      <c r="A16376" s="2"/>
    </row>
    <row r="16377" spans="1:1" x14ac:dyDescent="0.2">
      <c r="A16377" s="2"/>
    </row>
    <row r="16378" spans="1:1" x14ac:dyDescent="0.2">
      <c r="A16378" s="2"/>
    </row>
    <row r="16379" spans="1:1" x14ac:dyDescent="0.2">
      <c r="A16379" s="2"/>
    </row>
    <row r="16380" spans="1:1" x14ac:dyDescent="0.2">
      <c r="A16380" s="2"/>
    </row>
    <row r="16381" spans="1:1" x14ac:dyDescent="0.2">
      <c r="A16381" s="2"/>
    </row>
    <row r="16382" spans="1:1" x14ac:dyDescent="0.2">
      <c r="A16382" s="2"/>
    </row>
    <row r="16383" spans="1:1" x14ac:dyDescent="0.2">
      <c r="A16383" s="2"/>
    </row>
    <row r="16384" spans="1:1" x14ac:dyDescent="0.2">
      <c r="A16384" s="2"/>
    </row>
    <row r="16385" spans="1:1" x14ac:dyDescent="0.2">
      <c r="A16385" s="2"/>
    </row>
    <row r="16386" spans="1:1" x14ac:dyDescent="0.2">
      <c r="A16386" s="2"/>
    </row>
    <row r="16387" spans="1:1" x14ac:dyDescent="0.2">
      <c r="A16387" s="2"/>
    </row>
    <row r="16388" spans="1:1" x14ac:dyDescent="0.2">
      <c r="A16388" s="2"/>
    </row>
    <row r="16389" spans="1:1" x14ac:dyDescent="0.2">
      <c r="A16389" s="2"/>
    </row>
    <row r="16390" spans="1:1" x14ac:dyDescent="0.2">
      <c r="A16390" s="2"/>
    </row>
    <row r="16391" spans="1:1" x14ac:dyDescent="0.2">
      <c r="A16391" s="2"/>
    </row>
  </sheetData>
  <pageMargins left="0.7" right="0.7" top="0.75" bottom="0.75" header="0.3" footer="0.3"/>
  <pageSetup scale="77"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K51"/>
  <sheetViews>
    <sheetView showGridLines="0" zoomScaleNormal="100" workbookViewId="0">
      <pane ySplit="1" topLeftCell="A2" activePane="bottomLeft" state="frozen"/>
      <selection pane="bottomLeft" activeCell="C13" sqref="C13"/>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28515625" customWidth="1"/>
    <col min="7" max="7" width="11.42578125" customWidth="1"/>
  </cols>
  <sheetData>
    <row r="1" spans="1:11" s="16" customFormat="1" ht="13.5" thickBot="1" x14ac:dyDescent="0.25">
      <c r="A1" s="48" t="s">
        <v>186</v>
      </c>
      <c r="B1" s="49" t="s">
        <v>187</v>
      </c>
      <c r="C1" s="48" t="s">
        <v>188</v>
      </c>
      <c r="E1" s="50" t="s">
        <v>186</v>
      </c>
      <c r="F1" s="50" t="s">
        <v>187</v>
      </c>
      <c r="G1" s="51" t="s">
        <v>188</v>
      </c>
    </row>
    <row r="2" spans="1:11" ht="13.5" thickTop="1" x14ac:dyDescent="0.2">
      <c r="A2" s="43" t="s">
        <v>66</v>
      </c>
      <c r="B2" s="34" t="s">
        <v>17</v>
      </c>
      <c r="C2" s="37" t="s">
        <v>2460</v>
      </c>
      <c r="D2" s="15"/>
      <c r="E2" s="45" t="s">
        <v>114</v>
      </c>
      <c r="F2" s="46" t="s">
        <v>61</v>
      </c>
      <c r="G2" s="47" t="s">
        <v>45</v>
      </c>
      <c r="H2" s="15"/>
      <c r="I2" s="15"/>
      <c r="J2" s="15"/>
      <c r="K2" s="15"/>
    </row>
    <row r="3" spans="1:11" x14ac:dyDescent="0.2">
      <c r="A3" s="36" t="s">
        <v>67</v>
      </c>
      <c r="B3" s="35" t="s">
        <v>40</v>
      </c>
      <c r="C3" s="37" t="s">
        <v>2458</v>
      </c>
      <c r="D3" s="15"/>
      <c r="E3" s="41" t="s">
        <v>2286</v>
      </c>
      <c r="F3" s="33" t="s">
        <v>62</v>
      </c>
      <c r="G3" s="42" t="s">
        <v>45</v>
      </c>
      <c r="H3" s="15"/>
      <c r="I3" s="15"/>
      <c r="J3" s="15"/>
      <c r="K3" s="15"/>
    </row>
    <row r="4" spans="1:11" x14ac:dyDescent="0.2">
      <c r="A4" s="36" t="s">
        <v>68</v>
      </c>
      <c r="B4" s="35" t="s">
        <v>32</v>
      </c>
      <c r="C4" s="37" t="s">
        <v>2460</v>
      </c>
      <c r="D4" s="15"/>
      <c r="E4" s="41" t="s">
        <v>116</v>
      </c>
      <c r="F4" s="33" t="s">
        <v>44</v>
      </c>
      <c r="G4" s="42" t="s">
        <v>45</v>
      </c>
      <c r="H4" s="15"/>
      <c r="I4" s="15"/>
      <c r="J4" s="15"/>
      <c r="K4" s="15"/>
    </row>
    <row r="5" spans="1:11" x14ac:dyDescent="0.2">
      <c r="A5" s="36" t="s">
        <v>69</v>
      </c>
      <c r="B5" s="35" t="s">
        <v>13</v>
      </c>
      <c r="C5" s="37" t="s">
        <v>2459</v>
      </c>
      <c r="D5" s="15"/>
      <c r="E5" s="41" t="s">
        <v>117</v>
      </c>
      <c r="F5" s="33" t="s">
        <v>57</v>
      </c>
      <c r="G5" s="42" t="s">
        <v>45</v>
      </c>
      <c r="H5" s="15"/>
      <c r="I5" s="15"/>
      <c r="J5" s="15"/>
      <c r="K5" s="15"/>
    </row>
    <row r="6" spans="1:11" x14ac:dyDescent="0.2">
      <c r="A6" s="36" t="s">
        <v>70</v>
      </c>
      <c r="B6" s="35" t="s">
        <v>25</v>
      </c>
      <c r="C6" s="37" t="s">
        <v>2458</v>
      </c>
      <c r="D6" s="15"/>
      <c r="E6" s="41" t="s">
        <v>118</v>
      </c>
      <c r="F6" s="33" t="s">
        <v>65</v>
      </c>
      <c r="G6" s="42" t="s">
        <v>45</v>
      </c>
      <c r="H6" s="15"/>
      <c r="I6" s="15"/>
      <c r="J6" s="15"/>
      <c r="K6" s="15"/>
    </row>
    <row r="7" spans="1:11" x14ac:dyDescent="0.2">
      <c r="A7" s="36" t="s">
        <v>71</v>
      </c>
      <c r="B7" s="35" t="s">
        <v>35</v>
      </c>
      <c r="C7" s="37" t="s">
        <v>5</v>
      </c>
      <c r="D7" s="15"/>
      <c r="E7" s="41" t="s">
        <v>119</v>
      </c>
      <c r="F7" s="33" t="s">
        <v>58</v>
      </c>
      <c r="G7" s="42" t="s">
        <v>45</v>
      </c>
      <c r="H7" s="15"/>
      <c r="I7" s="15"/>
      <c r="J7" s="15"/>
      <c r="K7" s="15"/>
    </row>
    <row r="8" spans="1:11" x14ac:dyDescent="0.2">
      <c r="A8" s="36" t="s">
        <v>72</v>
      </c>
      <c r="B8" s="35" t="s">
        <v>55</v>
      </c>
      <c r="C8" s="37" t="s">
        <v>5</v>
      </c>
      <c r="D8" s="15"/>
      <c r="E8" s="41" t="s">
        <v>120</v>
      </c>
      <c r="F8" s="33" t="s">
        <v>64</v>
      </c>
      <c r="G8" s="42" t="s">
        <v>45</v>
      </c>
      <c r="H8" s="15"/>
      <c r="I8" s="15"/>
      <c r="J8" s="15"/>
      <c r="K8" s="15"/>
    </row>
    <row r="9" spans="1:11" x14ac:dyDescent="0.2">
      <c r="A9" s="119" t="s">
        <v>2287</v>
      </c>
      <c r="B9" s="120" t="s">
        <v>2288</v>
      </c>
      <c r="C9" s="121" t="s">
        <v>5</v>
      </c>
      <c r="D9" s="15"/>
      <c r="E9" s="52" t="s">
        <v>27</v>
      </c>
      <c r="F9" s="53" t="s">
        <v>26</v>
      </c>
      <c r="G9" s="54" t="s">
        <v>27</v>
      </c>
      <c r="H9" s="15"/>
      <c r="I9" s="15"/>
      <c r="J9" s="15"/>
      <c r="K9" s="15"/>
    </row>
    <row r="10" spans="1:11" x14ac:dyDescent="0.2">
      <c r="A10" s="36" t="s">
        <v>73</v>
      </c>
      <c r="B10" s="35" t="s">
        <v>18</v>
      </c>
      <c r="C10" s="37" t="s">
        <v>15</v>
      </c>
      <c r="D10" s="15"/>
      <c r="E10" s="55"/>
      <c r="F10" s="55"/>
      <c r="G10" s="55"/>
      <c r="H10" s="15"/>
      <c r="I10" s="15"/>
      <c r="J10" s="15"/>
      <c r="K10" s="15"/>
    </row>
    <row r="11" spans="1:11" x14ac:dyDescent="0.2">
      <c r="A11" s="36" t="s">
        <v>74</v>
      </c>
      <c r="B11" s="35" t="s">
        <v>22</v>
      </c>
      <c r="C11" s="37" t="s">
        <v>15</v>
      </c>
      <c r="D11" s="15"/>
      <c r="E11" s="15"/>
      <c r="F11" s="15"/>
      <c r="G11" s="15"/>
      <c r="H11" s="15"/>
      <c r="I11" s="15"/>
      <c r="J11" s="15"/>
      <c r="K11" s="15"/>
    </row>
    <row r="12" spans="1:11" x14ac:dyDescent="0.2">
      <c r="A12" s="36" t="s">
        <v>3785</v>
      </c>
      <c r="B12" s="35" t="s">
        <v>3786</v>
      </c>
      <c r="C12" s="37" t="s">
        <v>3785</v>
      </c>
      <c r="D12" s="15"/>
      <c r="E12" s="15"/>
      <c r="F12" s="15"/>
      <c r="G12" s="15"/>
      <c r="H12" s="15"/>
      <c r="I12" s="15"/>
      <c r="J12" s="15"/>
      <c r="K12" s="15"/>
    </row>
    <row r="13" spans="1:11" x14ac:dyDescent="0.2">
      <c r="A13" s="36" t="s">
        <v>75</v>
      </c>
      <c r="B13" s="35" t="s">
        <v>63</v>
      </c>
      <c r="C13" s="37" t="s">
        <v>2458</v>
      </c>
      <c r="D13" s="15"/>
      <c r="E13" s="15"/>
      <c r="F13" s="15"/>
      <c r="G13" s="15"/>
      <c r="H13" s="15"/>
      <c r="I13" s="15"/>
      <c r="J13" s="15"/>
      <c r="K13" s="15"/>
    </row>
    <row r="14" spans="1:11" x14ac:dyDescent="0.2">
      <c r="A14" s="36" t="s">
        <v>76</v>
      </c>
      <c r="B14" s="35" t="s">
        <v>28</v>
      </c>
      <c r="C14" s="37" t="s">
        <v>9</v>
      </c>
      <c r="D14" s="15"/>
      <c r="E14" s="15"/>
      <c r="F14" s="15"/>
      <c r="G14" s="15"/>
      <c r="H14" s="15"/>
      <c r="I14" s="15"/>
      <c r="J14" s="15"/>
      <c r="K14" s="15"/>
    </row>
    <row r="15" spans="1:11" x14ac:dyDescent="0.2">
      <c r="A15" s="36" t="s">
        <v>77</v>
      </c>
      <c r="B15" s="35" t="s">
        <v>49</v>
      </c>
      <c r="C15" s="37" t="s">
        <v>9</v>
      </c>
      <c r="D15" s="15"/>
      <c r="E15" s="15"/>
      <c r="F15" s="15"/>
      <c r="G15" s="15"/>
      <c r="H15" s="15"/>
      <c r="I15" s="15"/>
      <c r="J15" s="15"/>
      <c r="K15" s="15"/>
    </row>
    <row r="16" spans="1:11" x14ac:dyDescent="0.2">
      <c r="A16" s="36" t="s">
        <v>78</v>
      </c>
      <c r="B16" s="35" t="s">
        <v>42</v>
      </c>
      <c r="C16" s="37" t="s">
        <v>9</v>
      </c>
      <c r="D16" s="15"/>
      <c r="E16" s="15"/>
      <c r="F16" s="15"/>
      <c r="G16" s="15"/>
      <c r="H16" s="15"/>
      <c r="I16" s="15"/>
      <c r="J16" s="15"/>
      <c r="K16" s="15"/>
    </row>
    <row r="17" spans="1:11" x14ac:dyDescent="0.2">
      <c r="A17" s="36" t="s">
        <v>79</v>
      </c>
      <c r="B17" s="35" t="s">
        <v>46</v>
      </c>
      <c r="C17" s="37" t="s">
        <v>2460</v>
      </c>
      <c r="D17" s="15"/>
      <c r="E17" s="15"/>
      <c r="F17" s="15"/>
      <c r="G17" s="15"/>
      <c r="H17" s="15"/>
      <c r="I17" s="15"/>
      <c r="J17" s="15"/>
      <c r="K17" s="15"/>
    </row>
    <row r="18" spans="1:11" x14ac:dyDescent="0.2">
      <c r="A18" s="36" t="s">
        <v>80</v>
      </c>
      <c r="B18" s="35" t="s">
        <v>23</v>
      </c>
      <c r="C18" s="37" t="s">
        <v>9</v>
      </c>
      <c r="D18" s="15"/>
      <c r="E18" s="15"/>
      <c r="F18" s="15"/>
      <c r="G18" s="15"/>
      <c r="H18" s="15"/>
      <c r="I18" s="15"/>
      <c r="J18" s="15"/>
      <c r="K18" s="15"/>
    </row>
    <row r="19" spans="1:11" x14ac:dyDescent="0.2">
      <c r="A19" s="36" t="s">
        <v>81</v>
      </c>
      <c r="B19" s="35" t="s">
        <v>0</v>
      </c>
      <c r="C19" s="37" t="s">
        <v>2460</v>
      </c>
      <c r="D19" s="15"/>
      <c r="E19" s="15"/>
      <c r="F19" s="15"/>
      <c r="G19" s="15"/>
      <c r="H19" s="15"/>
      <c r="I19" s="15"/>
      <c r="J19" s="15"/>
      <c r="K19" s="15"/>
    </row>
    <row r="20" spans="1:11" x14ac:dyDescent="0.2">
      <c r="A20" s="36" t="s">
        <v>82</v>
      </c>
      <c r="B20" s="35" t="s">
        <v>4</v>
      </c>
      <c r="C20" s="37" t="s">
        <v>5</v>
      </c>
      <c r="D20" s="15"/>
      <c r="E20" s="15"/>
      <c r="F20" s="15"/>
      <c r="G20" s="15"/>
      <c r="H20" s="15"/>
      <c r="I20" s="15"/>
      <c r="J20" s="15"/>
      <c r="K20" s="15"/>
    </row>
    <row r="21" spans="1:11" x14ac:dyDescent="0.2">
      <c r="A21" s="36" t="s">
        <v>83</v>
      </c>
      <c r="B21" s="35" t="s">
        <v>54</v>
      </c>
      <c r="C21" s="37" t="s">
        <v>5</v>
      </c>
      <c r="D21" s="15"/>
      <c r="E21" s="15"/>
      <c r="F21" s="15"/>
      <c r="G21" s="15"/>
      <c r="H21" s="15"/>
      <c r="I21" s="15"/>
      <c r="J21" s="15"/>
      <c r="K21" s="15"/>
    </row>
    <row r="22" spans="1:11" x14ac:dyDescent="0.2">
      <c r="A22" s="36" t="s">
        <v>84</v>
      </c>
      <c r="B22" s="35" t="s">
        <v>36</v>
      </c>
      <c r="C22" s="37" t="s">
        <v>5</v>
      </c>
      <c r="D22" s="15"/>
      <c r="E22" s="15"/>
      <c r="F22" s="15"/>
      <c r="G22" s="15"/>
      <c r="H22" s="15"/>
      <c r="I22" s="15"/>
      <c r="J22" s="15"/>
      <c r="K22" s="15"/>
    </row>
    <row r="23" spans="1:11" x14ac:dyDescent="0.2">
      <c r="A23" s="36" t="s">
        <v>85</v>
      </c>
      <c r="B23" s="35" t="s">
        <v>41</v>
      </c>
      <c r="C23" s="37" t="s">
        <v>9</v>
      </c>
      <c r="D23" s="15"/>
      <c r="E23" s="15"/>
      <c r="F23" s="15"/>
      <c r="G23" s="15"/>
      <c r="H23" s="15"/>
      <c r="I23" s="15"/>
      <c r="J23" s="15"/>
      <c r="K23" s="15"/>
    </row>
    <row r="24" spans="1:11" x14ac:dyDescent="0.2">
      <c r="A24" s="36" t="s">
        <v>86</v>
      </c>
      <c r="B24" s="35" t="s">
        <v>30</v>
      </c>
      <c r="C24" s="37" t="s">
        <v>9</v>
      </c>
      <c r="D24" s="15"/>
      <c r="E24" s="15"/>
      <c r="F24" s="15"/>
      <c r="G24" s="15"/>
      <c r="H24" s="15"/>
      <c r="I24" s="15"/>
      <c r="J24" s="15"/>
      <c r="K24" s="15"/>
    </row>
    <row r="25" spans="1:11" x14ac:dyDescent="0.2">
      <c r="A25" s="36" t="s">
        <v>87</v>
      </c>
      <c r="B25" s="35" t="s">
        <v>14</v>
      </c>
      <c r="C25" s="37" t="s">
        <v>2460</v>
      </c>
      <c r="D25" s="15"/>
      <c r="E25" s="15"/>
      <c r="F25" s="15"/>
      <c r="G25" s="15"/>
      <c r="H25" s="15"/>
      <c r="I25" s="15"/>
      <c r="J25" s="15"/>
      <c r="K25" s="15"/>
    </row>
    <row r="26" spans="1:11" x14ac:dyDescent="0.2">
      <c r="A26" s="36" t="s">
        <v>88</v>
      </c>
      <c r="B26" s="35" t="s">
        <v>39</v>
      </c>
      <c r="C26" s="37" t="s">
        <v>9</v>
      </c>
      <c r="D26" s="15"/>
      <c r="E26" s="15"/>
      <c r="F26" s="15"/>
      <c r="G26" s="15"/>
      <c r="H26" s="15"/>
      <c r="I26" s="15"/>
      <c r="J26" s="15"/>
      <c r="K26" s="15"/>
    </row>
    <row r="27" spans="1:11" x14ac:dyDescent="0.2">
      <c r="A27" s="36" t="s">
        <v>89</v>
      </c>
      <c r="B27" s="35" t="s">
        <v>56</v>
      </c>
      <c r="C27" s="37" t="s">
        <v>2458</v>
      </c>
      <c r="D27" s="15"/>
      <c r="E27" s="15"/>
      <c r="F27" s="15"/>
      <c r="G27" s="15"/>
      <c r="H27" s="15"/>
      <c r="I27" s="15"/>
      <c r="J27" s="15"/>
      <c r="K27" s="15"/>
    </row>
    <row r="28" spans="1:11" x14ac:dyDescent="0.2">
      <c r="A28" s="36" t="s">
        <v>90</v>
      </c>
      <c r="B28" s="35" t="s">
        <v>24</v>
      </c>
      <c r="C28" s="37" t="s">
        <v>2458</v>
      </c>
      <c r="D28" s="15"/>
      <c r="E28" s="15"/>
      <c r="F28" s="15"/>
      <c r="G28" s="15"/>
      <c r="H28" s="15"/>
      <c r="I28" s="15"/>
      <c r="J28" s="15"/>
      <c r="K28" s="15"/>
    </row>
    <row r="29" spans="1:11" x14ac:dyDescent="0.2">
      <c r="A29" s="36" t="s">
        <v>91</v>
      </c>
      <c r="B29" s="35" t="s">
        <v>31</v>
      </c>
      <c r="C29" s="37" t="s">
        <v>2458</v>
      </c>
      <c r="D29" s="15"/>
      <c r="E29" s="15"/>
      <c r="F29" s="15"/>
      <c r="G29" s="15"/>
      <c r="H29" s="15"/>
      <c r="I29" s="15"/>
      <c r="J29" s="15"/>
      <c r="K29" s="15"/>
    </row>
    <row r="30" spans="1:11" x14ac:dyDescent="0.2">
      <c r="A30" s="36" t="s">
        <v>92</v>
      </c>
      <c r="B30" s="35" t="s">
        <v>38</v>
      </c>
      <c r="C30" s="37" t="s">
        <v>5</v>
      </c>
      <c r="D30" s="15"/>
      <c r="E30" s="15"/>
      <c r="F30" s="15"/>
      <c r="G30" s="15"/>
      <c r="H30" s="15"/>
      <c r="I30" s="15"/>
      <c r="J30" s="15"/>
      <c r="K30" s="15"/>
    </row>
    <row r="31" spans="1:11" x14ac:dyDescent="0.2">
      <c r="A31" s="36" t="s">
        <v>93</v>
      </c>
      <c r="B31" s="35" t="s">
        <v>20</v>
      </c>
      <c r="C31" s="37" t="s">
        <v>5</v>
      </c>
      <c r="D31" s="15"/>
      <c r="E31" s="15"/>
      <c r="F31" s="15"/>
      <c r="G31" s="15"/>
      <c r="H31" s="15"/>
      <c r="I31" s="15"/>
      <c r="J31" s="15"/>
      <c r="K31" s="15"/>
    </row>
    <row r="32" spans="1:11" x14ac:dyDescent="0.2">
      <c r="A32" s="36" t="s">
        <v>94</v>
      </c>
      <c r="B32" s="35" t="s">
        <v>43</v>
      </c>
      <c r="C32" s="37" t="s">
        <v>2458</v>
      </c>
      <c r="D32" s="15"/>
      <c r="E32" s="15"/>
      <c r="F32" s="15"/>
      <c r="G32" s="15"/>
      <c r="H32" s="15"/>
      <c r="I32" s="15"/>
      <c r="J32" s="15"/>
      <c r="K32" s="15"/>
    </row>
    <row r="33" spans="1:11" x14ac:dyDescent="0.2">
      <c r="A33" s="36" t="s">
        <v>95</v>
      </c>
      <c r="B33" s="35" t="s">
        <v>10</v>
      </c>
      <c r="C33" s="37" t="s">
        <v>5</v>
      </c>
      <c r="D33" s="15"/>
      <c r="E33" s="15"/>
      <c r="F33" s="15"/>
      <c r="G33" s="15"/>
      <c r="H33" s="15"/>
      <c r="I33" s="15"/>
      <c r="J33" s="15"/>
      <c r="K33" s="15"/>
    </row>
    <row r="34" spans="1:11" x14ac:dyDescent="0.2">
      <c r="A34" s="36" t="s">
        <v>96</v>
      </c>
      <c r="B34" s="35" t="s">
        <v>16</v>
      </c>
      <c r="C34" s="37" t="s">
        <v>15</v>
      </c>
      <c r="D34" s="15"/>
      <c r="E34" s="15"/>
      <c r="F34" s="15"/>
      <c r="G34" s="15"/>
      <c r="H34" s="15"/>
      <c r="I34" s="15"/>
      <c r="J34" s="15"/>
      <c r="K34" s="15"/>
    </row>
    <row r="35" spans="1:11" x14ac:dyDescent="0.2">
      <c r="A35" s="36" t="s">
        <v>97</v>
      </c>
      <c r="B35" s="35" t="s">
        <v>11</v>
      </c>
      <c r="C35" s="37" t="s">
        <v>2458</v>
      </c>
      <c r="D35" s="15"/>
      <c r="E35" s="15"/>
      <c r="F35" s="15"/>
      <c r="G35" s="15"/>
      <c r="H35" s="15"/>
      <c r="I35" s="15"/>
      <c r="J35" s="15"/>
      <c r="K35" s="15"/>
    </row>
    <row r="36" spans="1:11" x14ac:dyDescent="0.2">
      <c r="A36" s="36" t="s">
        <v>98</v>
      </c>
      <c r="B36" s="35" t="s">
        <v>8</v>
      </c>
      <c r="C36" s="37" t="s">
        <v>5</v>
      </c>
      <c r="D36" s="15"/>
      <c r="E36" s="15"/>
      <c r="F36" s="15"/>
      <c r="G36" s="15"/>
      <c r="H36" s="15"/>
      <c r="I36" s="15"/>
      <c r="J36" s="15"/>
      <c r="K36" s="15"/>
    </row>
    <row r="37" spans="1:11" x14ac:dyDescent="0.2">
      <c r="A37" s="36" t="s">
        <v>99</v>
      </c>
      <c r="B37" s="35" t="s">
        <v>37</v>
      </c>
      <c r="C37" s="37" t="s">
        <v>2460</v>
      </c>
      <c r="D37" s="15"/>
      <c r="E37" s="15"/>
      <c r="F37" s="15"/>
      <c r="G37" s="15"/>
      <c r="H37" s="15"/>
      <c r="I37" s="15"/>
      <c r="J37" s="15"/>
      <c r="K37" s="15"/>
    </row>
    <row r="38" spans="1:11" x14ac:dyDescent="0.2">
      <c r="A38" s="36" t="s">
        <v>100</v>
      </c>
      <c r="B38" s="35" t="s">
        <v>2</v>
      </c>
      <c r="C38" s="37" t="s">
        <v>2459</v>
      </c>
      <c r="D38" s="15"/>
      <c r="E38" s="15"/>
      <c r="F38" s="15"/>
      <c r="G38" s="15"/>
      <c r="H38" s="15"/>
      <c r="I38" s="15"/>
      <c r="J38" s="15"/>
      <c r="K38" s="15"/>
    </row>
    <row r="39" spans="1:11" x14ac:dyDescent="0.2">
      <c r="A39" s="36" t="s">
        <v>101</v>
      </c>
      <c r="B39" s="35" t="s">
        <v>7</v>
      </c>
      <c r="C39" s="37" t="s">
        <v>5</v>
      </c>
      <c r="D39" s="15"/>
      <c r="E39" s="15"/>
      <c r="F39" s="15"/>
      <c r="G39" s="15"/>
      <c r="H39" s="15"/>
      <c r="I39" s="15"/>
      <c r="J39" s="15"/>
      <c r="K39" s="15"/>
    </row>
    <row r="40" spans="1:11" x14ac:dyDescent="0.2">
      <c r="A40" s="36" t="s">
        <v>102</v>
      </c>
      <c r="B40" s="35" t="s">
        <v>51</v>
      </c>
      <c r="C40" s="37" t="s">
        <v>5</v>
      </c>
      <c r="D40" s="15"/>
      <c r="E40" s="15"/>
      <c r="F40" s="15"/>
      <c r="G40" s="15"/>
      <c r="H40" s="15"/>
      <c r="I40" s="15"/>
      <c r="J40" s="15"/>
      <c r="K40" s="15"/>
    </row>
    <row r="41" spans="1:11" x14ac:dyDescent="0.2">
      <c r="A41" s="36" t="s">
        <v>103</v>
      </c>
      <c r="B41" s="35" t="s">
        <v>53</v>
      </c>
      <c r="C41" s="37" t="s">
        <v>15</v>
      </c>
      <c r="D41" s="15"/>
      <c r="E41" s="15"/>
      <c r="F41" s="15"/>
      <c r="G41" s="15"/>
      <c r="H41" s="15"/>
      <c r="I41" s="15"/>
      <c r="J41" s="15"/>
      <c r="K41" s="15"/>
    </row>
    <row r="42" spans="1:11" x14ac:dyDescent="0.2">
      <c r="A42" s="36" t="s">
        <v>104</v>
      </c>
      <c r="B42" s="35" t="s">
        <v>60</v>
      </c>
      <c r="C42" s="37" t="s">
        <v>2458</v>
      </c>
      <c r="D42" s="15"/>
      <c r="E42" s="15"/>
      <c r="F42" s="15"/>
      <c r="G42" s="15"/>
      <c r="H42" s="15"/>
      <c r="I42" s="15"/>
      <c r="J42" s="15"/>
      <c r="K42" s="15"/>
    </row>
    <row r="43" spans="1:11" x14ac:dyDescent="0.2">
      <c r="A43" s="36" t="s">
        <v>105</v>
      </c>
      <c r="B43" s="35" t="s">
        <v>52</v>
      </c>
      <c r="C43" s="37" t="s">
        <v>9</v>
      </c>
      <c r="D43" s="15"/>
      <c r="E43" s="15"/>
      <c r="F43" s="15"/>
      <c r="G43" s="15"/>
      <c r="H43" s="15"/>
      <c r="I43" s="15"/>
      <c r="J43" s="15"/>
      <c r="K43" s="15"/>
    </row>
    <row r="44" spans="1:11" x14ac:dyDescent="0.2">
      <c r="A44" s="36" t="s">
        <v>106</v>
      </c>
      <c r="B44" s="35" t="s">
        <v>6</v>
      </c>
      <c r="C44" s="37" t="s">
        <v>2460</v>
      </c>
      <c r="D44" s="15"/>
      <c r="E44" s="15"/>
      <c r="F44" s="15"/>
      <c r="G44" s="15"/>
      <c r="H44" s="15"/>
      <c r="I44" s="15"/>
      <c r="J44" s="15"/>
      <c r="K44" s="15"/>
    </row>
    <row r="45" spans="1:11" x14ac:dyDescent="0.2">
      <c r="A45" s="36" t="s">
        <v>107</v>
      </c>
      <c r="B45" s="35" t="s">
        <v>21</v>
      </c>
      <c r="C45" s="37" t="s">
        <v>2458</v>
      </c>
      <c r="D45" s="15"/>
      <c r="E45" s="15"/>
      <c r="F45" s="15"/>
      <c r="G45" s="15"/>
      <c r="H45" s="15"/>
      <c r="I45" s="15"/>
      <c r="J45" s="15"/>
      <c r="K45" s="15"/>
    </row>
    <row r="46" spans="1:11" x14ac:dyDescent="0.2">
      <c r="A46" s="36" t="s">
        <v>108</v>
      </c>
      <c r="B46" s="35" t="s">
        <v>59</v>
      </c>
      <c r="C46" s="37" t="s">
        <v>5</v>
      </c>
      <c r="D46" s="15"/>
      <c r="E46" s="15"/>
      <c r="F46" s="15"/>
      <c r="G46" s="15"/>
      <c r="H46" s="15"/>
      <c r="I46" s="15"/>
      <c r="J46" s="15"/>
      <c r="K46" s="15"/>
    </row>
    <row r="47" spans="1:11" x14ac:dyDescent="0.2">
      <c r="A47" s="36" t="s">
        <v>109</v>
      </c>
      <c r="B47" s="35" t="s">
        <v>19</v>
      </c>
      <c r="C47" s="37" t="s">
        <v>5</v>
      </c>
      <c r="D47" s="15"/>
      <c r="E47" s="15"/>
      <c r="F47" s="15"/>
      <c r="G47" s="15"/>
      <c r="H47" s="15"/>
      <c r="I47" s="15"/>
      <c r="J47" s="15"/>
      <c r="K47" s="15"/>
    </row>
    <row r="48" spans="1:11" x14ac:dyDescent="0.2">
      <c r="A48" s="36" t="s">
        <v>110</v>
      </c>
      <c r="B48" s="35" t="s">
        <v>50</v>
      </c>
      <c r="C48" s="37" t="s">
        <v>2459</v>
      </c>
      <c r="D48" s="15"/>
      <c r="E48" s="15"/>
      <c r="F48" s="15"/>
      <c r="G48" s="15"/>
      <c r="H48" s="15"/>
      <c r="I48" s="15"/>
      <c r="J48" s="15"/>
      <c r="K48" s="15"/>
    </row>
    <row r="49" spans="1:11" x14ac:dyDescent="0.2">
      <c r="A49" s="36" t="s">
        <v>111</v>
      </c>
      <c r="B49" s="35" t="s">
        <v>33</v>
      </c>
      <c r="C49" s="37" t="s">
        <v>5</v>
      </c>
      <c r="D49" s="15"/>
      <c r="E49" s="15"/>
      <c r="F49" s="15"/>
      <c r="G49" s="15"/>
      <c r="H49" s="15"/>
      <c r="I49" s="15"/>
      <c r="J49" s="15"/>
      <c r="K49" s="15"/>
    </row>
    <row r="50" spans="1:11" x14ac:dyDescent="0.2">
      <c r="A50" s="36" t="s">
        <v>112</v>
      </c>
      <c r="B50" s="35" t="s">
        <v>34</v>
      </c>
      <c r="C50" s="37" t="s">
        <v>9</v>
      </c>
      <c r="D50" s="15"/>
      <c r="E50" s="15"/>
      <c r="F50" s="15"/>
      <c r="G50" s="15"/>
      <c r="H50" s="15"/>
      <c r="I50" s="15"/>
      <c r="J50" s="15"/>
      <c r="K50" s="15"/>
    </row>
    <row r="51" spans="1:11" x14ac:dyDescent="0.2">
      <c r="A51" s="43" t="s">
        <v>113</v>
      </c>
      <c r="B51" s="34" t="s">
        <v>29</v>
      </c>
      <c r="C51" s="44" t="s">
        <v>2458</v>
      </c>
    </row>
  </sheetData>
  <pageMargins left="0" right="0" top="0.25" bottom="0.25" header="0" footer="0"/>
  <pageSetup orientation="landscape" r:id="rId1"/>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51"/>
  <sheetViews>
    <sheetView showGridLines="0" workbookViewId="0">
      <pane ySplit="1" topLeftCell="A35" activePane="bottomLeft" state="frozen"/>
      <selection pane="bottomLeft" activeCell="A2" sqref="A2:C51"/>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28515625" customWidth="1"/>
    <col min="7" max="7" width="11.42578125" customWidth="1"/>
  </cols>
  <sheetData>
    <row r="1" spans="1:11" s="16" customFormat="1" ht="13.5" thickBot="1" x14ac:dyDescent="0.25">
      <c r="A1" s="48" t="s">
        <v>186</v>
      </c>
      <c r="B1" s="49" t="s">
        <v>187</v>
      </c>
      <c r="C1" s="48" t="s">
        <v>188</v>
      </c>
      <c r="E1" s="50" t="s">
        <v>186</v>
      </c>
      <c r="F1" s="50" t="s">
        <v>187</v>
      </c>
      <c r="G1" s="51" t="s">
        <v>188</v>
      </c>
    </row>
    <row r="2" spans="1:11" ht="13.5" thickTop="1" x14ac:dyDescent="0.2">
      <c r="A2" s="43" t="s">
        <v>66</v>
      </c>
      <c r="B2" s="34" t="s">
        <v>17</v>
      </c>
      <c r="C2" s="44" t="s">
        <v>15</v>
      </c>
      <c r="D2" s="15"/>
      <c r="E2" s="45" t="s">
        <v>114</v>
      </c>
      <c r="F2" s="46" t="s">
        <v>61</v>
      </c>
      <c r="G2" s="47" t="s">
        <v>45</v>
      </c>
      <c r="H2" s="15"/>
      <c r="I2" s="15"/>
      <c r="J2" s="15"/>
      <c r="K2" s="15"/>
    </row>
    <row r="3" spans="1:11" x14ac:dyDescent="0.2">
      <c r="A3" s="36" t="s">
        <v>67</v>
      </c>
      <c r="B3" s="35" t="s">
        <v>40</v>
      </c>
      <c r="C3" s="37" t="s">
        <v>3</v>
      </c>
      <c r="D3" s="15"/>
      <c r="E3" s="41" t="s">
        <v>2286</v>
      </c>
      <c r="F3" s="33" t="s">
        <v>62</v>
      </c>
      <c r="G3" s="42" t="s">
        <v>45</v>
      </c>
      <c r="H3" s="15"/>
      <c r="I3" s="15"/>
      <c r="J3" s="15"/>
      <c r="K3" s="15"/>
    </row>
    <row r="4" spans="1:11" x14ac:dyDescent="0.2">
      <c r="A4" s="36" t="s">
        <v>68</v>
      </c>
      <c r="B4" s="35" t="s">
        <v>32</v>
      </c>
      <c r="C4" s="37" t="s">
        <v>1</v>
      </c>
      <c r="D4" s="15"/>
      <c r="E4" s="41" t="s">
        <v>116</v>
      </c>
      <c r="F4" s="33" t="s">
        <v>44</v>
      </c>
      <c r="G4" s="42" t="s">
        <v>45</v>
      </c>
      <c r="H4" s="15"/>
      <c r="I4" s="15"/>
      <c r="J4" s="15"/>
      <c r="K4" s="15"/>
    </row>
    <row r="5" spans="1:11" x14ac:dyDescent="0.2">
      <c r="A5" s="36" t="s">
        <v>69</v>
      </c>
      <c r="B5" s="35" t="s">
        <v>13</v>
      </c>
      <c r="C5" s="37" t="s">
        <v>3</v>
      </c>
      <c r="D5" s="15"/>
      <c r="E5" s="41" t="s">
        <v>117</v>
      </c>
      <c r="F5" s="33" t="s">
        <v>57</v>
      </c>
      <c r="G5" s="42" t="s">
        <v>45</v>
      </c>
      <c r="H5" s="15"/>
      <c r="I5" s="15"/>
      <c r="J5" s="15"/>
      <c r="K5" s="15"/>
    </row>
    <row r="6" spans="1:11" x14ac:dyDescent="0.2">
      <c r="A6" s="36" t="s">
        <v>70</v>
      </c>
      <c r="B6" s="35" t="s">
        <v>25</v>
      </c>
      <c r="C6" s="37" t="s">
        <v>12</v>
      </c>
      <c r="D6" s="15"/>
      <c r="E6" s="41" t="s">
        <v>118</v>
      </c>
      <c r="F6" s="33" t="s">
        <v>65</v>
      </c>
      <c r="G6" s="42" t="s">
        <v>45</v>
      </c>
      <c r="H6" s="15"/>
      <c r="I6" s="15"/>
      <c r="J6" s="15"/>
      <c r="K6" s="15"/>
    </row>
    <row r="7" spans="1:11" x14ac:dyDescent="0.2">
      <c r="A7" s="36" t="s">
        <v>71</v>
      </c>
      <c r="B7" s="35" t="s">
        <v>35</v>
      </c>
      <c r="C7" s="37" t="s">
        <v>5</v>
      </c>
      <c r="D7" s="15"/>
      <c r="E7" s="41" t="s">
        <v>119</v>
      </c>
      <c r="F7" s="33" t="s">
        <v>58</v>
      </c>
      <c r="G7" s="42" t="s">
        <v>45</v>
      </c>
      <c r="H7" s="15"/>
      <c r="I7" s="15"/>
      <c r="J7" s="15"/>
      <c r="K7" s="15"/>
    </row>
    <row r="8" spans="1:11" x14ac:dyDescent="0.2">
      <c r="A8" s="36" t="s">
        <v>72</v>
      </c>
      <c r="B8" s="35" t="s">
        <v>55</v>
      </c>
      <c r="C8" s="37" t="s">
        <v>5</v>
      </c>
      <c r="D8" s="15"/>
      <c r="E8" s="41" t="s">
        <v>120</v>
      </c>
      <c r="F8" s="33" t="s">
        <v>64</v>
      </c>
      <c r="G8" s="42" t="s">
        <v>45</v>
      </c>
      <c r="H8" s="15"/>
      <c r="I8" s="15"/>
      <c r="J8" s="15"/>
      <c r="K8" s="15"/>
    </row>
    <row r="9" spans="1:11" x14ac:dyDescent="0.2">
      <c r="A9" s="36" t="s">
        <v>73</v>
      </c>
      <c r="B9" s="35" t="s">
        <v>18</v>
      </c>
      <c r="C9" s="37" t="s">
        <v>15</v>
      </c>
      <c r="D9" s="15"/>
      <c r="E9" s="52" t="s">
        <v>27</v>
      </c>
      <c r="F9" s="53" t="s">
        <v>26</v>
      </c>
      <c r="G9" s="54" t="s">
        <v>27</v>
      </c>
      <c r="H9" s="15"/>
      <c r="I9" s="15"/>
      <c r="J9" s="15"/>
      <c r="K9" s="15"/>
    </row>
    <row r="10" spans="1:11" x14ac:dyDescent="0.2">
      <c r="A10" s="36" t="s">
        <v>74</v>
      </c>
      <c r="B10" s="35" t="s">
        <v>22</v>
      </c>
      <c r="C10" s="37" t="s">
        <v>15</v>
      </c>
      <c r="D10" s="15"/>
      <c r="E10" s="55"/>
      <c r="F10" s="55"/>
      <c r="G10" s="55"/>
      <c r="H10" s="15"/>
      <c r="I10" s="15"/>
      <c r="J10" s="15"/>
      <c r="K10" s="15"/>
    </row>
    <row r="11" spans="1:11" x14ac:dyDescent="0.2">
      <c r="A11" s="36" t="s">
        <v>48</v>
      </c>
      <c r="B11" s="35" t="s">
        <v>47</v>
      </c>
      <c r="C11" s="37" t="s">
        <v>48</v>
      </c>
      <c r="D11" s="15"/>
      <c r="E11" s="15"/>
      <c r="F11" s="15"/>
      <c r="G11" s="15"/>
      <c r="H11" s="15"/>
      <c r="I11" s="15"/>
      <c r="J11" s="15"/>
      <c r="K11" s="15"/>
    </row>
    <row r="12" spans="1:11" x14ac:dyDescent="0.2">
      <c r="A12" s="36" t="s">
        <v>75</v>
      </c>
      <c r="B12" s="35" t="s">
        <v>63</v>
      </c>
      <c r="C12" s="37" t="s">
        <v>3</v>
      </c>
      <c r="D12" s="15"/>
      <c r="E12" s="15"/>
      <c r="F12" s="15"/>
      <c r="G12" s="15"/>
      <c r="H12" s="15"/>
      <c r="I12" s="15"/>
      <c r="J12" s="15"/>
      <c r="K12" s="15"/>
    </row>
    <row r="13" spans="1:11" x14ac:dyDescent="0.2">
      <c r="A13" s="36" t="s">
        <v>76</v>
      </c>
      <c r="B13" s="35" t="s">
        <v>28</v>
      </c>
      <c r="C13" s="37" t="s">
        <v>9</v>
      </c>
      <c r="D13" s="15"/>
      <c r="E13" s="15"/>
      <c r="F13" s="15"/>
      <c r="G13" s="15"/>
      <c r="H13" s="15"/>
      <c r="I13" s="15"/>
      <c r="J13" s="15"/>
      <c r="K13" s="15"/>
    </row>
    <row r="14" spans="1:11" x14ac:dyDescent="0.2">
      <c r="A14" s="36" t="s">
        <v>77</v>
      </c>
      <c r="B14" s="35" t="s">
        <v>49</v>
      </c>
      <c r="C14" s="37" t="s">
        <v>9</v>
      </c>
      <c r="D14" s="15"/>
      <c r="E14" s="15"/>
      <c r="F14" s="15"/>
      <c r="G14" s="15"/>
      <c r="H14" s="15"/>
      <c r="I14" s="15"/>
      <c r="J14" s="15"/>
      <c r="K14" s="15"/>
    </row>
    <row r="15" spans="1:11" x14ac:dyDescent="0.2">
      <c r="A15" s="36" t="s">
        <v>78</v>
      </c>
      <c r="B15" s="35" t="s">
        <v>42</v>
      </c>
      <c r="C15" s="37" t="s">
        <v>12</v>
      </c>
      <c r="D15" s="15"/>
      <c r="E15" s="15"/>
      <c r="F15" s="15"/>
      <c r="G15" s="15"/>
      <c r="H15" s="15"/>
      <c r="I15" s="15"/>
      <c r="J15" s="15"/>
      <c r="K15" s="15"/>
    </row>
    <row r="16" spans="1:11" x14ac:dyDescent="0.2">
      <c r="A16" s="36" t="s">
        <v>79</v>
      </c>
      <c r="B16" s="35" t="s">
        <v>46</v>
      </c>
      <c r="C16" s="37" t="s">
        <v>12</v>
      </c>
      <c r="D16" s="15"/>
      <c r="E16" s="15"/>
      <c r="F16" s="15"/>
      <c r="G16" s="15"/>
      <c r="H16" s="15"/>
      <c r="I16" s="15"/>
      <c r="J16" s="15"/>
      <c r="K16" s="15"/>
    </row>
    <row r="17" spans="1:11" x14ac:dyDescent="0.2">
      <c r="A17" s="36" t="s">
        <v>80</v>
      </c>
      <c r="B17" s="35" t="s">
        <v>23</v>
      </c>
      <c r="C17" s="37" t="s">
        <v>15</v>
      </c>
      <c r="D17" s="15"/>
      <c r="E17" s="15"/>
      <c r="F17" s="15"/>
      <c r="G17" s="15"/>
      <c r="H17" s="15"/>
      <c r="I17" s="15"/>
      <c r="J17" s="15"/>
      <c r="K17" s="15"/>
    </row>
    <row r="18" spans="1:11" x14ac:dyDescent="0.2">
      <c r="A18" s="36" t="s">
        <v>81</v>
      </c>
      <c r="B18" s="35" t="s">
        <v>0</v>
      </c>
      <c r="C18" s="37" t="s">
        <v>1</v>
      </c>
      <c r="D18" s="15"/>
      <c r="E18" s="15"/>
      <c r="F18" s="15"/>
      <c r="G18" s="15"/>
      <c r="H18" s="15"/>
      <c r="I18" s="15"/>
      <c r="J18" s="15"/>
      <c r="K18" s="15"/>
    </row>
    <row r="19" spans="1:11" x14ac:dyDescent="0.2">
      <c r="A19" s="36" t="s">
        <v>82</v>
      </c>
      <c r="B19" s="35" t="s">
        <v>4</v>
      </c>
      <c r="C19" s="37" t="s">
        <v>5</v>
      </c>
      <c r="D19" s="15"/>
      <c r="E19" s="15"/>
      <c r="F19" s="15"/>
      <c r="G19" s="15"/>
      <c r="H19" s="15"/>
      <c r="I19" s="15"/>
      <c r="J19" s="15"/>
      <c r="K19" s="15"/>
    </row>
    <row r="20" spans="1:11" x14ac:dyDescent="0.2">
      <c r="A20" s="36" t="s">
        <v>83</v>
      </c>
      <c r="B20" s="35" t="s">
        <v>54</v>
      </c>
      <c r="C20" s="37" t="s">
        <v>5</v>
      </c>
      <c r="D20" s="15"/>
      <c r="E20" s="15"/>
      <c r="F20" s="15"/>
      <c r="G20" s="15"/>
      <c r="H20" s="15"/>
      <c r="I20" s="15"/>
      <c r="J20" s="15"/>
      <c r="K20" s="15"/>
    </row>
    <row r="21" spans="1:11" x14ac:dyDescent="0.2">
      <c r="A21" s="36" t="s">
        <v>84</v>
      </c>
      <c r="B21" s="35" t="s">
        <v>36</v>
      </c>
      <c r="C21" s="37" t="s">
        <v>5</v>
      </c>
      <c r="D21" s="15"/>
      <c r="E21" s="15"/>
      <c r="F21" s="15"/>
      <c r="G21" s="15"/>
      <c r="H21" s="15"/>
      <c r="I21" s="15"/>
      <c r="J21" s="15"/>
      <c r="K21" s="15"/>
    </row>
    <row r="22" spans="1:11" x14ac:dyDescent="0.2">
      <c r="A22" s="36" t="s">
        <v>85</v>
      </c>
      <c r="B22" s="35" t="s">
        <v>41</v>
      </c>
      <c r="C22" s="37" t="s">
        <v>9</v>
      </c>
      <c r="D22" s="15"/>
      <c r="E22" s="15"/>
      <c r="F22" s="15"/>
      <c r="G22" s="15"/>
      <c r="H22" s="15"/>
      <c r="I22" s="15"/>
      <c r="J22" s="15"/>
      <c r="K22" s="15"/>
    </row>
    <row r="23" spans="1:11" x14ac:dyDescent="0.2">
      <c r="A23" s="36" t="s">
        <v>86</v>
      </c>
      <c r="B23" s="35" t="s">
        <v>30</v>
      </c>
      <c r="C23" s="37" t="s">
        <v>9</v>
      </c>
      <c r="D23" s="15"/>
      <c r="E23" s="15"/>
      <c r="F23" s="15"/>
      <c r="G23" s="15"/>
      <c r="H23" s="15"/>
      <c r="I23" s="15"/>
      <c r="J23" s="15"/>
      <c r="K23" s="15"/>
    </row>
    <row r="24" spans="1:11" x14ac:dyDescent="0.2">
      <c r="A24" s="36" t="s">
        <v>87</v>
      </c>
      <c r="B24" s="35" t="s">
        <v>14</v>
      </c>
      <c r="C24" s="37" t="s">
        <v>15</v>
      </c>
      <c r="D24" s="15"/>
      <c r="E24" s="15"/>
      <c r="F24" s="15"/>
      <c r="G24" s="15"/>
      <c r="H24" s="15"/>
      <c r="I24" s="15"/>
      <c r="J24" s="15"/>
      <c r="K24" s="15"/>
    </row>
    <row r="25" spans="1:11" x14ac:dyDescent="0.2">
      <c r="A25" s="36" t="s">
        <v>88</v>
      </c>
      <c r="B25" s="35" t="s">
        <v>39</v>
      </c>
      <c r="C25" s="37" t="s">
        <v>12</v>
      </c>
      <c r="D25" s="15"/>
      <c r="E25" s="15"/>
      <c r="F25" s="15"/>
      <c r="G25" s="15"/>
      <c r="H25" s="15"/>
      <c r="I25" s="15"/>
      <c r="J25" s="15"/>
      <c r="K25" s="15"/>
    </row>
    <row r="26" spans="1:11" x14ac:dyDescent="0.2">
      <c r="A26" s="36" t="s">
        <v>89</v>
      </c>
      <c r="B26" s="35" t="s">
        <v>56</v>
      </c>
      <c r="C26" s="37" t="s">
        <v>12</v>
      </c>
      <c r="D26" s="15"/>
      <c r="E26" s="15"/>
      <c r="F26" s="15"/>
      <c r="G26" s="15"/>
      <c r="H26" s="15"/>
      <c r="I26" s="15"/>
      <c r="J26" s="15"/>
      <c r="K26" s="15"/>
    </row>
    <row r="27" spans="1:11" x14ac:dyDescent="0.2">
      <c r="A27" s="36" t="s">
        <v>90</v>
      </c>
      <c r="B27" s="35" t="s">
        <v>24</v>
      </c>
      <c r="C27" s="37" t="s">
        <v>12</v>
      </c>
      <c r="D27" s="15"/>
      <c r="E27" s="15"/>
      <c r="F27" s="15"/>
      <c r="G27" s="15"/>
      <c r="H27" s="15"/>
      <c r="I27" s="15"/>
      <c r="J27" s="15"/>
      <c r="K27" s="15"/>
    </row>
    <row r="28" spans="1:11" x14ac:dyDescent="0.2">
      <c r="A28" s="36" t="s">
        <v>91</v>
      </c>
      <c r="B28" s="35" t="s">
        <v>31</v>
      </c>
      <c r="C28" s="37" t="s">
        <v>3</v>
      </c>
      <c r="D28" s="15"/>
      <c r="E28" s="15"/>
      <c r="F28" s="15"/>
      <c r="G28" s="15"/>
      <c r="H28" s="15"/>
      <c r="I28" s="15"/>
      <c r="J28" s="15"/>
      <c r="K28" s="15"/>
    </row>
    <row r="29" spans="1:11" x14ac:dyDescent="0.2">
      <c r="A29" s="36" t="s">
        <v>92</v>
      </c>
      <c r="B29" s="35" t="s">
        <v>38</v>
      </c>
      <c r="C29" s="37" t="s">
        <v>5</v>
      </c>
      <c r="D29" s="15"/>
      <c r="E29" s="15"/>
      <c r="F29" s="15"/>
      <c r="G29" s="15"/>
      <c r="H29" s="15"/>
      <c r="I29" s="15"/>
      <c r="J29" s="15"/>
      <c r="K29" s="15"/>
    </row>
    <row r="30" spans="1:11" x14ac:dyDescent="0.2">
      <c r="A30" s="36" t="s">
        <v>93</v>
      </c>
      <c r="B30" s="35" t="s">
        <v>20</v>
      </c>
      <c r="C30" s="37" t="s">
        <v>5</v>
      </c>
      <c r="D30" s="15"/>
      <c r="E30" s="15"/>
      <c r="F30" s="15"/>
      <c r="G30" s="15"/>
      <c r="H30" s="15"/>
      <c r="I30" s="15"/>
      <c r="J30" s="15"/>
      <c r="K30" s="15"/>
    </row>
    <row r="31" spans="1:11" x14ac:dyDescent="0.2">
      <c r="A31" s="36" t="s">
        <v>94</v>
      </c>
      <c r="B31" s="35" t="s">
        <v>43</v>
      </c>
      <c r="C31" s="37" t="s">
        <v>1</v>
      </c>
      <c r="D31" s="15"/>
      <c r="E31" s="15"/>
      <c r="F31" s="15"/>
      <c r="G31" s="15"/>
      <c r="H31" s="15"/>
      <c r="I31" s="15"/>
      <c r="J31" s="15"/>
      <c r="K31" s="15"/>
    </row>
    <row r="32" spans="1:11" x14ac:dyDescent="0.2">
      <c r="A32" s="36" t="s">
        <v>95</v>
      </c>
      <c r="B32" s="35" t="s">
        <v>10</v>
      </c>
      <c r="C32" s="37" t="s">
        <v>5</v>
      </c>
      <c r="D32" s="15"/>
      <c r="E32" s="15"/>
      <c r="F32" s="15"/>
      <c r="G32" s="15"/>
      <c r="H32" s="15"/>
      <c r="I32" s="15"/>
      <c r="J32" s="15"/>
      <c r="K32" s="15"/>
    </row>
    <row r="33" spans="1:11" x14ac:dyDescent="0.2">
      <c r="A33" s="36" t="s">
        <v>96</v>
      </c>
      <c r="B33" s="35" t="s">
        <v>16</v>
      </c>
      <c r="C33" s="37" t="s">
        <v>15</v>
      </c>
      <c r="D33" s="15"/>
      <c r="E33" s="15"/>
      <c r="F33" s="15"/>
      <c r="G33" s="15"/>
      <c r="H33" s="15"/>
      <c r="I33" s="15"/>
      <c r="J33" s="15"/>
      <c r="K33" s="15"/>
    </row>
    <row r="34" spans="1:11" x14ac:dyDescent="0.2">
      <c r="A34" s="36" t="s">
        <v>97</v>
      </c>
      <c r="B34" s="35" t="s">
        <v>11</v>
      </c>
      <c r="C34" s="37" t="s">
        <v>12</v>
      </c>
      <c r="D34" s="15"/>
      <c r="E34" s="15"/>
      <c r="F34" s="15"/>
      <c r="G34" s="15"/>
      <c r="H34" s="15"/>
      <c r="I34" s="15"/>
      <c r="J34" s="15"/>
      <c r="K34" s="15"/>
    </row>
    <row r="35" spans="1:11" x14ac:dyDescent="0.2">
      <c r="A35" s="36" t="s">
        <v>98</v>
      </c>
      <c r="B35" s="35" t="s">
        <v>8</v>
      </c>
      <c r="C35" s="37" t="s">
        <v>9</v>
      </c>
      <c r="D35" s="15"/>
      <c r="E35" s="15"/>
      <c r="F35" s="15"/>
      <c r="G35" s="15"/>
      <c r="H35" s="15"/>
      <c r="I35" s="15"/>
      <c r="J35" s="15"/>
      <c r="K35" s="15"/>
    </row>
    <row r="36" spans="1:11" x14ac:dyDescent="0.2">
      <c r="A36" s="36" t="s">
        <v>99</v>
      </c>
      <c r="B36" s="35" t="s">
        <v>37</v>
      </c>
      <c r="C36" s="37" t="s">
        <v>1</v>
      </c>
      <c r="D36" s="15"/>
      <c r="E36" s="15"/>
      <c r="F36" s="15"/>
      <c r="G36" s="15"/>
      <c r="H36" s="15"/>
      <c r="I36" s="15"/>
      <c r="J36" s="15"/>
      <c r="K36" s="15"/>
    </row>
    <row r="37" spans="1:11" x14ac:dyDescent="0.2">
      <c r="A37" s="36" t="s">
        <v>100</v>
      </c>
      <c r="B37" s="35" t="s">
        <v>2</v>
      </c>
      <c r="C37" s="37" t="s">
        <v>3</v>
      </c>
      <c r="D37" s="15"/>
      <c r="E37" s="15"/>
      <c r="F37" s="15"/>
      <c r="G37" s="15"/>
      <c r="H37" s="15"/>
      <c r="I37" s="15"/>
      <c r="J37" s="15"/>
      <c r="K37" s="15"/>
    </row>
    <row r="38" spans="1:11" x14ac:dyDescent="0.2">
      <c r="A38" s="36" t="s">
        <v>101</v>
      </c>
      <c r="B38" s="35" t="s">
        <v>7</v>
      </c>
      <c r="C38" s="37" t="s">
        <v>5</v>
      </c>
      <c r="D38" s="15"/>
      <c r="E38" s="15"/>
      <c r="F38" s="15"/>
      <c r="G38" s="15"/>
      <c r="H38" s="15"/>
      <c r="I38" s="15"/>
      <c r="J38" s="15"/>
      <c r="K38" s="15"/>
    </row>
    <row r="39" spans="1:11" x14ac:dyDescent="0.2">
      <c r="A39" s="36" t="s">
        <v>102</v>
      </c>
      <c r="B39" s="35" t="s">
        <v>51</v>
      </c>
      <c r="C39" s="37" t="s">
        <v>5</v>
      </c>
      <c r="D39" s="15"/>
      <c r="E39" s="15"/>
      <c r="F39" s="15"/>
      <c r="G39" s="15"/>
      <c r="H39" s="15"/>
      <c r="I39" s="15"/>
      <c r="J39" s="15"/>
      <c r="K39" s="15"/>
    </row>
    <row r="40" spans="1:11" x14ac:dyDescent="0.2">
      <c r="A40" s="36" t="s">
        <v>103</v>
      </c>
      <c r="B40" s="35" t="s">
        <v>53</v>
      </c>
      <c r="C40" s="37" t="s">
        <v>15</v>
      </c>
      <c r="D40" s="15"/>
      <c r="E40" s="15"/>
      <c r="F40" s="15"/>
      <c r="G40" s="15"/>
      <c r="H40" s="15"/>
      <c r="I40" s="15"/>
      <c r="J40" s="15"/>
      <c r="K40" s="15"/>
    </row>
    <row r="41" spans="1:11" x14ac:dyDescent="0.2">
      <c r="A41" s="36" t="s">
        <v>104</v>
      </c>
      <c r="B41" s="35" t="s">
        <v>60</v>
      </c>
      <c r="C41" s="37" t="s">
        <v>12</v>
      </c>
      <c r="D41" s="15"/>
      <c r="E41" s="15"/>
      <c r="F41" s="15"/>
      <c r="G41" s="15"/>
      <c r="H41" s="15"/>
      <c r="I41" s="15"/>
      <c r="J41" s="15"/>
      <c r="K41" s="15"/>
    </row>
    <row r="42" spans="1:11" x14ac:dyDescent="0.2">
      <c r="A42" s="36" t="s">
        <v>105</v>
      </c>
      <c r="B42" s="35" t="s">
        <v>52</v>
      </c>
      <c r="C42" s="37" t="s">
        <v>15</v>
      </c>
      <c r="D42" s="15"/>
      <c r="E42" s="15"/>
      <c r="F42" s="15"/>
      <c r="G42" s="15"/>
      <c r="H42" s="15"/>
      <c r="I42" s="15"/>
      <c r="J42" s="15"/>
      <c r="K42" s="15"/>
    </row>
    <row r="43" spans="1:11" x14ac:dyDescent="0.2">
      <c r="A43" s="36" t="s">
        <v>106</v>
      </c>
      <c r="B43" s="35" t="s">
        <v>6</v>
      </c>
      <c r="C43" s="37" t="s">
        <v>1</v>
      </c>
      <c r="D43" s="15"/>
      <c r="E43" s="15"/>
      <c r="F43" s="15"/>
      <c r="G43" s="15"/>
      <c r="H43" s="15"/>
      <c r="I43" s="15"/>
      <c r="J43" s="15"/>
      <c r="K43" s="15"/>
    </row>
    <row r="44" spans="1:11" x14ac:dyDescent="0.2">
      <c r="A44" s="36" t="s">
        <v>107</v>
      </c>
      <c r="B44" s="35" t="s">
        <v>21</v>
      </c>
      <c r="C44" s="37" t="s">
        <v>12</v>
      </c>
      <c r="D44" s="15"/>
      <c r="E44" s="15"/>
      <c r="F44" s="15"/>
      <c r="G44" s="15"/>
      <c r="H44" s="15"/>
      <c r="I44" s="15"/>
      <c r="J44" s="15"/>
      <c r="K44" s="15"/>
    </row>
    <row r="45" spans="1:11" x14ac:dyDescent="0.2">
      <c r="A45" s="36" t="s">
        <v>108</v>
      </c>
      <c r="B45" s="35" t="s">
        <v>59</v>
      </c>
      <c r="C45" s="37" t="s">
        <v>5</v>
      </c>
      <c r="D45" s="15"/>
      <c r="E45" s="15"/>
      <c r="F45" s="15"/>
      <c r="G45" s="15"/>
      <c r="H45" s="15"/>
      <c r="I45" s="15"/>
      <c r="J45" s="15"/>
      <c r="K45" s="15"/>
    </row>
    <row r="46" spans="1:11" x14ac:dyDescent="0.2">
      <c r="A46" s="36" t="s">
        <v>109</v>
      </c>
      <c r="B46" s="35" t="s">
        <v>19</v>
      </c>
      <c r="C46" s="37" t="s">
        <v>5</v>
      </c>
      <c r="D46" s="15"/>
      <c r="E46" s="15"/>
      <c r="F46" s="15"/>
      <c r="G46" s="15"/>
      <c r="H46" s="15"/>
      <c r="I46" s="15"/>
      <c r="J46" s="15"/>
      <c r="K46" s="15"/>
    </row>
    <row r="47" spans="1:11" x14ac:dyDescent="0.2">
      <c r="A47" s="36" t="s">
        <v>110</v>
      </c>
      <c r="B47" s="35" t="s">
        <v>50</v>
      </c>
      <c r="C47" s="37" t="s">
        <v>3</v>
      </c>
      <c r="D47" s="15"/>
      <c r="E47" s="15"/>
      <c r="F47" s="15"/>
      <c r="G47" s="15"/>
      <c r="H47" s="15"/>
      <c r="I47" s="15"/>
      <c r="J47" s="15"/>
      <c r="K47" s="15"/>
    </row>
    <row r="48" spans="1:11" x14ac:dyDescent="0.2">
      <c r="A48" s="36" t="s">
        <v>111</v>
      </c>
      <c r="B48" s="35" t="s">
        <v>33</v>
      </c>
      <c r="C48" s="37" t="s">
        <v>5</v>
      </c>
      <c r="D48" s="15"/>
      <c r="E48" s="15"/>
      <c r="F48" s="15"/>
      <c r="G48" s="15"/>
      <c r="H48" s="15"/>
      <c r="I48" s="15"/>
      <c r="J48" s="15"/>
      <c r="K48" s="15"/>
    </row>
    <row r="49" spans="1:11" x14ac:dyDescent="0.2">
      <c r="A49" s="36" t="s">
        <v>112</v>
      </c>
      <c r="B49" s="35" t="s">
        <v>34</v>
      </c>
      <c r="C49" s="37" t="s">
        <v>9</v>
      </c>
      <c r="D49" s="15"/>
      <c r="E49" s="15"/>
      <c r="F49" s="15"/>
      <c r="G49" s="15"/>
      <c r="H49" s="15"/>
      <c r="I49" s="15"/>
      <c r="J49" s="15"/>
      <c r="K49" s="15"/>
    </row>
    <row r="50" spans="1:11" x14ac:dyDescent="0.2">
      <c r="A50" s="38" t="s">
        <v>113</v>
      </c>
      <c r="B50" s="39" t="s">
        <v>29</v>
      </c>
      <c r="C50" s="40" t="s">
        <v>12</v>
      </c>
      <c r="D50" s="15"/>
      <c r="E50" s="15"/>
      <c r="F50" s="15"/>
      <c r="G50" s="15"/>
      <c r="H50" s="15"/>
      <c r="I50" s="15"/>
      <c r="J50" s="15"/>
      <c r="K50" s="15"/>
    </row>
    <row r="51" spans="1:11" x14ac:dyDescent="0.2">
      <c r="A51" s="76" t="s">
        <v>2287</v>
      </c>
      <c r="B51" s="77" t="s">
        <v>2288</v>
      </c>
      <c r="C51" s="78" t="s">
        <v>5</v>
      </c>
    </row>
  </sheetData>
  <pageMargins left="0.7" right="0.7" top="0.75" bottom="0.75" header="0.3" footer="0.3"/>
  <pageSetup scale="85" orientation="landscape" r:id="rId1"/>
  <drawing r:id="rId2"/>
  <tableParts count="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62"/>
  <sheetViews>
    <sheetView workbookViewId="0">
      <selection activeCell="G16" sqref="G16"/>
    </sheetView>
  </sheetViews>
  <sheetFormatPr defaultColWidth="9.140625" defaultRowHeight="15" x14ac:dyDescent="0.25"/>
  <cols>
    <col min="1" max="1" width="15" style="118" customWidth="1"/>
    <col min="2" max="2" width="12" style="118" customWidth="1"/>
    <col min="3" max="3" width="14.85546875" style="118" customWidth="1"/>
    <col min="4" max="16384" width="9.140625" style="118"/>
  </cols>
  <sheetData>
    <row r="1" spans="1:3" ht="15.75" thickBot="1" x14ac:dyDescent="0.3">
      <c r="A1" s="73" t="s">
        <v>186</v>
      </c>
      <c r="B1" s="74" t="s">
        <v>187</v>
      </c>
      <c r="C1" s="75" t="s">
        <v>188</v>
      </c>
    </row>
    <row r="2" spans="1:3" ht="15.75" thickTop="1" x14ac:dyDescent="0.25">
      <c r="A2" s="134" t="s">
        <v>533</v>
      </c>
      <c r="B2" s="135" t="s">
        <v>532</v>
      </c>
      <c r="C2" s="69" t="s">
        <v>2459</v>
      </c>
    </row>
    <row r="3" spans="1:3" x14ac:dyDescent="0.25">
      <c r="A3" s="64" t="s">
        <v>2256</v>
      </c>
      <c r="B3" s="65" t="s">
        <v>2257</v>
      </c>
      <c r="C3" s="69" t="s">
        <v>2459</v>
      </c>
    </row>
    <row r="4" spans="1:3" x14ac:dyDescent="0.25">
      <c r="A4" s="64" t="s">
        <v>66</v>
      </c>
      <c r="B4" s="65" t="s">
        <v>17</v>
      </c>
      <c r="C4" s="66" t="s">
        <v>2460</v>
      </c>
    </row>
    <row r="5" spans="1:3" x14ac:dyDescent="0.25">
      <c r="A5" s="67" t="s">
        <v>67</v>
      </c>
      <c r="B5" s="68" t="s">
        <v>40</v>
      </c>
      <c r="C5" s="69" t="s">
        <v>2458</v>
      </c>
    </row>
    <row r="6" spans="1:3" x14ac:dyDescent="0.25">
      <c r="A6" s="67" t="s">
        <v>68</v>
      </c>
      <c r="B6" s="68" t="s">
        <v>32</v>
      </c>
      <c r="C6" s="69" t="s">
        <v>2460</v>
      </c>
    </row>
    <row r="7" spans="1:3" x14ac:dyDescent="0.25">
      <c r="A7" s="67" t="s">
        <v>69</v>
      </c>
      <c r="B7" s="68" t="s">
        <v>13</v>
      </c>
      <c r="C7" s="69" t="s">
        <v>2459</v>
      </c>
    </row>
    <row r="8" spans="1:3" x14ac:dyDescent="0.25">
      <c r="A8" s="67" t="s">
        <v>70</v>
      </c>
      <c r="B8" s="68" t="s">
        <v>25</v>
      </c>
      <c r="C8" s="69" t="s">
        <v>2458</v>
      </c>
    </row>
    <row r="9" spans="1:3" x14ac:dyDescent="0.25">
      <c r="A9" s="67" t="s">
        <v>71</v>
      </c>
      <c r="B9" s="68" t="s">
        <v>35</v>
      </c>
      <c r="C9" s="69" t="s">
        <v>5</v>
      </c>
    </row>
    <row r="10" spans="1:3" x14ac:dyDescent="0.25">
      <c r="A10" s="122" t="s">
        <v>2287</v>
      </c>
      <c r="B10" s="123" t="s">
        <v>55</v>
      </c>
      <c r="C10" s="124" t="s">
        <v>5</v>
      </c>
    </row>
    <row r="11" spans="1:3" x14ac:dyDescent="0.25">
      <c r="A11" s="67" t="s">
        <v>72</v>
      </c>
      <c r="B11" s="68" t="s">
        <v>2288</v>
      </c>
      <c r="C11" s="69" t="s">
        <v>5</v>
      </c>
    </row>
    <row r="12" spans="1:3" x14ac:dyDescent="0.25">
      <c r="A12" s="67" t="s">
        <v>73</v>
      </c>
      <c r="B12" s="68" t="s">
        <v>18</v>
      </c>
      <c r="C12" s="69" t="s">
        <v>15</v>
      </c>
    </row>
    <row r="13" spans="1:3" x14ac:dyDescent="0.25">
      <c r="A13" s="67" t="s">
        <v>74</v>
      </c>
      <c r="B13" s="68" t="s">
        <v>22</v>
      </c>
      <c r="C13" s="69" t="s">
        <v>15</v>
      </c>
    </row>
    <row r="14" spans="1:3" x14ac:dyDescent="0.25">
      <c r="A14" s="67" t="s">
        <v>48</v>
      </c>
      <c r="B14" s="68" t="s">
        <v>47</v>
      </c>
      <c r="C14" s="69" t="s">
        <v>48</v>
      </c>
    </row>
    <row r="15" spans="1:3" x14ac:dyDescent="0.25">
      <c r="A15" s="67" t="s">
        <v>75</v>
      </c>
      <c r="B15" s="68" t="s">
        <v>63</v>
      </c>
      <c r="C15" s="69" t="s">
        <v>2458</v>
      </c>
    </row>
    <row r="16" spans="1:3" x14ac:dyDescent="0.25">
      <c r="A16" s="67" t="s">
        <v>76</v>
      </c>
      <c r="B16" s="68" t="s">
        <v>28</v>
      </c>
      <c r="C16" s="69" t="s">
        <v>9</v>
      </c>
    </row>
    <row r="17" spans="1:3" x14ac:dyDescent="0.25">
      <c r="A17" s="67" t="s">
        <v>77</v>
      </c>
      <c r="B17" s="68" t="s">
        <v>49</v>
      </c>
      <c r="C17" s="69" t="s">
        <v>9</v>
      </c>
    </row>
    <row r="18" spans="1:3" x14ac:dyDescent="0.25">
      <c r="A18" s="67" t="s">
        <v>78</v>
      </c>
      <c r="B18" s="68" t="s">
        <v>42</v>
      </c>
      <c r="C18" s="69" t="s">
        <v>9</v>
      </c>
    </row>
    <row r="19" spans="1:3" x14ac:dyDescent="0.25">
      <c r="A19" s="67" t="s">
        <v>79</v>
      </c>
      <c r="B19" s="68" t="s">
        <v>46</v>
      </c>
      <c r="C19" s="69" t="s">
        <v>2460</v>
      </c>
    </row>
    <row r="20" spans="1:3" x14ac:dyDescent="0.25">
      <c r="A20" s="67" t="s">
        <v>80</v>
      </c>
      <c r="B20" s="68" t="s">
        <v>23</v>
      </c>
      <c r="C20" s="69" t="s">
        <v>9</v>
      </c>
    </row>
    <row r="21" spans="1:3" x14ac:dyDescent="0.25">
      <c r="A21" s="67" t="s">
        <v>81</v>
      </c>
      <c r="B21" s="68" t="s">
        <v>0</v>
      </c>
      <c r="C21" s="69" t="s">
        <v>2460</v>
      </c>
    </row>
    <row r="22" spans="1:3" x14ac:dyDescent="0.25">
      <c r="A22" s="67" t="s">
        <v>82</v>
      </c>
      <c r="B22" s="68" t="s">
        <v>4</v>
      </c>
      <c r="C22" s="69" t="s">
        <v>5</v>
      </c>
    </row>
    <row r="23" spans="1:3" x14ac:dyDescent="0.25">
      <c r="A23" s="67" t="s">
        <v>83</v>
      </c>
      <c r="B23" s="68" t="s">
        <v>54</v>
      </c>
      <c r="C23" s="69" t="s">
        <v>5</v>
      </c>
    </row>
    <row r="24" spans="1:3" x14ac:dyDescent="0.25">
      <c r="A24" s="67" t="s">
        <v>84</v>
      </c>
      <c r="B24" s="68" t="s">
        <v>36</v>
      </c>
      <c r="C24" s="69" t="s">
        <v>5</v>
      </c>
    </row>
    <row r="25" spans="1:3" x14ac:dyDescent="0.25">
      <c r="A25" s="67" t="s">
        <v>85</v>
      </c>
      <c r="B25" s="68" t="s">
        <v>41</v>
      </c>
      <c r="C25" s="69" t="s">
        <v>9</v>
      </c>
    </row>
    <row r="26" spans="1:3" x14ac:dyDescent="0.25">
      <c r="A26" s="67" t="s">
        <v>86</v>
      </c>
      <c r="B26" s="68" t="s">
        <v>30</v>
      </c>
      <c r="C26" s="69" t="s">
        <v>9</v>
      </c>
    </row>
    <row r="27" spans="1:3" x14ac:dyDescent="0.25">
      <c r="A27" s="67" t="s">
        <v>87</v>
      </c>
      <c r="B27" s="68" t="s">
        <v>14</v>
      </c>
      <c r="C27" s="69" t="s">
        <v>2460</v>
      </c>
    </row>
    <row r="28" spans="1:3" x14ac:dyDescent="0.25">
      <c r="A28" s="67" t="s">
        <v>88</v>
      </c>
      <c r="B28" s="68" t="s">
        <v>39</v>
      </c>
      <c r="C28" s="69" t="s">
        <v>9</v>
      </c>
    </row>
    <row r="29" spans="1:3" x14ac:dyDescent="0.25">
      <c r="A29" s="67" t="s">
        <v>89</v>
      </c>
      <c r="B29" s="68" t="s">
        <v>56</v>
      </c>
      <c r="C29" s="69" t="s">
        <v>2458</v>
      </c>
    </row>
    <row r="30" spans="1:3" x14ac:dyDescent="0.25">
      <c r="A30" s="67" t="s">
        <v>90</v>
      </c>
      <c r="B30" s="68" t="s">
        <v>24</v>
      </c>
      <c r="C30" s="69" t="s">
        <v>2458</v>
      </c>
    </row>
    <row r="31" spans="1:3" x14ac:dyDescent="0.25">
      <c r="A31" s="67" t="s">
        <v>91</v>
      </c>
      <c r="B31" s="68" t="s">
        <v>31</v>
      </c>
      <c r="C31" s="69" t="s">
        <v>2458</v>
      </c>
    </row>
    <row r="32" spans="1:3" x14ac:dyDescent="0.25">
      <c r="A32" s="67" t="s">
        <v>92</v>
      </c>
      <c r="B32" s="68" t="s">
        <v>38</v>
      </c>
      <c r="C32" s="69" t="s">
        <v>5</v>
      </c>
    </row>
    <row r="33" spans="1:3" x14ac:dyDescent="0.25">
      <c r="A33" s="67" t="s">
        <v>93</v>
      </c>
      <c r="B33" s="68" t="s">
        <v>20</v>
      </c>
      <c r="C33" s="69" t="s">
        <v>5</v>
      </c>
    </row>
    <row r="34" spans="1:3" x14ac:dyDescent="0.25">
      <c r="A34" s="67" t="s">
        <v>94</v>
      </c>
      <c r="B34" s="68" t="s">
        <v>43</v>
      </c>
      <c r="C34" s="69" t="s">
        <v>2458</v>
      </c>
    </row>
    <row r="35" spans="1:3" x14ac:dyDescent="0.25">
      <c r="A35" s="67" t="s">
        <v>95</v>
      </c>
      <c r="B35" s="68" t="s">
        <v>10</v>
      </c>
      <c r="C35" s="69" t="s">
        <v>5</v>
      </c>
    </row>
    <row r="36" spans="1:3" x14ac:dyDescent="0.25">
      <c r="A36" s="67" t="s">
        <v>96</v>
      </c>
      <c r="B36" s="68" t="s">
        <v>16</v>
      </c>
      <c r="C36" s="69" t="s">
        <v>15</v>
      </c>
    </row>
    <row r="37" spans="1:3" x14ac:dyDescent="0.25">
      <c r="A37" s="67" t="s">
        <v>97</v>
      </c>
      <c r="B37" s="68" t="s">
        <v>11</v>
      </c>
      <c r="C37" s="69" t="s">
        <v>2458</v>
      </c>
    </row>
    <row r="38" spans="1:3" x14ac:dyDescent="0.25">
      <c r="A38" s="67" t="s">
        <v>98</v>
      </c>
      <c r="B38" s="68" t="s">
        <v>8</v>
      </c>
      <c r="C38" s="69" t="s">
        <v>5</v>
      </c>
    </row>
    <row r="39" spans="1:3" x14ac:dyDescent="0.25">
      <c r="A39" s="67" t="s">
        <v>99</v>
      </c>
      <c r="B39" s="68" t="s">
        <v>37</v>
      </c>
      <c r="C39" s="69" t="s">
        <v>2460</v>
      </c>
    </row>
    <row r="40" spans="1:3" x14ac:dyDescent="0.25">
      <c r="A40" s="67" t="s">
        <v>100</v>
      </c>
      <c r="B40" s="68" t="s">
        <v>2</v>
      </c>
      <c r="C40" s="69" t="s">
        <v>2459</v>
      </c>
    </row>
    <row r="41" spans="1:3" x14ac:dyDescent="0.25">
      <c r="A41" s="67" t="s">
        <v>101</v>
      </c>
      <c r="B41" s="68" t="s">
        <v>7</v>
      </c>
      <c r="C41" s="69" t="s">
        <v>5</v>
      </c>
    </row>
    <row r="42" spans="1:3" x14ac:dyDescent="0.25">
      <c r="A42" s="67" t="s">
        <v>102</v>
      </c>
      <c r="B42" s="68" t="s">
        <v>51</v>
      </c>
      <c r="C42" s="69" t="s">
        <v>5</v>
      </c>
    </row>
    <row r="43" spans="1:3" x14ac:dyDescent="0.25">
      <c r="A43" s="67" t="s">
        <v>103</v>
      </c>
      <c r="B43" s="68" t="s">
        <v>53</v>
      </c>
      <c r="C43" s="69" t="s">
        <v>15</v>
      </c>
    </row>
    <row r="44" spans="1:3" x14ac:dyDescent="0.25">
      <c r="A44" s="67" t="s">
        <v>104</v>
      </c>
      <c r="B44" s="68" t="s">
        <v>60</v>
      </c>
      <c r="C44" s="69" t="s">
        <v>2458</v>
      </c>
    </row>
    <row r="45" spans="1:3" x14ac:dyDescent="0.25">
      <c r="A45" s="67" t="s">
        <v>105</v>
      </c>
      <c r="B45" s="68" t="s">
        <v>52</v>
      </c>
      <c r="C45" s="69" t="s">
        <v>9</v>
      </c>
    </row>
    <row r="46" spans="1:3" x14ac:dyDescent="0.25">
      <c r="A46" s="67" t="s">
        <v>106</v>
      </c>
      <c r="B46" s="68" t="s">
        <v>6</v>
      </c>
      <c r="C46" s="69" t="s">
        <v>2460</v>
      </c>
    </row>
    <row r="47" spans="1:3" x14ac:dyDescent="0.25">
      <c r="A47" s="67" t="s">
        <v>107</v>
      </c>
      <c r="B47" s="68" t="s">
        <v>21</v>
      </c>
      <c r="C47" s="69" t="s">
        <v>2458</v>
      </c>
    </row>
    <row r="48" spans="1:3" x14ac:dyDescent="0.25">
      <c r="A48" s="67" t="s">
        <v>108</v>
      </c>
      <c r="B48" s="68" t="s">
        <v>59</v>
      </c>
      <c r="C48" s="69" t="s">
        <v>5</v>
      </c>
    </row>
    <row r="49" spans="1:3" x14ac:dyDescent="0.25">
      <c r="A49" s="67" t="s">
        <v>109</v>
      </c>
      <c r="B49" s="68" t="s">
        <v>19</v>
      </c>
      <c r="C49" s="69" t="s">
        <v>5</v>
      </c>
    </row>
    <row r="50" spans="1:3" x14ac:dyDescent="0.25">
      <c r="A50" s="67" t="s">
        <v>110</v>
      </c>
      <c r="B50" s="68" t="s">
        <v>50</v>
      </c>
      <c r="C50" s="69" t="s">
        <v>2459</v>
      </c>
    </row>
    <row r="51" spans="1:3" x14ac:dyDescent="0.25">
      <c r="A51" s="67" t="s">
        <v>111</v>
      </c>
      <c r="B51" s="68" t="s">
        <v>33</v>
      </c>
      <c r="C51" s="69" t="s">
        <v>5</v>
      </c>
    </row>
    <row r="52" spans="1:3" x14ac:dyDescent="0.25">
      <c r="A52" s="67" t="s">
        <v>112</v>
      </c>
      <c r="B52" s="68" t="s">
        <v>34</v>
      </c>
      <c r="C52" s="69" t="s">
        <v>9</v>
      </c>
    </row>
    <row r="53" spans="1:3" x14ac:dyDescent="0.25">
      <c r="A53" s="70" t="s">
        <v>113</v>
      </c>
      <c r="B53" s="71" t="s">
        <v>29</v>
      </c>
      <c r="C53" s="72" t="s">
        <v>2458</v>
      </c>
    </row>
    <row r="54" spans="1:3" x14ac:dyDescent="0.25">
      <c r="A54" s="125" t="s">
        <v>114</v>
      </c>
      <c r="B54" s="126" t="s">
        <v>61</v>
      </c>
      <c r="C54" s="127" t="s">
        <v>45</v>
      </c>
    </row>
    <row r="55" spans="1:3" x14ac:dyDescent="0.25">
      <c r="A55" s="122" t="s">
        <v>115</v>
      </c>
      <c r="B55" s="123" t="s">
        <v>62</v>
      </c>
      <c r="C55" s="124" t="s">
        <v>45</v>
      </c>
    </row>
    <row r="56" spans="1:3" x14ac:dyDescent="0.25">
      <c r="A56" s="122" t="s">
        <v>116</v>
      </c>
      <c r="B56" s="123" t="s">
        <v>44</v>
      </c>
      <c r="C56" s="124" t="s">
        <v>45</v>
      </c>
    </row>
    <row r="57" spans="1:3" x14ac:dyDescent="0.25">
      <c r="A57" s="122" t="s">
        <v>117</v>
      </c>
      <c r="B57" s="123" t="s">
        <v>57</v>
      </c>
      <c r="C57" s="124" t="s">
        <v>45</v>
      </c>
    </row>
    <row r="58" spans="1:3" x14ac:dyDescent="0.25">
      <c r="A58" s="122" t="s">
        <v>118</v>
      </c>
      <c r="B58" s="123" t="s">
        <v>65</v>
      </c>
      <c r="C58" s="124" t="s">
        <v>45</v>
      </c>
    </row>
    <row r="59" spans="1:3" x14ac:dyDescent="0.25">
      <c r="A59" s="122" t="s">
        <v>119</v>
      </c>
      <c r="B59" s="123" t="s">
        <v>58</v>
      </c>
      <c r="C59" s="124" t="s">
        <v>45</v>
      </c>
    </row>
    <row r="60" spans="1:3" x14ac:dyDescent="0.25">
      <c r="A60" s="122" t="s">
        <v>120</v>
      </c>
      <c r="B60" s="123" t="s">
        <v>64</v>
      </c>
      <c r="C60" s="124" t="s">
        <v>45</v>
      </c>
    </row>
    <row r="61" spans="1:3" x14ac:dyDescent="0.25">
      <c r="A61" s="128" t="s">
        <v>2258</v>
      </c>
      <c r="B61" s="129" t="s">
        <v>2259</v>
      </c>
      <c r="C61" s="130" t="s">
        <v>45</v>
      </c>
    </row>
    <row r="62" spans="1:3" x14ac:dyDescent="0.25">
      <c r="A62" s="131" t="s">
        <v>27</v>
      </c>
      <c r="B62" s="132" t="s">
        <v>26</v>
      </c>
      <c r="C62" s="133" t="s">
        <v>27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34</vt:i4>
      </vt:variant>
    </vt:vector>
  </HeadingPairs>
  <TitlesOfParts>
    <vt:vector size="41" baseType="lpstr">
      <vt:lpstr>Contents</vt:lpstr>
      <vt:lpstr>Natural Gas Pipeline Projects</vt:lpstr>
      <vt:lpstr>Historical Projects (1996-2024)</vt:lpstr>
      <vt:lpstr>Definitions</vt:lpstr>
      <vt:lpstr>Regions</vt:lpstr>
      <vt:lpstr>Regions_OLD</vt:lpstr>
      <vt:lpstr>State </vt:lpstr>
      <vt:lpstr>'Natural Gas Pipeline Projects'!AddedCapacity</vt:lpstr>
      <vt:lpstr>AddedCapacity</vt:lpstr>
      <vt:lpstr>'Natural Gas Pipeline Projects'!AddedCapacityColumn</vt:lpstr>
      <vt:lpstr>AddedCapacityColumn</vt:lpstr>
      <vt:lpstr>Historical_Projects</vt:lpstr>
      <vt:lpstr>'Historical Projects (1996-2024)'!Print_Area</vt:lpstr>
      <vt:lpstr>'Natural Gas Pipeline Projects'!Print_Area</vt:lpstr>
      <vt:lpstr>Regions!Print_Area</vt:lpstr>
      <vt:lpstr>Regions_OLD!Print_Area</vt:lpstr>
      <vt:lpstr>'Historical Projects (1996-2024)'!Print_Titles</vt:lpstr>
      <vt:lpstr>'Natural Gas Pipeline Projects'!Print_Titles</vt:lpstr>
      <vt:lpstr>'Natural Gas Pipeline Projects'!Project</vt:lpstr>
      <vt:lpstr>Project</vt:lpstr>
      <vt:lpstr>'Natural Gas Pipeline Projects'!ProvinceName</vt:lpstr>
      <vt:lpstr>Regions_OLD!ProvinceName</vt:lpstr>
      <vt:lpstr>ProvinceName</vt:lpstr>
      <vt:lpstr>'Natural Gas Pipeline Projects'!StateAbbrev</vt:lpstr>
      <vt:lpstr>Regions_OLD!StateAbbrev</vt:lpstr>
      <vt:lpstr>StateAbbrev</vt:lpstr>
      <vt:lpstr>'Natural Gas Pipeline Projects'!StateName</vt:lpstr>
      <vt:lpstr>Regions_OLD!StateName</vt:lpstr>
      <vt:lpstr>StateName</vt:lpstr>
      <vt:lpstr>'Natural Gas Pipeline Projects'!Status</vt:lpstr>
      <vt:lpstr>Status</vt:lpstr>
      <vt:lpstr>'Natural Gas Pipeline Projects'!StatusColumn</vt:lpstr>
      <vt:lpstr>StatusColumn</vt:lpstr>
      <vt:lpstr>'Natural Gas Pipeline Projects'!ThroughStates</vt:lpstr>
      <vt:lpstr>ThroughStates</vt:lpstr>
      <vt:lpstr>'Natural Gas Pipeline Projects'!ThroughStatesColumn</vt:lpstr>
      <vt:lpstr>ThroughStatesColumn</vt:lpstr>
      <vt:lpstr>'Natural Gas Pipeline Projects'!YearInService</vt:lpstr>
      <vt:lpstr>YearInService</vt:lpstr>
      <vt:lpstr>'Natural Gas Pipeline Projects'!YearInServiceColumn</vt:lpstr>
      <vt:lpstr>YearInServiceColumn</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 natural gas pipeline projects</dc:title>
  <dc:creator>U.S. Energy Information Administration;EIA</dc:creator>
  <cp:lastModifiedBy>Munoz-Cortijo, Laia</cp:lastModifiedBy>
  <cp:lastPrinted>2018-05-14T15:24:44Z</cp:lastPrinted>
  <dcterms:created xsi:type="dcterms:W3CDTF">2012-02-01T16:07:37Z</dcterms:created>
  <dcterms:modified xsi:type="dcterms:W3CDTF">2025-10-31T16:52:37Z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{83C6730F-6B07-4A94-A344-F0ECF3FB08A5}</vt:lpwstr>
  </property>
</Properties>
</file>